
<file path=[Content_Types].xml><?xml version="1.0" encoding="utf-8"?>
<Types xmlns="http://schemas.openxmlformats.org/package/2006/content-types">
  <Override PartName="/xl/worksheets/sheet2.xml" ContentType="application/vnd.openxmlformats-officedocument.spreadsheetml.worksheet+xml"/>
  <Override PartName="/xl/sharedStrings.xml" ContentType="application/vnd.openxmlformats-officedocument.spreadsheetml.sharedStrings+xml"/>
  <Override PartName="/xl/externalLinks/externalLink2.xml" ContentType="application/vnd.openxmlformats-officedocument.spreadsheetml.externalLink+xml"/>
  <Override PartName="/xl/theme/theme1.xml" ContentType="application/vnd.openxmlformats-officedocument.theme+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externalLinks/externalLink4.xml" ContentType="application/vnd.openxmlformats-officedocument.spreadsheetml.externalLink+xml"/>
  <Override PartName="/xl/worksheets/sheet4.xml" ContentType="application/vnd.openxmlformats-officedocument.spreadsheetml.worksheet+xml"/>
  <Override PartName="/xl/pivotCache/pivotCacheDefinition1.xml" ContentType="application/vnd.openxmlformats-officedocument.spreadsheetml.pivotCacheDefinition+xml"/>
  <Default Extension="xml" ContentType="application/xml"/>
  <Override PartName="/xl/externalLinks/externalLink6.xml" ContentType="application/vnd.openxmlformats-officedocument.spreadsheetml.externalLink+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styles.xml" ContentType="application/vnd.openxmlformats-officedocument.spreadsheetml.styles+xml"/>
  <Override PartName="/xl/calcChain.xml" ContentType="application/vnd.openxmlformats-officedocument.spreadsheetml.calcChain+xml"/>
  <Override PartName="/xl/externalLinks/externalLink3.xml" ContentType="application/vnd.openxmlformats-officedocument.spreadsheetml.externalLink+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externalLinks/externalLink5.xml" ContentType="application/vnd.openxmlformats-officedocument.spreadsheetml.externalLink+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hidePivotFieldList="1" autoCompressPictures="0"/>
  <bookViews>
    <workbookView xWindow="-80" yWindow="4660" windowWidth="23520" windowHeight="10220" activeTab="3"/>
  </bookViews>
  <sheets>
    <sheet name="Instrucciones" sheetId="5" r:id="rId1"/>
    <sheet name="Sustrato, Cobertura y Relieve" sheetId="1" r:id="rId2"/>
    <sheet name="Validaciones" sheetId="6" r:id="rId3"/>
    <sheet name="Tabla dinamica" sheetId="8" r:id="rId4"/>
  </sheets>
  <externalReferences>
    <externalReference r:id="rId5"/>
    <externalReference r:id="rId6"/>
    <externalReference r:id="rId7"/>
    <externalReference r:id="rId8"/>
    <externalReference r:id="rId9"/>
    <externalReference r:id="rId10"/>
  </externalReferences>
  <definedNames>
    <definedName name="_xlnm._FilterDatabase" localSheetId="1" hidden="1">'Sustrato, Cobertura y Relieve'!$A$1:$AX$76</definedName>
    <definedName name="ABULON">[1]Validaciones!$J$26:$J$27</definedName>
    <definedName name="año">[1]Validaciones!$B$2:$B$8</definedName>
    <definedName name="añor">Validaciones!$B$2:$B$8</definedName>
    <definedName name="buceo">Validaciones!$C$2:$C$4</definedName>
    <definedName name="cobertura">Validaciones!$L$2:$L$10</definedName>
    <definedName name="epoca">[1]Validaciones!$C$2:$C$4</definedName>
    <definedName name="especie">[1]Validaciones!$J$2:$J$23</definedName>
    <definedName name="estadio">[2]Validaciones!$M$2:$M$7</definedName>
    <definedName name="fecha">[3]Validaciones!$B$19:$B$29</definedName>
    <definedName name="observador">Validaciones!$A$2:$A$16</definedName>
    <definedName name="relieve">Validaciones!$M$2:$M$5</definedName>
    <definedName name="replica">Validaciones!$D$2:$D$22</definedName>
    <definedName name="sexo">[2]Validaciones!$N$2:$N$5</definedName>
    <definedName name="sitio">Validaciones!$F$2:$F$6</definedName>
    <definedName name="sitioextenso">Validaciones!$G$2:$G$6</definedName>
    <definedName name="sustrato">Validaciones!$K$2:$K$7</definedName>
    <definedName name="talla">[2]Validaciones!$L$2:$L$8</definedName>
    <definedName name="tipositio">[4]Validaciones!$I$2:$I$4</definedName>
    <definedName name="transecto">Validaciones!$E$2:$E$22</definedName>
    <definedName name="zona">Validaciones!$I$2:$I$4</definedName>
  </definedNames>
  <calcPr calcId="130407" concurrentCalc="0"/>
  <pivotCaches>
    <pivotCache cacheId="8" r:id="rId11"/>
  </pivotCaches>
  <extLst>
    <ext xmlns:mx="http://schemas.microsoft.com/office/mac/excel/2008/main" uri="http://schemas.microsoft.com/office/mac/excel/2008/main">
      <mx:ArchID Flags="2"/>
    </ext>
  </extLst>
</workbook>
</file>

<file path=xl/calcChain.xml><?xml version="1.0" encoding="utf-8"?>
<calcChain xmlns="http://schemas.openxmlformats.org/spreadsheetml/2006/main">
  <c r="AV76" i="1"/>
  <c r="AX76"/>
  <c r="AW76"/>
  <c r="AV68"/>
  <c r="AW68"/>
  <c r="AX68"/>
  <c r="AV69"/>
  <c r="AW69"/>
  <c r="AX69"/>
  <c r="AV70"/>
  <c r="AW70"/>
  <c r="AX70"/>
  <c r="AV71"/>
  <c r="AW71"/>
  <c r="AX71"/>
  <c r="AV72"/>
  <c r="AW72"/>
  <c r="AX72"/>
  <c r="AV73"/>
  <c r="AW73"/>
  <c r="AX73"/>
  <c r="AV74"/>
  <c r="AW74"/>
  <c r="AX74"/>
  <c r="AV75"/>
  <c r="AW75"/>
  <c r="AX75"/>
  <c r="AV60"/>
  <c r="AW60"/>
  <c r="AX60"/>
  <c r="AV61"/>
  <c r="AW61"/>
  <c r="AX61"/>
  <c r="AV62"/>
  <c r="AW62"/>
  <c r="AX62"/>
  <c r="AV63"/>
  <c r="AW63"/>
  <c r="AX63"/>
  <c r="AV64"/>
  <c r="AW64"/>
  <c r="AX64"/>
  <c r="AV65"/>
  <c r="AW65"/>
  <c r="AX65"/>
  <c r="AV66"/>
  <c r="AW66"/>
  <c r="AX66"/>
  <c r="AV67"/>
  <c r="AW67"/>
  <c r="AX67"/>
  <c r="AX59"/>
  <c r="AW59"/>
  <c r="AV59"/>
  <c r="G67"/>
  <c r="G66"/>
  <c r="V63"/>
  <c r="T63"/>
  <c r="O63"/>
  <c r="Q63"/>
  <c r="S63"/>
  <c r="U63"/>
  <c r="G63"/>
  <c r="V62"/>
  <c r="T62"/>
  <c r="Q62"/>
  <c r="O62"/>
  <c r="S62"/>
  <c r="U62"/>
  <c r="G62"/>
  <c r="V61"/>
  <c r="T61"/>
  <c r="O61"/>
  <c r="Q61"/>
  <c r="S61"/>
  <c r="U61"/>
  <c r="G61"/>
  <c r="V60"/>
  <c r="T60"/>
  <c r="Q60"/>
  <c r="O60"/>
  <c r="S60"/>
  <c r="U60"/>
  <c r="G60"/>
  <c r="G59"/>
  <c r="G58"/>
  <c r="V59"/>
  <c r="O59"/>
  <c r="Q59"/>
  <c r="U59"/>
  <c r="T59"/>
  <c r="S59"/>
  <c r="V58"/>
  <c r="T58"/>
  <c r="Q58"/>
  <c r="O58"/>
  <c r="S58"/>
  <c r="U58"/>
  <c r="V56"/>
  <c r="T56"/>
  <c r="O56"/>
  <c r="Q56"/>
  <c r="S56"/>
  <c r="U56"/>
  <c r="V57"/>
  <c r="T57"/>
  <c r="O57"/>
  <c r="Q57"/>
  <c r="S57"/>
  <c r="U57"/>
  <c r="G57"/>
  <c r="G56"/>
  <c r="G55"/>
  <c r="G54"/>
  <c r="V55"/>
  <c r="Q55"/>
  <c r="O55"/>
  <c r="S55"/>
  <c r="U55"/>
  <c r="V54"/>
  <c r="T54"/>
  <c r="Q54"/>
  <c r="O54"/>
  <c r="S54"/>
  <c r="G53"/>
  <c r="G52"/>
  <c r="V53"/>
  <c r="T53"/>
  <c r="Q53"/>
  <c r="O53"/>
  <c r="U53"/>
  <c r="V52"/>
  <c r="T52"/>
  <c r="O52"/>
  <c r="Q52"/>
  <c r="S52"/>
  <c r="U52"/>
  <c r="AX3"/>
  <c r="AX4"/>
  <c r="AX5"/>
  <c r="AX6"/>
  <c r="AX7"/>
  <c r="AX8"/>
  <c r="AX9"/>
  <c r="AX10"/>
  <c r="AX11"/>
  <c r="AX12"/>
  <c r="AX13"/>
  <c r="AX14"/>
  <c r="AX15"/>
  <c r="AX16"/>
  <c r="AX17"/>
  <c r="AX18"/>
  <c r="AX19"/>
  <c r="AX20"/>
  <c r="AX21"/>
  <c r="AX22"/>
  <c r="AX23"/>
  <c r="AX24"/>
  <c r="AX25"/>
  <c r="AX26"/>
  <c r="AX27"/>
  <c r="AX28"/>
  <c r="AX29"/>
  <c r="AX30"/>
  <c r="AX31"/>
  <c r="AX32"/>
  <c r="AX33"/>
  <c r="AX34"/>
  <c r="AX35"/>
  <c r="AX36"/>
  <c r="AX37"/>
  <c r="AX38"/>
  <c r="AX39"/>
  <c r="AX40"/>
  <c r="AX41"/>
  <c r="AX42"/>
  <c r="AX43"/>
  <c r="AX44"/>
  <c r="AX45"/>
  <c r="AX46"/>
  <c r="AX47"/>
  <c r="AX48"/>
  <c r="AX49"/>
  <c r="AX50"/>
  <c r="AX51"/>
  <c r="AX52"/>
  <c r="AX53"/>
  <c r="AX54"/>
  <c r="AX55"/>
  <c r="AX56"/>
  <c r="AX57"/>
  <c r="AX58"/>
  <c r="AX2"/>
  <c r="V49"/>
  <c r="T49"/>
  <c r="Q49"/>
  <c r="O49"/>
  <c r="V48"/>
  <c r="T48"/>
  <c r="Q48"/>
  <c r="O48"/>
  <c r="S48"/>
  <c r="O25"/>
  <c r="Q25"/>
  <c r="U25"/>
  <c r="S25"/>
  <c r="T25"/>
  <c r="V25"/>
  <c r="O26"/>
  <c r="Q26"/>
  <c r="T26"/>
  <c r="V26"/>
  <c r="G51"/>
  <c r="AV50"/>
  <c r="AW50"/>
  <c r="AV51"/>
  <c r="AW51"/>
  <c r="AV52"/>
  <c r="AW52"/>
  <c r="AV53"/>
  <c r="AW53"/>
  <c r="AV54"/>
  <c r="AW54"/>
  <c r="AV55"/>
  <c r="AW55"/>
  <c r="AV56"/>
  <c r="AW56"/>
  <c r="AV57"/>
  <c r="AW57"/>
  <c r="AV58"/>
  <c r="AW58"/>
  <c r="AV49"/>
  <c r="G50"/>
  <c r="V51"/>
  <c r="T51"/>
  <c r="Q51"/>
  <c r="O51"/>
  <c r="V50"/>
  <c r="T50"/>
  <c r="Q50"/>
  <c r="O50"/>
  <c r="V47"/>
  <c r="T47"/>
  <c r="Q47"/>
  <c r="O47"/>
  <c r="U47"/>
  <c r="V46"/>
  <c r="T46"/>
  <c r="Q46"/>
  <c r="O46"/>
  <c r="U46"/>
  <c r="V45"/>
  <c r="T45"/>
  <c r="Q45"/>
  <c r="O45"/>
  <c r="S45"/>
  <c r="V44"/>
  <c r="T44"/>
  <c r="Q44"/>
  <c r="O44"/>
  <c r="S44"/>
  <c r="U54"/>
  <c r="S53"/>
  <c r="S50"/>
  <c r="S26"/>
  <c r="S47"/>
  <c r="U26"/>
  <c r="S46"/>
  <c r="U50"/>
  <c r="S51"/>
  <c r="U48"/>
  <c r="S49"/>
  <c r="U49"/>
  <c r="U51"/>
  <c r="U45"/>
  <c r="U44"/>
  <c r="Y17"/>
  <c r="V17"/>
  <c r="T17"/>
  <c r="Q17"/>
  <c r="O17"/>
  <c r="S17"/>
  <c r="G17"/>
  <c r="Y16"/>
  <c r="V16"/>
  <c r="T16"/>
  <c r="Q16"/>
  <c r="O16"/>
  <c r="S16"/>
  <c r="G16"/>
  <c r="U16"/>
  <c r="U17"/>
  <c r="AW25"/>
  <c r="AV25"/>
  <c r="AW24"/>
  <c r="AV24"/>
  <c r="G25"/>
  <c r="V24"/>
  <c r="T24"/>
  <c r="Q24"/>
  <c r="O24"/>
  <c r="U24"/>
  <c r="G24"/>
  <c r="S24"/>
  <c r="AW49"/>
  <c r="G49"/>
  <c r="AW48"/>
  <c r="AV48"/>
  <c r="G48"/>
  <c r="AW47"/>
  <c r="AV47"/>
  <c r="G47"/>
  <c r="AW46"/>
  <c r="AV46"/>
  <c r="G46"/>
  <c r="AW45"/>
  <c r="AV45"/>
  <c r="G45"/>
  <c r="AW44"/>
  <c r="AV44"/>
  <c r="G44"/>
  <c r="AV43"/>
  <c r="AW43"/>
  <c r="V43"/>
  <c r="T43"/>
  <c r="O43"/>
  <c r="U43"/>
  <c r="G43"/>
  <c r="AW42"/>
  <c r="AV42"/>
  <c r="V42"/>
  <c r="T42"/>
  <c r="O42"/>
  <c r="U42"/>
  <c r="G42"/>
  <c r="AW41"/>
  <c r="AV41"/>
  <c r="V41"/>
  <c r="T41"/>
  <c r="O41"/>
  <c r="U41"/>
  <c r="G41"/>
  <c r="AW40"/>
  <c r="AV40"/>
  <c r="V40"/>
  <c r="T40"/>
  <c r="O40"/>
  <c r="U40"/>
  <c r="G40"/>
  <c r="V39"/>
  <c r="O39"/>
  <c r="U39"/>
  <c r="T39"/>
  <c r="S39"/>
  <c r="S41"/>
  <c r="S42"/>
  <c r="S43"/>
  <c r="S40"/>
  <c r="AW39"/>
  <c r="AV39"/>
  <c r="G39"/>
  <c r="V38"/>
  <c r="T38"/>
  <c r="O38"/>
  <c r="U38"/>
  <c r="AW38"/>
  <c r="AV38"/>
  <c r="G38"/>
  <c r="S38"/>
  <c r="AW37"/>
  <c r="AV37"/>
  <c r="V37"/>
  <c r="O37"/>
  <c r="S37"/>
  <c r="G37"/>
  <c r="AW36"/>
  <c r="AV36"/>
  <c r="V36"/>
  <c r="O36"/>
  <c r="U36"/>
  <c r="G36"/>
  <c r="AW35"/>
  <c r="AV35"/>
  <c r="V35"/>
  <c r="O35"/>
  <c r="U35"/>
  <c r="G35"/>
  <c r="AW34"/>
  <c r="AV34"/>
  <c r="V34"/>
  <c r="O34"/>
  <c r="S34"/>
  <c r="G34"/>
  <c r="AW33"/>
  <c r="AV33"/>
  <c r="V33"/>
  <c r="O33"/>
  <c r="U33"/>
  <c r="G33"/>
  <c r="AW32"/>
  <c r="AV32"/>
  <c r="V32"/>
  <c r="O32"/>
  <c r="S32"/>
  <c r="G32"/>
  <c r="AW31"/>
  <c r="AV31"/>
  <c r="V31"/>
  <c r="O31"/>
  <c r="U31"/>
  <c r="G31"/>
  <c r="AW30"/>
  <c r="AV30"/>
  <c r="V30"/>
  <c r="O30"/>
  <c r="U30"/>
  <c r="G30"/>
  <c r="U37"/>
  <c r="U34"/>
  <c r="U32"/>
  <c r="S36"/>
  <c r="S35"/>
  <c r="S33"/>
  <c r="S31"/>
  <c r="S30"/>
  <c r="AW29"/>
  <c r="AV29"/>
  <c r="V29"/>
  <c r="T29"/>
  <c r="Q29"/>
  <c r="O29"/>
  <c r="G29"/>
  <c r="AW28"/>
  <c r="AV28"/>
  <c r="V28"/>
  <c r="T28"/>
  <c r="Q28"/>
  <c r="O28"/>
  <c r="U28"/>
  <c r="G28"/>
  <c r="AW27"/>
  <c r="AV27"/>
  <c r="V27"/>
  <c r="T27"/>
  <c r="Q27"/>
  <c r="O27"/>
  <c r="U27"/>
  <c r="G27"/>
  <c r="AW26"/>
  <c r="AV26"/>
  <c r="G26"/>
  <c r="G23"/>
  <c r="AW23"/>
  <c r="AV23"/>
  <c r="Q23"/>
  <c r="O23"/>
  <c r="U23"/>
  <c r="T23"/>
  <c r="V23"/>
  <c r="AW22"/>
  <c r="AV22"/>
  <c r="V22"/>
  <c r="T22"/>
  <c r="Q22"/>
  <c r="O22"/>
  <c r="G22"/>
  <c r="G21"/>
  <c r="AW21"/>
  <c r="AV21"/>
  <c r="V21"/>
  <c r="T21"/>
  <c r="Q21"/>
  <c r="O21"/>
  <c r="U21"/>
  <c r="V20"/>
  <c r="T20"/>
  <c r="Q20"/>
  <c r="O20"/>
  <c r="U20"/>
  <c r="O18"/>
  <c r="Q18"/>
  <c r="S18"/>
  <c r="T18"/>
  <c r="U18"/>
  <c r="V18"/>
  <c r="O19"/>
  <c r="Q19"/>
  <c r="U19"/>
  <c r="T19"/>
  <c r="V19"/>
  <c r="AW20"/>
  <c r="AV20"/>
  <c r="G20"/>
  <c r="S21"/>
  <c r="S19"/>
  <c r="S23"/>
  <c r="U29"/>
  <c r="S22"/>
  <c r="S29"/>
  <c r="S28"/>
  <c r="S27"/>
  <c r="U22"/>
  <c r="S20"/>
  <c r="AW19"/>
  <c r="AV19"/>
  <c r="Y19"/>
  <c r="G19"/>
  <c r="G18"/>
  <c r="Y18"/>
  <c r="AV18"/>
  <c r="AW18"/>
  <c r="AV17"/>
  <c r="AW17"/>
  <c r="AW16"/>
  <c r="AV16"/>
  <c r="V15"/>
  <c r="T15"/>
  <c r="Q15"/>
  <c r="O15"/>
  <c r="G14"/>
  <c r="G15"/>
  <c r="AW15"/>
  <c r="AV15"/>
  <c r="Y15"/>
  <c r="AV14"/>
  <c r="AW14"/>
  <c r="Y14"/>
  <c r="V14"/>
  <c r="T14"/>
  <c r="Q14"/>
  <c r="O14"/>
  <c r="U14"/>
  <c r="S15"/>
  <c r="U15"/>
  <c r="S14"/>
  <c r="AV12"/>
  <c r="AW12"/>
  <c r="AV13"/>
  <c r="AW13"/>
  <c r="AW3"/>
  <c r="AW4"/>
  <c r="AW5"/>
  <c r="AW6"/>
  <c r="AW7"/>
  <c r="AW8"/>
  <c r="AW9"/>
  <c r="AW10"/>
  <c r="AW11"/>
  <c r="AV3"/>
  <c r="AV4"/>
  <c r="AV5"/>
  <c r="AV6"/>
  <c r="AV7"/>
  <c r="AV8"/>
  <c r="AV9"/>
  <c r="AV10"/>
  <c r="AV11"/>
  <c r="V13"/>
  <c r="T13"/>
  <c r="Q13"/>
  <c r="O13"/>
  <c r="V12"/>
  <c r="T12"/>
  <c r="Q12"/>
  <c r="O12"/>
  <c r="V11"/>
  <c r="T11"/>
  <c r="Q11"/>
  <c r="O11"/>
  <c r="V10"/>
  <c r="T10"/>
  <c r="Q10"/>
  <c r="O10"/>
  <c r="V9"/>
  <c r="T9"/>
  <c r="Q9"/>
  <c r="O9"/>
  <c r="V8"/>
  <c r="T8"/>
  <c r="Q8"/>
  <c r="O8"/>
  <c r="V7"/>
  <c r="T7"/>
  <c r="Q7"/>
  <c r="O7"/>
  <c r="G8"/>
  <c r="V6"/>
  <c r="T6"/>
  <c r="Q6"/>
  <c r="O6"/>
  <c r="U6"/>
  <c r="V5"/>
  <c r="T5"/>
  <c r="Q5"/>
  <c r="O5"/>
  <c r="S5"/>
  <c r="V4"/>
  <c r="T4"/>
  <c r="Q4"/>
  <c r="O4"/>
  <c r="U4"/>
  <c r="S7"/>
  <c r="S8"/>
  <c r="S10"/>
  <c r="S11"/>
  <c r="S12"/>
  <c r="S13"/>
  <c r="U9"/>
  <c r="U13"/>
  <c r="U12"/>
  <c r="U11"/>
  <c r="U10"/>
  <c r="S9"/>
  <c r="U8"/>
  <c r="U7"/>
  <c r="S6"/>
  <c r="U5"/>
  <c r="S4"/>
  <c r="G3"/>
  <c r="G4"/>
  <c r="G5"/>
  <c r="G6"/>
  <c r="G7"/>
  <c r="G9"/>
  <c r="G10"/>
  <c r="G11"/>
  <c r="G12"/>
  <c r="G13"/>
  <c r="Y13"/>
  <c r="Y12"/>
  <c r="Y11"/>
  <c r="Y9"/>
  <c r="Y8"/>
  <c r="Y10"/>
  <c r="Y7"/>
  <c r="Y6"/>
  <c r="Y5"/>
  <c r="Y4"/>
  <c r="Y3"/>
  <c r="V3"/>
  <c r="T3"/>
  <c r="Q3"/>
  <c r="O3"/>
  <c r="S3"/>
  <c r="Y2"/>
  <c r="V2"/>
  <c r="T2"/>
  <c r="Q2"/>
  <c r="O2"/>
  <c r="S2"/>
  <c r="U3"/>
  <c r="U2"/>
  <c r="AV152"/>
  <c r="AW152"/>
  <c r="AX152"/>
  <c r="AV153"/>
  <c r="AW153"/>
  <c r="AX153"/>
  <c r="AV154"/>
  <c r="AW154"/>
  <c r="AX154"/>
  <c r="AV155"/>
  <c r="AW155"/>
  <c r="AX155"/>
  <c r="AV156"/>
  <c r="AW156"/>
  <c r="AX156"/>
  <c r="AV157"/>
  <c r="AW157"/>
  <c r="AX157"/>
  <c r="AV158"/>
  <c r="AW158"/>
  <c r="AX158"/>
  <c r="AV159"/>
  <c r="AW159"/>
  <c r="AX159"/>
  <c r="G2"/>
  <c r="AW2"/>
  <c r="AV2"/>
</calcChain>
</file>

<file path=xl/comments1.xml><?xml version="1.0" encoding="utf-8"?>
<comments xmlns="http://schemas.openxmlformats.org/spreadsheetml/2006/main">
  <authors>
    <author>User</author>
    <author>Jorge</author>
    <author>DCITY04</author>
  </authors>
  <commentList>
    <comment ref="A1" authorId="0">
      <text>
        <r>
          <rPr>
            <sz val="9"/>
            <color indexed="81"/>
            <rFont val="Arial"/>
            <family val="2"/>
          </rPr>
          <t>Iniciales del lugar de muestreo general. Por ejemplo Cabo Pulmo sería CP, después un guion y la fecha de cuando se realizó el muestreo, por ejemplo: 150806, que es el 15 de agosto del 2007. Después se incluyen las inciales de la persona que hizo el censo, únicamente usar dos letras, y cuando se repitan las iniciales usar numeros. Las inciales serian: 1) Andrea Saenz AS, 2) Abraham Mendoza AM, 3) Francisco Fernandez FF, 4) David Castro DC, 5) Daniel Gatica DG, 6) Luis Castro LC, 7) Manuel Castro MC. Finalmente se incluye el número de buceo y el número de transecto. Por ejemplo: CP-150806-LC-1-1-PCU.</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0">
      <text>
        <r>
          <rPr>
            <sz val="9"/>
            <color indexed="81"/>
            <rFont val="Arial"/>
            <family val="2"/>
          </rPr>
          <t>Dia, mes y año de cuando se realizo el censo, dia con numero, nombre abreviado del mes con las tres primeras letras (ene, feb, etc) y el año completo, no abreviado. Por ejemplo: 4/ago/2006.</t>
        </r>
      </text>
    </comment>
    <comment ref="E1" authorId="1">
      <text>
        <r>
          <rPr>
            <sz val="9"/>
            <color indexed="81"/>
            <rFont val="Arial"/>
            <family val="2"/>
          </rPr>
          <t>Hora de inicio del transecto usando formato de 24 horas, por ejemplo: 12:34.</t>
        </r>
        <r>
          <rPr>
            <sz val="8"/>
            <color indexed="81"/>
            <rFont val="Tahoma"/>
            <family val="2"/>
          </rPr>
          <t xml:space="preserve">
</t>
        </r>
      </text>
    </comment>
    <comment ref="F1" authorId="1">
      <text>
        <r>
          <rPr>
            <sz val="9"/>
            <color indexed="81"/>
            <rFont val="Arial"/>
            <family val="2"/>
          </rPr>
          <t>Hora final del transecto usando formato de 24 horas, por ejemplo: 12:54.</t>
        </r>
        <r>
          <rPr>
            <sz val="8"/>
            <color indexed="81"/>
            <rFont val="Tahoma"/>
            <family val="2"/>
          </rPr>
          <t xml:space="preserve">
</t>
        </r>
      </text>
    </comment>
    <comment ref="G1" authorId="1">
      <text>
        <r>
          <rPr>
            <sz val="9"/>
            <color indexed="81"/>
            <rFont val="Arial"/>
            <family val="2"/>
          </rPr>
          <t>Diferencia entre la hora de inicio y final del transecto en minutos.</t>
        </r>
        <r>
          <rPr>
            <sz val="8"/>
            <color indexed="81"/>
            <rFont val="Tahoma"/>
            <family val="2"/>
          </rPr>
          <t xml:space="preserve">
</t>
        </r>
      </text>
    </comment>
    <comment ref="H1" authorId="0">
      <text>
        <r>
          <rPr>
            <sz val="9"/>
            <color indexed="81"/>
            <rFont val="Arial"/>
            <family val="2"/>
          </rPr>
          <t>Epoca en la se realizo el buceo.                                                                    1: enero-junio                                                                                             2: julio-diciembre</t>
        </r>
      </text>
    </comment>
    <comment ref="I1" authorId="1">
      <text>
        <r>
          <rPr>
            <sz val="9"/>
            <color indexed="81"/>
            <rFont val="Arial"/>
            <family val="2"/>
          </rPr>
          <t>Numero de buceo. Se estaran realizando en promedio 2 buceos por dia, por lo que habra un 1 para el primer buceo y un 2 para el segundo buceo.</t>
        </r>
        <r>
          <rPr>
            <sz val="8"/>
            <color indexed="81"/>
            <rFont val="Tahoma"/>
            <family val="2"/>
          </rPr>
          <t xml:space="preserve">
</t>
        </r>
      </text>
    </comment>
    <comment ref="J1" authorId="0">
      <text>
        <r>
          <rPr>
            <sz val="9"/>
            <color indexed="81"/>
            <rFont val="Arial"/>
            <family val="2"/>
          </rPr>
          <t>Numero de replica (Censo). Cada buzo asignara un numero consecutivo por dia.</t>
        </r>
      </text>
    </comment>
    <comment ref="K1" authorId="0">
      <text>
        <r>
          <rPr>
            <sz val="9"/>
            <color indexed="81"/>
            <rFont val="Arial"/>
            <family val="2"/>
          </rPr>
          <t>Número de transecto. Se asignara un número consecutivo por dia, de acuerdo a la epoca y sitio del censo.</t>
        </r>
      </text>
    </comment>
    <comment ref="L1" authorId="0">
      <text>
        <r>
          <rPr>
            <sz val="9"/>
            <color indexed="81"/>
            <rFont val="Arial"/>
            <family val="2"/>
          </rPr>
          <t>Nombre del lugar donde se realizo el censo como: El Cantil, Cabo pulmo; El Bajo, Cabo Pulmo y El Bledito, Los Frailes</t>
        </r>
      </text>
    </comment>
    <comment ref="N1" authorId="1">
      <text>
        <r>
          <rPr>
            <sz val="9"/>
            <color indexed="81"/>
            <rFont val="Arial"/>
            <family val="2"/>
          </rPr>
          <t>1: reserva
2: control</t>
        </r>
        <r>
          <rPr>
            <sz val="8"/>
            <color indexed="81"/>
            <rFont val="Tahoma"/>
            <family val="2"/>
          </rPr>
          <t xml:space="preserve">
</t>
        </r>
      </text>
    </comment>
    <comment ref="O1" authorId="0">
      <text>
        <r>
          <rPr>
            <sz val="9"/>
            <color indexed="81"/>
            <rFont val="Arial"/>
            <family val="2"/>
          </rPr>
          <t>Profundidad inicial del transecto en pies.</t>
        </r>
      </text>
    </comment>
    <comment ref="P1" authorId="0">
      <text>
        <r>
          <rPr>
            <sz val="9"/>
            <color indexed="81"/>
            <rFont val="Arial"/>
            <family val="2"/>
          </rPr>
          <t>Profundidad inicial del transecto en metros.</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0">
      <text>
        <r>
          <rPr>
            <sz val="9"/>
            <color indexed="81"/>
            <rFont val="Arial"/>
            <family val="2"/>
          </rPr>
          <t>Profundidad maxima del transecto en pies.</t>
        </r>
        <r>
          <rPr>
            <sz val="8"/>
            <color indexed="81"/>
            <rFont val="Tahoma"/>
            <family val="2"/>
          </rPr>
          <t xml:space="preserve">
</t>
        </r>
      </text>
    </comment>
    <comment ref="T1" authorId="0">
      <text>
        <r>
          <rPr>
            <sz val="9"/>
            <color indexed="81"/>
            <rFont val="Arial"/>
            <family val="2"/>
          </rPr>
          <t>Profundidad maxima del transecto en metros.</t>
        </r>
      </text>
    </comment>
    <comment ref="U1" authorId="0">
      <text>
        <r>
          <rPr>
            <sz val="9"/>
            <color indexed="81"/>
            <rFont val="Arial"/>
            <family val="2"/>
          </rPr>
          <t>Profundidad media del transecto en pies.</t>
        </r>
      </text>
    </comment>
    <comment ref="V1" authorId="0">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 xml:space="preserve">Longitud en  grados  decimales . Por ejemplo: 115.56778.
</t>
        </r>
      </text>
    </comment>
    <comment ref="Y1" authorId="0">
      <text>
        <r>
          <rPr>
            <sz val="10"/>
            <color indexed="81"/>
            <rFont val="Arial"/>
            <family val="2"/>
          </rPr>
          <t>Temperatura del agua durante el censo en grados fahrenheit.</t>
        </r>
        <r>
          <rPr>
            <sz val="8"/>
            <color indexed="81"/>
            <rFont val="Tahoma"/>
            <family val="2"/>
          </rPr>
          <t xml:space="preserve">
</t>
        </r>
      </text>
    </comment>
    <comment ref="Z1" authorId="0">
      <text>
        <r>
          <rPr>
            <sz val="10"/>
            <color indexed="81"/>
            <rFont val="Arial"/>
            <family val="2"/>
          </rPr>
          <t>Temperatura del agua durante el censo en grados centigrados.</t>
        </r>
      </text>
    </comment>
    <comment ref="AA1" authorId="1">
      <text>
        <r>
          <rPr>
            <sz val="10"/>
            <color indexed="81"/>
            <rFont val="Arial"/>
            <family val="2"/>
          </rPr>
          <t>Visibilidad durante el censo en metros.</t>
        </r>
        <r>
          <rPr>
            <sz val="8"/>
            <color indexed="81"/>
            <rFont val="Tahoma"/>
            <family val="2"/>
          </rPr>
          <t xml:space="preserve">
</t>
        </r>
      </text>
    </comment>
    <comment ref="A24" authorId="2">
      <text>
        <r>
          <rPr>
            <b/>
            <sz val="9"/>
            <color indexed="81"/>
            <rFont val="Tahoma"/>
            <family val="2"/>
          </rPr>
          <t>Adri</t>
        </r>
        <r>
          <rPr>
            <sz val="9"/>
            <color indexed="81"/>
            <rFont val="Tahoma"/>
            <family val="2"/>
          </rPr>
          <t xml:space="preserve">
transectos extras</t>
        </r>
      </text>
    </comment>
    <comment ref="A58" authorId="2">
      <text>
        <r>
          <rPr>
            <b/>
            <sz val="9"/>
            <color indexed="81"/>
            <rFont val="Tahoma"/>
            <family val="2"/>
          </rPr>
          <t>Adri:</t>
        </r>
        <r>
          <rPr>
            <sz val="9"/>
            <color indexed="81"/>
            <rFont val="Tahoma"/>
            <family val="2"/>
          </rPr>
          <t xml:space="preserve">
sin datos :/ ceros</t>
        </r>
      </text>
    </comment>
  </commentList>
</comments>
</file>

<file path=xl/sharedStrings.xml><?xml version="1.0" encoding="utf-8"?>
<sst xmlns="http://schemas.openxmlformats.org/spreadsheetml/2006/main" count="544" uniqueCount="244">
  <si>
    <t>LOCAPR-151114-RR-8-8-DP</t>
  </si>
  <si>
    <t>LOCAPR-151114-UG-9-9-DP</t>
  </si>
  <si>
    <t>LOCAPR-151114-NV-10-10-DP</t>
  </si>
  <si>
    <t>LOCAPR-151114-AR-11-11-DP</t>
  </si>
  <si>
    <t>LOCAPR-151114-DV-12-12-DP</t>
  </si>
  <si>
    <t>LOCAPR-151114-CA-13-13-DP</t>
  </si>
  <si>
    <t>Valores</t>
  </si>
  <si>
    <t>Cuenta de G</t>
  </si>
  <si>
    <t>Cuenta de B</t>
  </si>
  <si>
    <t>Cuenta de R</t>
  </si>
  <si>
    <t>Cuenta de O</t>
  </si>
  <si>
    <t>Cuenta de 0</t>
  </si>
  <si>
    <t>Cuenta de 1</t>
  </si>
  <si>
    <t>Cuenta de 2</t>
  </si>
  <si>
    <t>Cuenta de 3</t>
  </si>
  <si>
    <t>Cuenta de N</t>
  </si>
  <si>
    <t>Cuenta de C</t>
  </si>
  <si>
    <t>Cuenta de OC</t>
  </si>
  <si>
    <t>Cuenta de V</t>
  </si>
  <si>
    <t>Cuenta de R2</t>
  </si>
  <si>
    <t>Cuenta de CO</t>
  </si>
  <si>
    <t>Cuenta de L</t>
  </si>
  <si>
    <t>Cuenta de IS</t>
  </si>
  <si>
    <t>Cuenta de IM</t>
  </si>
  <si>
    <t>Cuenta de P</t>
  </si>
  <si>
    <t>Cuenta de RO</t>
  </si>
  <si>
    <t>Máx. de A</t>
  </si>
  <si>
    <t>PUBLGA-101114-DV-9-9-PCU</t>
  </si>
  <si>
    <t>PUBLEP-101114-DV-10-10-PCU</t>
  </si>
  <si>
    <t>PUBLGA-111114-DV-19-19-PCU</t>
  </si>
  <si>
    <t>PUBLEP-111114-DV-20-20-PCU</t>
  </si>
  <si>
    <t>PUBLEP-111114-AR-17-17-PCU</t>
  </si>
  <si>
    <t>PUBLEP-111114-AR-18-18-PCU</t>
  </si>
  <si>
    <t>PUBLGA-111114-NV-13-13-PCU</t>
  </si>
  <si>
    <t>PUBLEP-111114-NV-14-14-PCU</t>
  </si>
  <si>
    <t>PUBLGA-111114-CA-15-15-PCU</t>
  </si>
  <si>
    <t>PUBLEP-111114-CA-16-16-PCU</t>
  </si>
  <si>
    <t>PUBLGA-121114-LT-21-21-PCU</t>
  </si>
  <si>
    <t>PUBLGA-121114-LT-22-22-PCU</t>
  </si>
  <si>
    <t>PUBLSO-111114-RR-1-1-PCU</t>
  </si>
  <si>
    <t>PUBLSO-111114-RR-2-2-PCU</t>
  </si>
  <si>
    <t>PUBLSO-111114-UG-3-3-PCU</t>
  </si>
  <si>
    <t>PUBLSO-111114-UG-4-4-PCU</t>
  </si>
  <si>
    <t>PUBLSO-111114-LT-5-5-PCU</t>
  </si>
  <si>
    <t>PUBLSO-111114-LT-6-6-PCU</t>
  </si>
  <si>
    <t>PUBLPR-121114-RR-7-7-PCU</t>
  </si>
  <si>
    <t>PUBLPR-121114-RR-8-8-PCU</t>
  </si>
  <si>
    <t>PUBLPR-121114-UG-9-9-PCU</t>
  </si>
  <si>
    <t>PUBLPR-121114-UG-10-10-PCU</t>
  </si>
  <si>
    <t>PUBLPR-121114-AR-11-11-PCU</t>
  </si>
  <si>
    <t>PUBLPR-121114-AR-12-12-PCU</t>
  </si>
  <si>
    <t>PUBLPR-121114-LT-13-13-PCU</t>
  </si>
  <si>
    <t>PUBLPR-121114-LT-14-14-PCU</t>
  </si>
  <si>
    <t>PUBLPR-121114-NV-15-15-PCU</t>
  </si>
  <si>
    <t>PUBLPR-121114-NV-16-16-PCU</t>
  </si>
  <si>
    <t>PUBLPR-121114-DV-18-18-PCU</t>
  </si>
  <si>
    <t>PUBLPR-121114-DV-17-17-PCU</t>
  </si>
  <si>
    <t>PUBLPR-121114-CA-19-19-PCU</t>
  </si>
  <si>
    <t>PUBLPR-121114-CA-20-20-PCU</t>
  </si>
  <si>
    <t>ELABPR-131114-AR-1-1-PCU</t>
  </si>
  <si>
    <t>ELABPR-131114-DV-4-4-PCU</t>
  </si>
  <si>
    <t>ELABSO-131114-AR-2-2-PCU</t>
  </si>
  <si>
    <t>ELABSO-131114-DV-3-3-PCU</t>
  </si>
  <si>
    <t>ELABSO-131114-NV-7-7-PCU</t>
  </si>
  <si>
    <t>RO</t>
  </si>
  <si>
    <t>ELABPR-131114-NV-8-8-PCU</t>
  </si>
  <si>
    <t>ELABSO-131114-CA-5-5-PCU</t>
  </si>
  <si>
    <t>ELABPR-131114-CA-6-6-PCU</t>
  </si>
  <si>
    <t>ELABSO-131114-DV-9-9-PCU</t>
  </si>
  <si>
    <t>ELABPR-131114-DV-10-10-PCU</t>
  </si>
  <si>
    <t>ELABPR-131114-UG-12-12-PCU</t>
  </si>
  <si>
    <t>ELABSO-131114-UG-11-11-PCU</t>
  </si>
  <si>
    <t>ELABPR-141114-CA-16-16-PCU</t>
  </si>
  <si>
    <t>ELABSO-141114-CA-15-15-PCU</t>
  </si>
  <si>
    <t>ELABSO-141114-DV-17-17-PCU</t>
  </si>
  <si>
    <t>ELABPR-141114-DV-18-18-PCU</t>
  </si>
  <si>
    <t>no hay datos!</t>
  </si>
  <si>
    <t>ELABSO-141114-NV-19-19-PCU</t>
  </si>
  <si>
    <t>ELABPR-141114-NV-20-20-PCU</t>
  </si>
  <si>
    <t>ELABSO-131114-LT-21-21-PCU</t>
  </si>
  <si>
    <t>ELABPR-131114-LT-22-22-PCU</t>
  </si>
  <si>
    <t>Los Cabitos profundo</t>
  </si>
  <si>
    <t>Los Cabitos profundo, Isla Magdalena, Baja California Sur</t>
  </si>
  <si>
    <t>LOCAPR-141114-LT-1-1-PCU</t>
  </si>
  <si>
    <t>LOCAPR-141114-LT-2-2-PCU</t>
  </si>
  <si>
    <t>LOCAPR-141114-RR-3-3-INV</t>
  </si>
  <si>
    <t>LOCAPR-141114-RR-4-4-INV</t>
  </si>
  <si>
    <t>LOCAPR-141114-UG-5-5-DP</t>
  </si>
  <si>
    <t>LOCAPR-141114-UG-6-6-DP</t>
  </si>
  <si>
    <t>LOCAPR-151114-LT-7-7-DP</t>
  </si>
  <si>
    <t xml:space="preserve"> 0 = 0 - 10 cm     1 = &gt;10 cm - 1m     2 = &gt;1 m - 2 m     3 = &gt; 2 m</t>
  </si>
  <si>
    <t>comentarios</t>
  </si>
  <si>
    <t>Comentarios generales, observación de otras especies importantes no incluidas en la lista, por ejemplo: tortugas, mantarayas, tiburones, lenguados, entre otros.</t>
  </si>
  <si>
    <t>Datos en las hoja de resumen</t>
  </si>
  <si>
    <t xml:space="preserve">Se escribe en cada renglon las veces que se observó cierta categoria. Por ejemplo si se observaron un total de 3 puntos con arena, se debe de incluir tres reglones repitiendo la misma información y la categoria A. </t>
  </si>
  <si>
    <t>año</t>
  </si>
  <si>
    <t>Sitio</t>
  </si>
  <si>
    <t xml:space="preserve">relieve </t>
  </si>
  <si>
    <t>RegistroPCU</t>
  </si>
  <si>
    <t>nd</t>
  </si>
  <si>
    <t>El Abolladero</t>
  </si>
  <si>
    <t>El Abolladero, Isla Magdalena, Baja California Sur</t>
  </si>
  <si>
    <t>Roguer Romero</t>
  </si>
  <si>
    <t>Punta Blanca somero</t>
  </si>
  <si>
    <t>Omar Rangel</t>
  </si>
  <si>
    <t>Cipriano Romero</t>
  </si>
  <si>
    <t>Megan Wehrenberg</t>
  </si>
  <si>
    <t>Arturo Hernandez</t>
  </si>
  <si>
    <t>Alfonso Romero</t>
  </si>
  <si>
    <t>El Progresista</t>
  </si>
  <si>
    <t>Raul Romero</t>
  </si>
  <si>
    <t>Norberto Velez</t>
  </si>
  <si>
    <t>Gustavo Hinojosa</t>
  </si>
  <si>
    <t>Total general</t>
  </si>
  <si>
    <t>IS</t>
  </si>
  <si>
    <t>IM</t>
  </si>
  <si>
    <t>Observaciones</t>
  </si>
  <si>
    <t>Punta Blanca Somero</t>
  </si>
  <si>
    <t>Punta Blanca Somero, Isla Magdalena, Baja California Sur</t>
  </si>
  <si>
    <t>El Progresista, Isla Magdalena, Baja California Sur</t>
  </si>
  <si>
    <t>Punta Blanca profundo</t>
  </si>
  <si>
    <t>Garropas</t>
  </si>
  <si>
    <t>Garropas, Isla Magdalena, Baja California Sur</t>
  </si>
  <si>
    <t>Punta Blanca Profundo, Isla Magdalena, Baja California Sur</t>
  </si>
  <si>
    <t>Leonardo Vazquez</t>
  </si>
  <si>
    <t>Christian Alducin</t>
  </si>
  <si>
    <t>Luis de la Toba</t>
  </si>
  <si>
    <t>Ulises Gomez</t>
  </si>
  <si>
    <t>Daniel Valdez</t>
  </si>
  <si>
    <t>PUBLGA-101114-NV-1-1-PCU</t>
  </si>
  <si>
    <t>PUBLGA-101114-CA-2-2-PCU</t>
  </si>
  <si>
    <t>El progresista</t>
  </si>
  <si>
    <t>Punta Blanca somero, Isla Magdalena, Baja California Sur</t>
  </si>
  <si>
    <t>Punta Blanca profundo, Isla Magdalena, Baja California Sur</t>
  </si>
  <si>
    <t>El Abolladero profundo</t>
  </si>
  <si>
    <t>El Abolladero profundo, Isla Magdalena, Baja California Sur</t>
  </si>
  <si>
    <t>El Abolladero somero</t>
  </si>
  <si>
    <t>El Abolladero somero, Isla Magdalena, Baja California Sur</t>
  </si>
  <si>
    <t>PUBLGA-101114-NV-11-11-PCU</t>
  </si>
  <si>
    <t>PUBLGA-101114-CA-12-12-PCU</t>
  </si>
  <si>
    <t>PUBLGA-101114-UG-5-5-PCU</t>
  </si>
  <si>
    <t>PUBLGA-101114-UG-6-6-PCU</t>
  </si>
  <si>
    <t>PUBLGA-101114-DV-3-3-PCU</t>
  </si>
  <si>
    <t>PUBLGA-101114-DV-4-4-PCU</t>
  </si>
  <si>
    <t>PUBLGA-101114-AR-7-7-PCU</t>
  </si>
  <si>
    <t>PUBLEP-101114-AR-8-8-PCU</t>
  </si>
  <si>
    <t>Número de transecto. Se asignara un número consecutivo por dia, de acuerdo a la epoca y sitio del censo.</t>
  </si>
  <si>
    <t>Nombre del bloque en donde se realizó el censo de acuerdo a la nomenclatura de la cooperativa, sitios de reservas: La Plana, Las Cuevas y Piedras Negras, y sitios control: Tivo, La Dulce y La Reventadora de Babencho.</t>
  </si>
  <si>
    <t>Nombre extenso del bloque en donde se realizó el censo de acuerdo a la nomenclatura de la cooperativa: El Tivo, La Dulce, La Plana, La Reventadora de Babencho, Las Cuevas, Las Cuevas Reserva bloque 3 y Punta Prieta.</t>
  </si>
  <si>
    <t>Tipo de sitio: reserva es 1 y bloque es 2.</t>
  </si>
  <si>
    <t>zona</t>
  </si>
  <si>
    <t>Tipo de zona en donde se realizó el censo: somera es 1, profunda es 2, adentro es 3 y afuera es 4.</t>
  </si>
  <si>
    <t>Profundidad inicial del transecto en pies.</t>
  </si>
  <si>
    <t>Profundidad inicial del transecto en metros.</t>
  </si>
  <si>
    <t>Profundidad final del transecto en pies.</t>
  </si>
  <si>
    <t>Profundidad final del transecto en metros.</t>
  </si>
  <si>
    <t>Profundidad maxima del transecto en pies.</t>
  </si>
  <si>
    <t>Profundidad maxima del transecto en metros.</t>
  </si>
  <si>
    <t>Profundidad media del transecto en pies.</t>
  </si>
  <si>
    <t>Profundidad media del transecto en metros.</t>
  </si>
  <si>
    <t>Latitud en grados decimales. Por ejemplo: 27.56789</t>
  </si>
  <si>
    <t>Longitud en grados decimales. Por ejemplo: 115.56778</t>
  </si>
  <si>
    <t>Temperatura del agua durante el censo en grados fahrenheit.</t>
  </si>
  <si>
    <t>Temperatura del agua durante el censo en grados centigrados.</t>
  </si>
  <si>
    <t>Visibilidad durante el censo en metros.</t>
  </si>
  <si>
    <t>Datos en las hojas de por punto</t>
  </si>
  <si>
    <t>no. punto</t>
  </si>
  <si>
    <t>Número de punto a lo largo del transecto, este es cada metro.</t>
  </si>
  <si>
    <t>sustrato</t>
  </si>
  <si>
    <t xml:space="preserve">A= arena (&lt;0.5 cm)     G = gravilla (0.5-15 cm)     B = bloque (&gt;15 cm - 1 m)    R = roca de fondo (&gt;1 m)    O = otros (restos de conchas etc.) </t>
  </si>
  <si>
    <t>cobertura</t>
  </si>
  <si>
    <t xml:space="preserve"> N = ninguna     C = algas café (sargazo gigante y coliflor)     V = algas verdes     R = algas marinas rojas (no coralinas)     CO = algas coralinas    L = lengua de vaca    I = invertebrado sedentario (esponjas, anemonas, etc.)     G = Gellidium spp.</t>
  </si>
  <si>
    <t>relieve</t>
  </si>
  <si>
    <t>Este es un código que identifica cada dato obtenido en cada censo. Se construye con las iniciales del lugar de muestreo general. Por ejemplo Isla Natividad seria IN, después un guion y la fecha de cuando se realizó el muestreo, por ejemplo: 150806, que es el 15 de agosto del 2007. Después se incluyen las inciales de la persona que hizo el censo, únicamente usar dos letras, y cuando se repitan las iniciales usar numeros. Las inciales serian: 1) Andrea Saenz AS, 2) Abraham Mendoza AM1, 3) Gabriela Garza GG, 4) Jorge Torre JT, 5) Juan Carlos Hernandez JH, 6) Alonso Groso AG, 7) Roberto Vazquez RV, 8) Abraham Mayoral AM2, 9) Jose Alonso Ramirez JR, y 10) Ismael Estrada IE. Finalmente se incluye el número de buceo y el número de transecto. Por ejemplo: IN-150806-AM1-1-1: Transecto 1 en el buceo 1 de Abraham Mendoza el 15 de agosto del 2006 en la Isla Natividad.</t>
  </si>
  <si>
    <t>Nombre completo del observador con el apellido paterno.</t>
  </si>
  <si>
    <t>Día, mes y año de cuando se realizó el censo, con el siguiente formato, día con número, nombre abreviado del mes con tres letras (ene, feb, mar, abr, may, jun, jul, ago, sep, oct, nov, dic) y el año completo, no abreviado. Por ejemplo: 4/ago/2006.</t>
  </si>
  <si>
    <t>Hora de inicio del transecto usando formato de 24 horas, por ejemplo: 12:34.</t>
  </si>
  <si>
    <t>ND</t>
  </si>
  <si>
    <t>Hora final del transecto usando formato de 24 horas, por ejemplo: 12:54.</t>
  </si>
  <si>
    <t>Diferencia entre la hora de inicio y final del transecto en minutos.</t>
  </si>
  <si>
    <t>Epoca en la se realizo el buceo.                                                                                                          1: enero-junio                                                                                                                                          2: julio-diciembre</t>
  </si>
  <si>
    <t>Número de buceo. Se estarán realizando en promedio 2 buceos por dia, por lo que habrá un 1 para el primer buceo y un 2 para el segundo buceo.</t>
  </si>
  <si>
    <t>Número de replica (Censo). Cada buzo asignara un número consecutivo por dia.</t>
  </si>
  <si>
    <r>
      <t xml:space="preserve">* </t>
    </r>
    <r>
      <rPr>
        <b/>
        <sz val="10"/>
        <rFont val="Arial"/>
        <family val="2"/>
      </rPr>
      <t>Características del transecto</t>
    </r>
    <r>
      <rPr>
        <sz val="11"/>
        <color theme="1"/>
        <rFont val="Calibri"/>
        <family val="2"/>
        <scheme val="minor"/>
      </rPr>
      <t>. Cada metro (o cada 3 m) a lo largo de transecto de 30 m se determina el tipo de sustrato, cobertura y relieve.</t>
    </r>
  </si>
  <si>
    <r>
      <t xml:space="preserve">Sustrato.  </t>
    </r>
    <r>
      <rPr>
        <sz val="10"/>
        <rFont val="Arial"/>
        <family val="2"/>
      </rPr>
      <t xml:space="preserve">A= arena (&lt;0.5 cm)     G = gravilla (0.5-15 cm)     B = bloque (&gt;15 cm - 1 m)    R = roca de fondo (&gt;1 m)    O = otros (restos de conchas etc.) </t>
    </r>
  </si>
  <si>
    <r>
      <t>Cobertura.</t>
    </r>
    <r>
      <rPr>
        <sz val="10"/>
        <rFont val="Arial"/>
        <family val="2"/>
      </rPr>
      <t xml:space="preserve">   N = ninguna     C = algas café (sargazo gigante y coliflor)     V = algas verdes     R = algas marinas rojas (no coralinas)     CO = algas coralinas    L = lengua de vaca    I = invertebrado sedentario (esponjas, anémonas, etc.)     G = </t>
    </r>
    <r>
      <rPr>
        <i/>
        <sz val="10"/>
        <rFont val="Arial"/>
        <family val="2"/>
      </rPr>
      <t>Gellidium</t>
    </r>
    <r>
      <rPr>
        <sz val="10"/>
        <rFont val="Arial"/>
        <family val="2"/>
      </rPr>
      <t xml:space="preserve"> spp.</t>
    </r>
  </si>
  <si>
    <r>
      <t>Relieve.</t>
    </r>
    <r>
      <rPr>
        <sz val="10"/>
        <rFont val="Arial"/>
        <family val="2"/>
      </rPr>
      <t xml:space="preserve">    0 = 0 - 10 cm     1 = &gt;10 cm - 1m     2 = &gt;1 m - 2 m     3 = &gt; 2 m</t>
    </r>
  </si>
  <si>
    <r>
      <t>*</t>
    </r>
    <r>
      <rPr>
        <sz val="10"/>
        <color indexed="10"/>
        <rFont val="Arial"/>
        <family val="2"/>
      </rPr>
      <t xml:space="preserve"> Cuando no exista el dato para ser alimentado a la base de datos, usar las siguientes opciones: 1) ND (no se tomó el dato) ó 2) NA (no aplica). Por ejemplo, sino se tomó el dato del número de buceo se escribe ND, cuando no se tiene el nombre del sitio en extenso se escribe NA. Si falta información nunca usar ceros (0).</t>
    </r>
  </si>
  <si>
    <r>
      <t>*</t>
    </r>
    <r>
      <rPr>
        <b/>
        <sz val="10"/>
        <color indexed="10"/>
        <rFont val="Arial"/>
        <family val="2"/>
      </rPr>
      <t xml:space="preserve"> Cuando se guarden cambios en la base de datos siempre escribir en el nombre del archivo la fecha. Por ejemplo: RM Natividad PCU (14jul06).</t>
    </r>
  </si>
  <si>
    <t>nombre de campo</t>
  </si>
  <si>
    <t>descripción</t>
  </si>
  <si>
    <t>Datos en todas las hojas</t>
  </si>
  <si>
    <t>código</t>
  </si>
  <si>
    <t>codigo</t>
  </si>
  <si>
    <t>observador</t>
  </si>
  <si>
    <t>fecha</t>
  </si>
  <si>
    <t>tiempo inicio</t>
  </si>
  <si>
    <t>tiempo final</t>
  </si>
  <si>
    <t>tiempo total</t>
  </si>
  <si>
    <t>epoca</t>
  </si>
  <si>
    <t>no. buceo</t>
  </si>
  <si>
    <t>no. replica</t>
  </si>
  <si>
    <t>no. transecto</t>
  </si>
  <si>
    <t>sitio</t>
  </si>
  <si>
    <t>sitio en extenso</t>
  </si>
  <si>
    <t>tipo 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</si>
  <si>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</si>
  <si>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</si>
  <si>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</si>
  <si>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</si>
  <si>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</si>
  <si>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</si>
  <si>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</si>
  <si>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</si>
  <si>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</si>
  <si>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</si>
  <si>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</si>
  <si>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</si>
  <si>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</si>
  <si>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A</t>
  </si>
  <si>
    <t>G</t>
  </si>
  <si>
    <t>B</t>
  </si>
  <si>
    <t>C</t>
  </si>
  <si>
    <t>R</t>
  </si>
  <si>
    <t>O</t>
  </si>
  <si>
    <t>N</t>
  </si>
  <si>
    <t>I</t>
  </si>
  <si>
    <t>Total sustrato</t>
  </si>
  <si>
    <t>Total relieve</t>
  </si>
  <si>
    <t>Total Cobertura</t>
  </si>
  <si>
    <t>OC</t>
  </si>
  <si>
    <t>V</t>
  </si>
  <si>
    <t>CO</t>
  </si>
  <si>
    <t>L</t>
  </si>
  <si>
    <t>P</t>
  </si>
  <si>
    <t>n/d</t>
  </si>
  <si>
    <t>Año</t>
  </si>
  <si>
    <t>Base de datos de las reservas marinas completamente protegidas en Isla Natividad, BCS</t>
  </si>
  <si>
    <t>PCU (Punto de Contacto Uniforme)</t>
  </si>
  <si>
    <t>Introducción</t>
  </si>
  <si>
    <t xml:space="preserve">Esta es la base de datos para alimentar la información recolectada durante los censos (replicas), que se esten realizando en las reservas marinas completamente protegidas y en las zonas control alrededor de la Isla Natividad. Se establecieron dos reservas marinas, La Plana, Las Cuevas y Piedras Negras, y tres sitios control, Tivo, La Dulce y La Reventadora de Babencho.  </t>
  </si>
  <si>
    <t>El entrenamiento a los buzos comerciales de la cooperativa estuvo a cargo de Reef Check California (Craig Schuman y Mari Luna). Los buzos participantes son: 1) Ismael Estrada "Mike", 2) Juan Carlos Hernandez, 3) Alonso Grosso "Groso", 4) Abraham Mayoral "Sapo", 5) Jesús Alonso Ramírez "Cejas", 6) Roberto Vazquez "Toshy". Además se contó con la participacion del técnico de la cooperativa Antonio Espinoza, y de personal de COBI, Luis Bourillón, Andrea Saenz, Abraham Mendoza, Gabriela Garza y Jorge Torre. El entrenamiento se realizó entre el 7 y 11 de agosto del 2006.</t>
  </si>
  <si>
    <t>Este proyecto es una coolaboración entre la SCPP Buzos y Pescadores de la Baja California y Comunidad y Biodiversidad, A.C.</t>
  </si>
  <si>
    <t>Importante</t>
  </si>
</sst>
</file>

<file path=xl/styles.xml><?xml version="1.0" encoding="utf-8"?>
<styleSheet xmlns="http://schemas.openxmlformats.org/spreadsheetml/2006/main">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00"/>
    <numFmt numFmtId="165" formatCode="0.0"/>
    <numFmt numFmtId="166" formatCode="dd\-mm\-yy;@"/>
    <numFmt numFmtId="167" formatCode="h:mm;@"/>
  </numFmts>
  <fonts count="25">
    <font>
      <sz val="11"/>
      <color theme="1"/>
      <name val="Calibri"/>
      <family val="2"/>
      <scheme val="minor"/>
    </font>
    <font>
      <b/>
      <sz val="10"/>
      <name val="Arial"/>
      <family val="2"/>
    </font>
    <font>
      <sz val="10"/>
      <name val="Arial"/>
      <family val="2"/>
    </font>
    <font>
      <sz val="8"/>
      <color indexed="81"/>
      <name val="Tahoma"/>
      <family val="2"/>
    </font>
    <font>
      <sz val="9"/>
      <color indexed="81"/>
      <name val="Arial"/>
      <family val="2"/>
    </font>
    <font>
      <sz val="10"/>
      <color indexed="81"/>
      <name val="Arial"/>
      <family val="2"/>
    </font>
    <font>
      <i/>
      <u/>
      <sz val="10"/>
      <name val="Arial"/>
      <family val="2"/>
    </font>
    <font>
      <i/>
      <sz val="10"/>
      <name val="Arial"/>
      <family val="2"/>
    </font>
    <font>
      <sz val="10"/>
      <color indexed="10"/>
      <name val="Arial"/>
      <family val="2"/>
    </font>
    <font>
      <b/>
      <sz val="10"/>
      <color indexed="10"/>
      <name val="Arial"/>
      <family val="2"/>
    </font>
    <font>
      <sz val="8"/>
      <name val="Calibri"/>
      <family val="2"/>
    </font>
    <font>
      <b/>
      <sz val="11"/>
      <name val="Calibri"/>
      <family val="2"/>
      <scheme val="minor"/>
    </font>
    <font>
      <sz val="11"/>
      <name val="Calibri"/>
      <family val="2"/>
      <scheme val="minor"/>
    </font>
    <font>
      <sz val="11"/>
      <color indexed="8"/>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name val="Calibri"/>
      <family val="2"/>
      <scheme val="minor"/>
    </font>
    <font>
      <sz val="10"/>
      <color theme="1"/>
      <name val="Calibri"/>
      <family val="2"/>
      <scheme val="minor"/>
    </font>
    <font>
      <sz val="11"/>
      <color indexed="8"/>
      <name val="Calibri"/>
      <family val="2"/>
    </font>
    <font>
      <sz val="11"/>
      <color rgb="FFFF0000"/>
      <name val="Calibri"/>
      <family val="2"/>
      <scheme val="minor"/>
    </font>
    <font>
      <sz val="11"/>
      <color indexed="10"/>
      <name val="Calibri"/>
      <family val="2"/>
    </font>
    <font>
      <sz val="9"/>
      <color indexed="81"/>
      <name val="Tahoma"/>
      <family val="2"/>
    </font>
    <font>
      <b/>
      <sz val="9"/>
      <color indexed="81"/>
      <name val="Tahoma"/>
      <family val="2"/>
    </font>
    <font>
      <sz val="8"/>
      <name val="Verdana"/>
    </font>
  </fonts>
  <fills count="4">
    <fill>
      <patternFill patternType="none"/>
    </fill>
    <fill>
      <patternFill patternType="gray125"/>
    </fill>
    <fill>
      <patternFill patternType="solid">
        <fgColor indexed="22"/>
        <bgColor indexed="64"/>
      </patternFill>
    </fill>
    <fill>
      <patternFill patternType="solid">
        <fgColor theme="1" tint="0.49998474074526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2" fillId="0" borderId="0"/>
  </cellStyleXfs>
  <cellXfs count="109">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1" fillId="0" borderId="0" xfId="0" applyFont="1" applyAlignment="1">
      <alignment horizontal="left" vertical="top"/>
    </xf>
    <xf numFmtId="0" fontId="1" fillId="0" borderId="0" xfId="0" applyFont="1" applyAlignment="1">
      <alignment horizontal="center" vertical="top"/>
    </xf>
    <xf numFmtId="0" fontId="0" fillId="0" borderId="0" xfId="0" applyAlignment="1">
      <alignment vertical="top"/>
    </xf>
    <xf numFmtId="0" fontId="6" fillId="0" borderId="0" xfId="0" applyFont="1" applyAlignment="1">
      <alignment vertical="top"/>
    </xf>
    <xf numFmtId="0" fontId="1" fillId="0" borderId="0" xfId="0" applyFont="1" applyAlignment="1">
      <alignment vertical="top"/>
    </xf>
    <xf numFmtId="0" fontId="0" fillId="0" borderId="0" xfId="0" applyFill="1" applyAlignment="1">
      <alignment vertical="top" wrapText="1"/>
    </xf>
    <xf numFmtId="0" fontId="0" fillId="0" borderId="0" xfId="0" applyAlignment="1">
      <alignment vertical="top" wrapText="1"/>
    </xf>
    <xf numFmtId="0" fontId="1" fillId="0" borderId="0" xfId="0" applyFont="1" applyFill="1" applyAlignment="1">
      <alignment horizontal="left" vertical="top"/>
    </xf>
    <xf numFmtId="0" fontId="0" fillId="0" borderId="0" xfId="0" applyFill="1" applyAlignment="1">
      <alignment horizontal="left" vertical="top"/>
    </xf>
    <xf numFmtId="0" fontId="1" fillId="0" borderId="0" xfId="0" applyFont="1" applyFill="1" applyAlignment="1">
      <alignment vertical="top"/>
    </xf>
    <xf numFmtId="0" fontId="2" fillId="0" borderId="0" xfId="0" applyFont="1" applyFill="1" applyAlignment="1">
      <alignment vertical="top"/>
    </xf>
    <xf numFmtId="0" fontId="0" fillId="0" borderId="0" xfId="0" applyFill="1" applyAlignment="1"/>
    <xf numFmtId="0" fontId="1" fillId="0" borderId="0" xfId="0" applyFont="1" applyFill="1" applyAlignment="1">
      <alignment horizontal="center" vertical="top"/>
    </xf>
    <xf numFmtId="0" fontId="0" fillId="0" borderId="0" xfId="0" applyFill="1" applyAlignment="1">
      <alignment vertical="top"/>
    </xf>
    <xf numFmtId="0" fontId="0" fillId="0" borderId="0" xfId="0" applyFill="1" applyAlignment="1">
      <alignment horizontal="left"/>
    </xf>
    <xf numFmtId="0" fontId="14" fillId="0" borderId="0" xfId="0" applyFont="1" applyFill="1" applyAlignment="1">
      <alignment horizontal="left"/>
    </xf>
    <xf numFmtId="0" fontId="17" fillId="0" borderId="0" xfId="1" applyFont="1"/>
    <xf numFmtId="0" fontId="17" fillId="0" borderId="0" xfId="1" applyNumberFormat="1" applyFont="1" applyFill="1" applyAlignment="1"/>
    <xf numFmtId="0" fontId="17" fillId="0" borderId="0" xfId="1" applyFont="1" applyFill="1" applyAlignment="1">
      <alignment vertical="top" wrapText="1"/>
    </xf>
    <xf numFmtId="0" fontId="17" fillId="0" borderId="0" xfId="1" applyFont="1" applyFill="1" applyAlignment="1">
      <alignment horizontal="right" vertical="top" wrapText="1"/>
    </xf>
    <xf numFmtId="0" fontId="18" fillId="0" borderId="0" xfId="1" applyFont="1" applyFill="1" applyAlignment="1">
      <alignment horizontal="right"/>
    </xf>
    <xf numFmtId="0" fontId="18" fillId="0" borderId="1" xfId="1" applyFont="1" applyFill="1" applyBorder="1" applyAlignment="1">
      <alignment horizontal="right"/>
    </xf>
    <xf numFmtId="0" fontId="16" fillId="0" borderId="0" xfId="1" applyFont="1" applyAlignment="1">
      <alignment horizontal="right"/>
    </xf>
    <xf numFmtId="0" fontId="17" fillId="0" borderId="0" xfId="1" applyFont="1" applyAlignment="1">
      <alignment horizontal="right"/>
    </xf>
    <xf numFmtId="0" fontId="18" fillId="0" borderId="0" xfId="1" applyFont="1"/>
    <xf numFmtId="0" fontId="18" fillId="0" borderId="0" xfId="1" applyFont="1" applyFill="1" applyBorder="1" applyAlignment="1">
      <alignment horizontal="right"/>
    </xf>
    <xf numFmtId="0" fontId="18" fillId="0" borderId="0" xfId="1" applyFont="1" applyAlignment="1">
      <alignment horizontal="right"/>
    </xf>
    <xf numFmtId="0" fontId="17" fillId="0" borderId="0" xfId="1" applyFont="1" applyFill="1" applyAlignment="1">
      <alignment horizontal="left"/>
    </xf>
    <xf numFmtId="0" fontId="17" fillId="0" borderId="0" xfId="1" applyFont="1" applyFill="1" applyAlignment="1">
      <alignment horizontal="left" vertical="top" wrapText="1"/>
    </xf>
    <xf numFmtId="0" fontId="15" fillId="3" borderId="0" xfId="1" applyFont="1" applyFill="1" applyAlignment="1">
      <alignment horizontal="center" vertical="center" wrapText="1"/>
    </xf>
    <xf numFmtId="0" fontId="16" fillId="3" borderId="0" xfId="1" applyFont="1" applyFill="1" applyAlignment="1">
      <alignment horizontal="center" vertical="center"/>
    </xf>
    <xf numFmtId="0" fontId="16" fillId="3" borderId="0" xfId="1" applyFont="1" applyFill="1" applyAlignment="1">
      <alignment horizontal="center" vertical="center" wrapText="1"/>
    </xf>
    <xf numFmtId="2"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165" fontId="0"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164" fontId="13" fillId="0" borderId="0" xfId="0" applyNumberFormat="1" applyFont="1" applyFill="1" applyBorder="1" applyAlignment="1">
      <alignment horizontal="center" vertical="center"/>
    </xf>
    <xf numFmtId="0" fontId="12" fillId="0" borderId="1" xfId="0" applyFont="1" applyFill="1" applyBorder="1" applyAlignment="1">
      <alignment horizontal="center" vertical="center"/>
    </xf>
    <xf numFmtId="0" fontId="2" fillId="0" borderId="0" xfId="1" applyFill="1" applyBorder="1" applyAlignment="1">
      <alignment horizontal="center" vertical="center"/>
    </xf>
    <xf numFmtId="15" fontId="0" fillId="0" borderId="0" xfId="0" applyNumberFormat="1" applyFont="1" applyFill="1" applyBorder="1" applyAlignment="1" applyProtection="1">
      <alignment horizontal="center"/>
      <protection locked="0"/>
    </xf>
    <xf numFmtId="0" fontId="0" fillId="0" borderId="0" xfId="0" applyFont="1" applyFill="1" applyBorder="1" applyAlignment="1">
      <alignment horizontal="center"/>
    </xf>
    <xf numFmtId="0" fontId="0" fillId="0" borderId="0" xfId="0" applyFill="1" applyBorder="1" applyAlignment="1">
      <alignment horizontal="center"/>
    </xf>
    <xf numFmtId="2" fontId="0" fillId="0" borderId="0" xfId="0" applyNumberFormat="1" applyFont="1" applyFill="1" applyBorder="1" applyAlignment="1">
      <alignment horizontal="center"/>
    </xf>
    <xf numFmtId="0" fontId="19" fillId="0" borderId="0" xfId="0" applyFont="1" applyFill="1" applyBorder="1" applyAlignment="1">
      <alignment horizontal="center"/>
    </xf>
    <xf numFmtId="165" fontId="0" fillId="0" borderId="0" xfId="0" applyNumberFormat="1" applyFont="1" applyFill="1" applyBorder="1" applyAlignment="1">
      <alignment horizontal="center"/>
    </xf>
    <xf numFmtId="165" fontId="0" fillId="0" borderId="0" xfId="0" applyNumberFormat="1" applyFill="1" applyBorder="1" applyAlignment="1">
      <alignment horizontal="center"/>
    </xf>
    <xf numFmtId="0" fontId="0" fillId="0" borderId="0" xfId="0" applyNumberFormat="1" applyFill="1" applyBorder="1" applyAlignment="1">
      <alignment horizontal="center"/>
    </xf>
    <xf numFmtId="1" fontId="2" fillId="0" borderId="0" xfId="0" applyNumberFormat="1" applyFont="1" applyFill="1" applyBorder="1" applyAlignment="1">
      <alignment horizontal="center" vertical="center" wrapText="1"/>
    </xf>
    <xf numFmtId="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0" xfId="0" applyNumberFormat="1" applyFont="1" applyFill="1" applyBorder="1" applyAlignment="1">
      <alignment horizontal="center" vertical="center"/>
    </xf>
    <xf numFmtId="167" fontId="0" fillId="0" borderId="0" xfId="0" applyNumberFormat="1" applyFill="1" applyBorder="1" applyAlignment="1">
      <alignment horizontal="center"/>
    </xf>
    <xf numFmtId="167" fontId="12" fillId="0" borderId="0" xfId="0" applyNumberFormat="1" applyFont="1" applyFill="1" applyBorder="1" applyAlignment="1">
      <alignment horizontal="center" vertical="center"/>
    </xf>
    <xf numFmtId="2" fontId="0" fillId="0" borderId="0" xfId="0" applyNumberFormat="1" applyFill="1" applyBorder="1" applyAlignment="1">
      <alignment horizontal="center"/>
    </xf>
    <xf numFmtId="164" fontId="19" fillId="0" borderId="0" xfId="0" applyNumberFormat="1" applyFont="1" applyFill="1" applyBorder="1" applyAlignment="1">
      <alignment horizontal="center"/>
    </xf>
    <xf numFmtId="20" fontId="0" fillId="0" borderId="0" xfId="0" applyNumberFormat="1" applyFont="1" applyFill="1" applyBorder="1" applyAlignment="1">
      <alignment horizontal="center"/>
    </xf>
    <xf numFmtId="167" fontId="0" fillId="0" borderId="0" xfId="0" applyNumberFormat="1" applyFill="1" applyBorder="1" applyAlignment="1">
      <alignment horizontal="center" vertical="center"/>
    </xf>
    <xf numFmtId="14" fontId="0" fillId="0" borderId="0" xfId="0" applyNumberFormat="1" applyFill="1" applyBorder="1" applyAlignment="1">
      <alignment horizontal="center" vertical="center"/>
    </xf>
    <xf numFmtId="0" fontId="20" fillId="0" borderId="0" xfId="0" applyFont="1" applyFill="1" applyBorder="1" applyAlignment="1">
      <alignment horizontal="center" vertical="center"/>
    </xf>
    <xf numFmtId="0" fontId="20" fillId="0" borderId="0" xfId="0" applyFont="1" applyFill="1" applyAlignment="1">
      <alignment horizontal="center" vertical="center"/>
    </xf>
    <xf numFmtId="2" fontId="20" fillId="0" borderId="0" xfId="0" applyNumberFormat="1" applyFont="1" applyFill="1" applyBorder="1" applyAlignment="1">
      <alignment horizontal="center" vertical="center"/>
    </xf>
    <xf numFmtId="2" fontId="20" fillId="0" borderId="0" xfId="0" applyNumberFormat="1" applyFont="1" applyFill="1" applyBorder="1" applyAlignment="1">
      <alignment horizontal="center"/>
    </xf>
    <xf numFmtId="0" fontId="21" fillId="0" borderId="0" xfId="0" applyFont="1" applyFill="1" applyBorder="1" applyAlignment="1">
      <alignment horizontal="center"/>
    </xf>
    <xf numFmtId="165" fontId="20" fillId="0" borderId="0" xfId="0" applyNumberFormat="1" applyFont="1" applyFill="1" applyBorder="1" applyAlignment="1">
      <alignment horizontal="center"/>
    </xf>
    <xf numFmtId="0" fontId="20" fillId="0" borderId="0" xfId="0" applyNumberFormat="1" applyFont="1" applyFill="1" applyBorder="1" applyAlignment="1">
      <alignment horizontal="center"/>
    </xf>
    <xf numFmtId="0" fontId="20" fillId="0" borderId="0" xfId="0" applyFont="1" applyFill="1" applyBorder="1" applyAlignment="1">
      <alignment horizontal="center"/>
    </xf>
    <xf numFmtId="14" fontId="20" fillId="0" borderId="0" xfId="0" applyNumberFormat="1" applyFont="1" applyFill="1" applyBorder="1" applyAlignment="1">
      <alignment horizontal="center" vertical="center"/>
    </xf>
    <xf numFmtId="20" fontId="20" fillId="0" borderId="0" xfId="0" applyNumberFormat="1" applyFont="1" applyFill="1" applyBorder="1" applyAlignment="1">
      <alignment horizontal="center"/>
    </xf>
    <xf numFmtId="0" fontId="2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166" fontId="11" fillId="0" borderId="2"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167" fontId="11" fillId="0" borderId="2" xfId="0" applyNumberFormat="1" applyFont="1" applyFill="1" applyBorder="1" applyAlignment="1">
      <alignment horizontal="center" vertical="center" wrapText="1"/>
    </xf>
    <xf numFmtId="1" fontId="11" fillId="0" borderId="2" xfId="0" applyNumberFormat="1" applyFont="1" applyFill="1" applyBorder="1" applyAlignment="1">
      <alignment horizontal="center" vertical="center" wrapText="1"/>
    </xf>
    <xf numFmtId="2" fontId="11" fillId="0" borderId="2" xfId="0" applyNumberFormat="1" applyFont="1" applyFill="1" applyBorder="1" applyAlignment="1">
      <alignment horizontal="center" vertical="center" wrapText="1"/>
    </xf>
    <xf numFmtId="0" fontId="0" fillId="0" borderId="3" xfId="0" applyFont="1" applyFill="1" applyBorder="1" applyAlignment="1">
      <alignment horizontal="center" vertical="center"/>
    </xf>
    <xf numFmtId="0" fontId="0" fillId="0" borderId="2"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2" xfId="0" applyFont="1" applyFill="1" applyBorder="1" applyAlignment="1">
      <alignment horizontal="center" vertical="center"/>
    </xf>
    <xf numFmtId="166" fontId="12" fillId="0" borderId="0" xfId="0" applyNumberFormat="1" applyFont="1" applyFill="1" applyBorder="1" applyAlignment="1">
      <alignment horizontal="center" vertical="center"/>
    </xf>
    <xf numFmtId="1" fontId="12" fillId="0" borderId="0" xfId="0" applyNumberFormat="1" applyFont="1" applyFill="1" applyBorder="1" applyAlignment="1">
      <alignment horizontal="center" vertical="center"/>
    </xf>
    <xf numFmtId="0" fontId="0" fillId="0" borderId="1" xfId="0" applyFont="1" applyFill="1" applyBorder="1" applyAlignment="1">
      <alignment horizontal="center" vertical="center"/>
    </xf>
    <xf numFmtId="1" fontId="0" fillId="0" borderId="0" xfId="0" applyNumberFormat="1" applyFill="1" applyBorder="1" applyAlignment="1">
      <alignment horizontal="center" vertical="center"/>
    </xf>
    <xf numFmtId="0" fontId="0" fillId="0" borderId="0" xfId="0" applyNumberFormat="1" applyFill="1" applyBorder="1" applyAlignment="1">
      <alignment horizontal="center" vertical="center"/>
    </xf>
    <xf numFmtId="167" fontId="20" fillId="0" borderId="0" xfId="0" applyNumberFormat="1" applyFont="1" applyFill="1" applyBorder="1" applyAlignment="1">
      <alignment horizontal="center" vertical="center"/>
    </xf>
    <xf numFmtId="1"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0" fillId="0" borderId="0" xfId="0" applyFill="1" applyBorder="1" applyAlignment="1">
      <alignment horizontal="center" wrapText="1"/>
    </xf>
    <xf numFmtId="0" fontId="0" fillId="0" borderId="0" xfId="0" applyNumberFormat="1" applyFill="1" applyBorder="1" applyAlignment="1" applyProtection="1">
      <alignment horizontal="center"/>
    </xf>
    <xf numFmtId="0" fontId="0" fillId="0" borderId="1" xfId="0" applyNumberFormat="1" applyFill="1" applyBorder="1" applyAlignment="1">
      <alignment horizontal="center" vertical="center"/>
    </xf>
    <xf numFmtId="0" fontId="0" fillId="0" borderId="4" xfId="0" applyFill="1" applyBorder="1" applyAlignment="1">
      <alignment horizontal="center" vertical="center"/>
    </xf>
    <xf numFmtId="0" fontId="0" fillId="0" borderId="1" xfId="0" applyFill="1" applyBorder="1" applyAlignment="1">
      <alignment horizontal="center" vertical="center"/>
    </xf>
    <xf numFmtId="1" fontId="0" fillId="0" borderId="0" xfId="0" applyNumberFormat="1" applyFont="1" applyFill="1" applyBorder="1" applyAlignment="1">
      <alignment horizontal="center" vertical="center"/>
    </xf>
    <xf numFmtId="166" fontId="0" fillId="0" borderId="0" xfId="0" applyNumberFormat="1" applyFont="1" applyFill="1" applyBorder="1" applyAlignment="1">
      <alignment horizontal="center" vertical="center"/>
    </xf>
    <xf numFmtId="0" fontId="0" fillId="0" borderId="0" xfId="0" pivotButton="1"/>
    <xf numFmtId="0" fontId="0" fillId="0" borderId="0" xfId="0" applyNumberFormat="1"/>
    <xf numFmtId="0" fontId="1" fillId="2" borderId="0" xfId="0" applyFont="1" applyFill="1" applyAlignment="1">
      <alignment horizontal="center" vertical="top"/>
    </xf>
    <xf numFmtId="0" fontId="0" fillId="2" borderId="0" xfId="0" applyFill="1" applyAlignment="1">
      <alignment horizontal="center" vertical="top"/>
    </xf>
    <xf numFmtId="0" fontId="2" fillId="0" borderId="0" xfId="0"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xf>
    <xf numFmtId="0" fontId="2" fillId="0" borderId="0" xfId="0" applyFont="1" applyAlignment="1">
      <alignment horizontal="left" vertical="top" wrapText="1"/>
    </xf>
  </cellXfs>
  <cellStyles count="2">
    <cellStyle name="Normal" xfId="0" builtinId="0"/>
    <cellStyle name="Normal 2" xfId="1"/>
  </cellStyles>
  <dxfs count="0"/>
  <tableStyles count="0" defaultTableStyle="TableStyleMedium9"/>
  <colors>
    <mruColors>
      <color rgb="FFEF39A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externalLink" Target="externalLinks/externalLink3.xml"/><Relationship Id="rId8" Type="http://schemas.openxmlformats.org/officeDocument/2006/relationships/externalLink" Target="externalLinks/externalLink4.xml"/><Relationship Id="rId9" Type="http://schemas.openxmlformats.org/officeDocument/2006/relationships/externalLink" Target="externalLinks/externalLink5.xml"/><Relationship Id="rId10"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s%20de%20datos%20IM%202014/2014/INVERTEBRADOS_IM_081012AV.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ases%20de%20datos%20IM%202014/2014/PECES_IM_1012AV.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ases%20de%20datos%20IM%202014/2014/IM-ALGAS-101114-S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ses%20de%20datos%20IM%202014/2014/ALGAS_IM_1012AV.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ases%20de%20datos%20IM%202014/2014/IM-PECES-101114-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ases%20de%20datos%20IM%202014/2014/IM-PECES-231114-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Hoja1"/>
      <sheetName val="Abundancias"/>
      <sheetName val="Validaciones"/>
      <sheetName val="Hoja2"/>
    </sheetNames>
    <sheetDataSet>
      <sheetData sheetId="0"/>
      <sheetData sheetId="1"/>
      <sheetData sheetId="2"/>
      <sheetData sheetId="3">
        <row r="2">
          <cell r="B2">
            <v>2010</v>
          </cell>
          <cell r="C2">
            <v>1</v>
          </cell>
          <cell r="J2" t="str">
            <v>Abulon amarillo</v>
          </cell>
        </row>
        <row r="3">
          <cell r="B3">
            <v>2011</v>
          </cell>
          <cell r="C3">
            <v>2</v>
          </cell>
          <cell r="J3" t="str">
            <v>Abulon azul</v>
          </cell>
        </row>
        <row r="4">
          <cell r="B4">
            <v>2012</v>
          </cell>
          <cell r="C4" t="str">
            <v>n/d</v>
          </cell>
          <cell r="J4" t="str">
            <v>Abulon chino</v>
          </cell>
        </row>
        <row r="5">
          <cell r="B5">
            <v>2013</v>
          </cell>
          <cell r="J5" t="str">
            <v>Abulon negro</v>
          </cell>
        </row>
        <row r="6">
          <cell r="B6">
            <v>2014</v>
          </cell>
          <cell r="J6" t="str">
            <v>Abulon rojo</v>
          </cell>
        </row>
        <row r="7">
          <cell r="B7">
            <v>2015</v>
          </cell>
          <cell r="J7" t="str">
            <v>Langosta roja</v>
          </cell>
        </row>
        <row r="8">
          <cell r="B8" t="str">
            <v>n/d</v>
          </cell>
          <cell r="J8" t="str">
            <v>Langosta azul</v>
          </cell>
        </row>
        <row r="9">
          <cell r="J9" t="str">
            <v>Pepino café</v>
          </cell>
        </row>
        <row r="10">
          <cell r="J10" t="str">
            <v>Caracol chino</v>
          </cell>
        </row>
        <row r="11">
          <cell r="J11" t="str">
            <v>Erizo punta de lapiz</v>
          </cell>
        </row>
        <row r="12">
          <cell r="J12" t="str">
            <v>Erizo negro</v>
          </cell>
        </row>
        <row r="13">
          <cell r="J13" t="str">
            <v>Muricea</v>
          </cell>
        </row>
        <row r="14">
          <cell r="J14" t="str">
            <v>Estrella sol</v>
          </cell>
        </row>
        <row r="15">
          <cell r="J15" t="str">
            <v>Caracol turbanico</v>
          </cell>
        </row>
        <row r="16">
          <cell r="J16" t="str">
            <v>Caracol undosa</v>
          </cell>
        </row>
        <row r="17">
          <cell r="J17" t="str">
            <v>Pulpo dos puntos</v>
          </cell>
        </row>
        <row r="18">
          <cell r="J18" t="str">
            <v>Pulpo rojo</v>
          </cell>
        </row>
        <row r="19">
          <cell r="J19" t="str">
            <v>n/d</v>
          </cell>
        </row>
        <row r="20">
          <cell r="J20" t="str">
            <v>Erizo espinudo</v>
          </cell>
        </row>
        <row r="21">
          <cell r="J21" t="str">
            <v>Erizo puntas rotas</v>
          </cell>
        </row>
        <row r="22">
          <cell r="J22" t="str">
            <v>Estrella comun</v>
          </cell>
        </row>
        <row r="23">
          <cell r="J23" t="str">
            <v>n/a</v>
          </cell>
        </row>
        <row r="26">
          <cell r="J26" t="str">
            <v>AZUL</v>
          </cell>
        </row>
        <row r="27">
          <cell r="J27" t="str">
            <v>AMARILLO</v>
          </cell>
        </row>
      </sheetData>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ciones"/>
      <sheetName val="Hoja1"/>
      <sheetName val="Abundancia-Tallas"/>
      <sheetName val="Validaciones"/>
    </sheetNames>
    <sheetDataSet>
      <sheetData sheetId="0" refreshError="1"/>
      <sheetData sheetId="1" refreshError="1"/>
      <sheetData sheetId="2" refreshError="1"/>
      <sheetData sheetId="3">
        <row r="2">
          <cell r="L2" t="str">
            <v>&lt;15 cm</v>
          </cell>
          <cell r="M2" t="str">
            <v>A</v>
          </cell>
          <cell r="N2" t="str">
            <v>Macho</v>
          </cell>
        </row>
        <row r="3">
          <cell r="L3" t="str">
            <v>15-30 cm</v>
          </cell>
          <cell r="M3" t="str">
            <v>J</v>
          </cell>
          <cell r="N3" t="str">
            <v>Hembra</v>
          </cell>
        </row>
        <row r="4">
          <cell r="L4" t="str">
            <v>&gt;30 cm</v>
          </cell>
          <cell r="M4" t="str">
            <v>M</v>
          </cell>
          <cell r="N4" t="str">
            <v>n/a</v>
          </cell>
        </row>
        <row r="5">
          <cell r="L5" t="str">
            <v>&lt;30 cm</v>
          </cell>
          <cell r="M5" t="str">
            <v>H</v>
          </cell>
          <cell r="N5" t="str">
            <v>n/d</v>
          </cell>
        </row>
        <row r="6">
          <cell r="L6" t="str">
            <v>30-50 cm</v>
          </cell>
          <cell r="M6" t="str">
            <v>n/a</v>
          </cell>
        </row>
        <row r="7">
          <cell r="L7" t="str">
            <v>&gt;50 cm</v>
          </cell>
          <cell r="M7" t="str">
            <v>n/d</v>
          </cell>
        </row>
        <row r="8">
          <cell r="L8" t="str">
            <v>n/d</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4"/>
      <sheetName val="Instrucciones"/>
      <sheetName val="Hoja1"/>
      <sheetName val="Diversidad de algas"/>
      <sheetName val="Validaciones"/>
    </sheetNames>
    <sheetDataSet>
      <sheetData sheetId="0"/>
      <sheetData sheetId="1"/>
      <sheetData sheetId="2"/>
      <sheetData sheetId="3"/>
      <sheetData sheetId="4">
        <row r="19">
          <cell r="B19">
            <v>41952</v>
          </cell>
        </row>
        <row r="20">
          <cell r="B20">
            <v>41953</v>
          </cell>
        </row>
        <row r="21">
          <cell r="B21">
            <v>41954</v>
          </cell>
        </row>
        <row r="22">
          <cell r="B22">
            <v>41955</v>
          </cell>
        </row>
        <row r="23">
          <cell r="B23">
            <v>41956</v>
          </cell>
        </row>
        <row r="24">
          <cell r="B24">
            <v>41957</v>
          </cell>
        </row>
        <row r="25">
          <cell r="B25">
            <v>41958</v>
          </cell>
        </row>
        <row r="26">
          <cell r="B26">
            <v>41959</v>
          </cell>
        </row>
        <row r="27">
          <cell r="B27">
            <v>41960</v>
          </cell>
        </row>
        <row r="28">
          <cell r="B28">
            <v>41961</v>
          </cell>
        </row>
        <row r="29">
          <cell r="B29">
            <v>41962</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oja4"/>
      <sheetName val="Instrucciones"/>
      <sheetName val="Validaciones"/>
      <sheetName val="Diversidad de algas"/>
    </sheetNames>
    <sheetDataSet>
      <sheetData sheetId="0"/>
      <sheetData sheetId="1"/>
      <sheetData sheetId="2">
        <row r="2">
          <cell r="I2">
            <v>1</v>
          </cell>
        </row>
        <row r="3">
          <cell r="I3">
            <v>2</v>
          </cell>
        </row>
        <row r="4">
          <cell r="I4" t="str">
            <v>n/d</v>
          </cell>
        </row>
      </sheetData>
      <sheetData sheetId="3"/>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Instrucciones"/>
      <sheetName val="Abundancia-Tallas"/>
      <sheetName val="Validaciones"/>
      <sheetName val="Tabla dinamica"/>
    </sheetNames>
    <sheetDataSet>
      <sheetData sheetId="0"/>
      <sheetData sheetId="1"/>
      <sheetData sheetId="2">
        <row r="2">
          <cell r="L2">
            <v>3</v>
          </cell>
        </row>
      </sheetData>
      <sheetData sheetId="3"/>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Instrucciones"/>
      <sheetName val="Abundancia-Tallas"/>
      <sheetName val="Validaciones"/>
      <sheetName val="Tabla dinamica"/>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turo H" refreshedDate="41968.554936689812" createdVersion="4" refreshedVersion="4" minRefreshableVersion="3" recordCount="159">
  <cacheSource type="worksheet">
    <worksheetSource ref="A1:AY1048576" sheet="Sustrato, Cobertura y Relieve"/>
  </cacheSource>
  <cacheFields count="51">
    <cacheField name="codigo" numFmtId="0">
      <sharedItems containsBlank="1"/>
    </cacheField>
    <cacheField name="observador" numFmtId="0">
      <sharedItems containsBlank="1"/>
    </cacheField>
    <cacheField name="fecha" numFmtId="0">
      <sharedItems containsNonDate="0" containsDate="1" containsString="0" containsBlank="1" minDate="2014-11-10T00:00:00" maxDate="2014-11-16T00:00:00"/>
    </cacheField>
    <cacheField name="Año" numFmtId="0">
      <sharedItems containsString="0" containsBlank="1" containsNumber="1" containsInteger="1" minValue="2014" maxValue="2014"/>
    </cacheField>
    <cacheField name="tiempo inicio" numFmtId="0">
      <sharedItems containsNonDate="0" containsDate="1" containsString="0" containsBlank="1" minDate="1899-12-30T00:00:00" maxDate="1899-12-30T14:27:00"/>
    </cacheField>
    <cacheField name="tiempo final" numFmtId="0">
      <sharedItems containsNonDate="0" containsDate="1" containsString="0" containsBlank="1" minDate="1899-12-30T00:00:00" maxDate="1899-12-30T14:35:00"/>
    </cacheField>
    <cacheField name="tiempo total" numFmtId="0">
      <sharedItems containsNonDate="0" containsDate="1" containsString="0" containsBlank="1" minDate="1899-12-30T00:00:00" maxDate="1899-12-30T01:05:00"/>
    </cacheField>
    <cacheField name="epoca" numFmtId="0">
      <sharedItems containsString="0" containsBlank="1" containsNumber="1" containsInteger="1" minValue="2" maxValue="2"/>
    </cacheField>
    <cacheField name="no. buceo" numFmtId="0">
      <sharedItems containsString="0" containsBlank="1" containsNumber="1" containsInteger="1" minValue="1" maxValue="2"/>
    </cacheField>
    <cacheField name="no. replica" numFmtId="0">
      <sharedItems containsString="0" containsBlank="1" containsNumber="1" containsInteger="1" minValue="1" maxValue="22"/>
    </cacheField>
    <cacheField name="no. transecto" numFmtId="0">
      <sharedItems containsString="0" containsBlank="1" containsNumber="1" containsInteger="1" minValue="1" maxValue="22" count="23">
        <n v="1"/>
        <n v="11"/>
        <n v="2"/>
        <n v="12"/>
        <n v="7"/>
        <n v="8"/>
        <n v="9"/>
        <n v="10"/>
        <n v="3"/>
        <n v="4"/>
        <n v="5"/>
        <n v="6"/>
        <n v="17"/>
        <n v="18"/>
        <n v="19"/>
        <n v="20"/>
        <n v="21"/>
        <n v="22"/>
        <n v="15"/>
        <n v="16"/>
        <n v="13"/>
        <n v="14"/>
        <m/>
      </sharedItems>
    </cacheField>
    <cacheField name="sitio" numFmtId="0">
      <sharedItems containsBlank="1" count="8">
        <s v="Garropas"/>
        <s v="El Progresista"/>
        <s v="Punta Blanca Somero"/>
        <s v="Punta Blanca profundo"/>
        <s v="El Abolladero profundo"/>
        <s v="El Abolladero somero"/>
        <s v="Los Cabitos profundo"/>
        <m/>
      </sharedItems>
    </cacheField>
    <cacheField name="sitio en extenso" numFmtId="0">
      <sharedItems containsBlank="1"/>
    </cacheField>
    <cacheField name="tipo sitio" numFmtId="0">
      <sharedItems containsString="0" containsBlank="1" containsNumber="1" containsInteger="1" minValue="1" maxValue="2" count="3">
        <n v="1"/>
        <n v="2"/>
        <m/>
      </sharedItems>
    </cacheField>
    <cacheField name="prof inicial (ft)" numFmtId="0">
      <sharedItems containsString="0" containsBlank="1" containsNumber="1" minValue="0" maxValue="75.899999999999991"/>
    </cacheField>
    <cacheField name="prof inicial (m)" numFmtId="0">
      <sharedItems containsDate="1" containsString="0" containsBlank="1" containsMixedTypes="1" minDate="1899-12-31T00:00:00" maxDate="1899-12-31T00:56:04"/>
    </cacheField>
    <cacheField name="prof final (ft)" numFmtId="0">
      <sharedItems containsString="0" containsBlank="1" containsNumber="1" minValue="0" maxValue="75.899999999999991"/>
    </cacheField>
    <cacheField name="prof final (m)" numFmtId="0">
      <sharedItems containsString="0" containsBlank="1" containsNumber="1" minValue="0" maxValue="23"/>
    </cacheField>
    <cacheField name="prof max (ft)" numFmtId="0">
      <sharedItems containsString="0" containsBlank="1" containsNumber="1" minValue="0" maxValue="75.899999999999991"/>
    </cacheField>
    <cacheField name="prof max (m)" numFmtId="0">
      <sharedItems containsString="0" containsBlank="1" containsNumber="1" minValue="0" maxValue="23"/>
    </cacheField>
    <cacheField name="prof X (ft)" numFmtId="0">
      <sharedItems containsString="0" containsBlank="1" containsNumber="1" minValue="0" maxValue="74.25"/>
    </cacheField>
    <cacheField name="prof X (m)" numFmtId="0">
      <sharedItems containsString="0" containsBlank="1" containsNumber="1" minValue="0" maxValue="22.5"/>
    </cacheField>
    <cacheField name="latitud (N)" numFmtId="0">
      <sharedItems containsString="0" containsBlank="1" containsNumber="1" minValue="2.6625000000000001" maxValue="24.875499999999999"/>
    </cacheField>
    <cacheField name="longitud (W)" numFmtId="0">
      <sharedItems containsString="0" containsBlank="1" containsNumber="1" minValue="-11218229" maxValue="112.10381"/>
    </cacheField>
    <cacheField name="temperatura (°F)" numFmtId="0">
      <sharedItems containsString="0" containsBlank="1" containsNumber="1" containsInteger="1" minValue="77" maxValue="77"/>
    </cacheField>
    <cacheField name="temperatura (°C)" numFmtId="0">
      <sharedItems containsString="0" containsBlank="1" containsNumber="1" containsInteger="1" minValue="25" maxValue="25"/>
    </cacheField>
    <cacheField name="visibilidad (m)" numFmtId="0">
      <sharedItems containsString="0" containsBlank="1" containsNumber="1" containsInteger="1" minValue="3" maxValue="15"/>
    </cacheField>
    <cacheField name="A" numFmtId="0">
      <sharedItems containsString="0" containsBlank="1" containsNumber="1" containsInteger="1" minValue="0" maxValue="18"/>
    </cacheField>
    <cacheField name="G" numFmtId="0">
      <sharedItems containsString="0" containsBlank="1" containsNumber="1" containsInteger="1" minValue="0" maxValue="7"/>
    </cacheField>
    <cacheField name="B" numFmtId="0">
      <sharedItems containsString="0" containsBlank="1" containsNumber="1" containsInteger="1" minValue="0" maxValue="18" count="15">
        <n v="1"/>
        <n v="2"/>
        <n v="0"/>
        <n v="15"/>
        <n v="7"/>
        <n v="3"/>
        <n v="4"/>
        <n v="18"/>
        <n v="17"/>
        <n v="13"/>
        <n v="11"/>
        <n v="6"/>
        <n v="9"/>
        <n v="16"/>
        <m/>
      </sharedItems>
    </cacheField>
    <cacheField name="R" numFmtId="0">
      <sharedItems containsString="0" containsBlank="1" containsNumber="1" containsInteger="1" minValue="0" maxValue="30"/>
    </cacheField>
    <cacheField name="O" numFmtId="0">
      <sharedItems containsString="0" containsBlank="1" containsNumber="1" containsInteger="1" minValue="0" maxValue="19"/>
    </cacheField>
    <cacheField name="0" numFmtId="0">
      <sharedItems containsString="0" containsBlank="1" containsNumber="1" containsInteger="1" minValue="0" maxValue="30"/>
    </cacheField>
    <cacheField name="1" numFmtId="0">
      <sharedItems containsString="0" containsBlank="1" containsNumber="1" containsInteger="1" minValue="0" maxValue="30"/>
    </cacheField>
    <cacheField name="2" numFmtId="0">
      <sharedItems containsString="0" containsBlank="1" containsNumber="1" containsInteger="1" minValue="0" maxValue="12"/>
    </cacheField>
    <cacheField name="3" numFmtId="0">
      <sharedItems containsString="0" containsBlank="1" containsNumber="1" containsInteger="1" minValue="0" maxValue="0"/>
    </cacheField>
    <cacheField name="N" numFmtId="0">
      <sharedItems containsString="0" containsBlank="1" containsNumber="1" containsInteger="1" minValue="0" maxValue="19"/>
    </cacheField>
    <cacheField name="C" numFmtId="0">
      <sharedItems containsString="0" containsBlank="1" containsNumber="1" containsInteger="1" minValue="0" maxValue="13"/>
    </cacheField>
    <cacheField name="OC" numFmtId="0">
      <sharedItems containsString="0" containsBlank="1" containsNumber="1" containsInteger="1" minValue="0" maxValue="25"/>
    </cacheField>
    <cacheField name="V" numFmtId="0">
      <sharedItems containsString="0" containsBlank="1" containsNumber="1" containsInteger="1" minValue="0" maxValue="6"/>
    </cacheField>
    <cacheField name="R2" numFmtId="0">
      <sharedItems containsString="0" containsBlank="1" containsNumber="1" containsInteger="1" minValue="0" maxValue="18"/>
    </cacheField>
    <cacheField name="CO" numFmtId="0">
      <sharedItems containsString="0" containsBlank="1" containsNumber="1" containsInteger="1" minValue="0" maxValue="23"/>
    </cacheField>
    <cacheField name="L" numFmtId="0">
      <sharedItems containsString="0" containsBlank="1" containsNumber="1" containsInteger="1" minValue="0" maxValue="23"/>
    </cacheField>
    <cacheField name="IS" numFmtId="0">
      <sharedItems containsString="0" containsBlank="1" containsNumber="1" containsInteger="1" minValue="0" maxValue="9"/>
    </cacheField>
    <cacheField name="IM" numFmtId="0">
      <sharedItems containsString="0" containsBlank="1" containsNumber="1" containsInteger="1" minValue="0" maxValue="21"/>
    </cacheField>
    <cacheField name="P" numFmtId="0">
      <sharedItems containsString="0" containsBlank="1" containsNumber="1" containsInteger="1" minValue="0" maxValue="0"/>
    </cacheField>
    <cacheField name="RO" numFmtId="0">
      <sharedItems containsString="0" containsBlank="1" containsNumber="1" containsInteger="1" minValue="0" maxValue="2"/>
    </cacheField>
    <cacheField name="Total sustrato" numFmtId="0">
      <sharedItems containsString="0" containsBlank="1" containsNumber="1" containsInteger="1" minValue="0" maxValue="31"/>
    </cacheField>
    <cacheField name="Total relieve" numFmtId="0">
      <sharedItems containsString="0" containsBlank="1" containsNumber="1" containsInteger="1" minValue="0" maxValue="30"/>
    </cacheField>
    <cacheField name="Total Cobertura" numFmtId="0">
      <sharedItems containsString="0" containsBlank="1" containsNumber="1" containsInteger="1" minValue="0" maxValue="55"/>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9">
  <r>
    <s v="PUBLGA-101114-NV-1-1-PCU"/>
    <s v="Norberto Velez"/>
    <d v="2014-11-10T00:00:00"/>
    <n v="2014"/>
    <d v="1899-12-30T02:48:00"/>
    <d v="1899-12-30T02:55:00"/>
    <d v="1899-12-30T00:07:00"/>
    <n v="2"/>
    <n v="1"/>
    <n v="1"/>
    <x v="0"/>
    <x v="0"/>
    <s v="Garropas, Isla Magdalena, Baja California Sur"/>
    <x v="0"/>
    <n v="45.87"/>
    <d v="1900-01-12T21:36:00"/>
    <n v="47.19"/>
    <n v="14.3"/>
    <n v="47.19"/>
    <n v="14.3"/>
    <n v="46.53"/>
    <n v="14.100000000000001"/>
    <n v="24.66169"/>
    <n v="-112.18153"/>
    <n v="77"/>
    <n v="25"/>
    <n v="9"/>
    <n v="0"/>
    <n v="2"/>
    <x v="0"/>
    <n v="27"/>
    <n v="0"/>
    <n v="1"/>
    <n v="28"/>
    <n v="1"/>
    <n v="0"/>
    <n v="3"/>
    <n v="1"/>
    <n v="6"/>
    <n v="0"/>
    <n v="3"/>
    <n v="9"/>
    <n v="6"/>
    <n v="1"/>
    <n v="1"/>
    <n v="0"/>
    <n v="0"/>
    <n v="30"/>
    <n v="30"/>
    <n v="30"/>
    <m/>
  </r>
  <r>
    <s v="PUBLGA-101114-NV-11-11-PCU"/>
    <s v="Norberto Velez"/>
    <d v="2014-11-10T00:00:00"/>
    <n v="2014"/>
    <d v="1899-12-30T04:11:00"/>
    <d v="1899-12-30T04:20:00"/>
    <d v="1899-12-30T00:09:00"/>
    <n v="2"/>
    <n v="1"/>
    <n v="11"/>
    <x v="1"/>
    <x v="1"/>
    <s v="El Progresista, Isla Magdalena, Baja California Sur"/>
    <x v="0"/>
    <n v="25.74"/>
    <d v="1900-01-06T19:12:00"/>
    <n v="35.64"/>
    <n v="10.8"/>
    <n v="35.64"/>
    <n v="10.8"/>
    <n v="30.689999999999998"/>
    <n v="9.3000000000000007"/>
    <n v="24.65971"/>
    <n v="-112.17742"/>
    <n v="77"/>
    <n v="25"/>
    <n v="9"/>
    <n v="2"/>
    <n v="0"/>
    <x v="1"/>
    <n v="26"/>
    <n v="0"/>
    <n v="0"/>
    <n v="29"/>
    <n v="1"/>
    <n v="0"/>
    <n v="2"/>
    <n v="0"/>
    <n v="13"/>
    <n v="0"/>
    <n v="2"/>
    <n v="5"/>
    <n v="5"/>
    <n v="1"/>
    <n v="2"/>
    <n v="0"/>
    <n v="0"/>
    <n v="30"/>
    <n v="30"/>
    <n v="30"/>
    <m/>
  </r>
  <r>
    <s v="PUBLGA-101114-CA-2-2-PCU"/>
    <s v="Christian Alducin"/>
    <d v="2014-11-10T00:00:00"/>
    <n v="2014"/>
    <d v="1899-12-30T03:28:00"/>
    <d v="1899-12-30T03:33:00"/>
    <d v="1899-12-30T00:05:00"/>
    <n v="2"/>
    <n v="1"/>
    <n v="2"/>
    <x v="2"/>
    <x v="0"/>
    <s v="Garropas, Isla Magdalena, Baja California Sur"/>
    <x v="0"/>
    <n v="46.199999999999996"/>
    <n v="14"/>
    <n v="45.209999999999994"/>
    <n v="13.7"/>
    <n v="46.199999999999996"/>
    <n v="14"/>
    <n v="45.704999999999998"/>
    <n v="13.85"/>
    <n v="24.66169"/>
    <n v="-112.18153"/>
    <n v="77"/>
    <n v="25"/>
    <n v="10"/>
    <n v="1"/>
    <n v="0"/>
    <x v="2"/>
    <n v="29"/>
    <n v="0"/>
    <n v="26"/>
    <n v="4"/>
    <n v="0"/>
    <n v="0"/>
    <n v="5"/>
    <n v="5"/>
    <n v="5"/>
    <n v="0"/>
    <n v="0"/>
    <n v="13"/>
    <n v="0"/>
    <n v="1"/>
    <n v="1"/>
    <n v="0"/>
    <n v="0"/>
    <n v="30"/>
    <n v="30"/>
    <n v="30"/>
    <m/>
  </r>
  <r>
    <s v="PUBLGA-101114-CA-12-12-PCU"/>
    <s v="Christian Alducin"/>
    <d v="2014-11-10T00:00:00"/>
    <n v="2014"/>
    <d v="1899-12-30T04:26:00"/>
    <d v="1899-12-30T04:42:00"/>
    <d v="1899-12-30T00:16:00"/>
    <n v="2"/>
    <n v="1"/>
    <n v="12"/>
    <x v="3"/>
    <x v="1"/>
    <s v="El Progresista, Isla Magdalena, Baja California Sur"/>
    <x v="0"/>
    <n v="39.599999999999994"/>
    <n v="12"/>
    <n v="35.64"/>
    <n v="10.8"/>
    <n v="39.599999999999994"/>
    <n v="12"/>
    <n v="37.619999999999997"/>
    <n v="11.4"/>
    <n v="24.65971"/>
    <n v="-112.17742"/>
    <n v="77"/>
    <n v="25"/>
    <n v="10"/>
    <n v="4"/>
    <n v="0"/>
    <x v="3"/>
    <n v="12"/>
    <n v="0"/>
    <n v="4"/>
    <n v="25"/>
    <n v="1"/>
    <n v="0"/>
    <n v="6"/>
    <n v="5"/>
    <n v="4"/>
    <n v="0"/>
    <n v="0"/>
    <n v="10"/>
    <n v="0"/>
    <n v="1"/>
    <n v="4"/>
    <n v="0"/>
    <n v="0"/>
    <n v="31"/>
    <n v="30"/>
    <n v="30"/>
    <m/>
  </r>
  <r>
    <s v="PUBLGA-101114-AR-7-7-PCU"/>
    <s v="Alfonso Romero"/>
    <d v="2014-11-10T00:00:00"/>
    <n v="2014"/>
    <d v="1899-12-30T03:02:00"/>
    <d v="1899-12-30T03:12:00"/>
    <d v="1899-12-30T00:10:00"/>
    <n v="2"/>
    <n v="1"/>
    <n v="7"/>
    <x v="4"/>
    <x v="0"/>
    <s v="Garropas, Isla Magdalena, Baja California Sur"/>
    <x v="0"/>
    <n v="46.199999999999996"/>
    <n v="14"/>
    <n v="45.209999999999994"/>
    <n v="13.7"/>
    <n v="46.199999999999996"/>
    <n v="14"/>
    <n v="45.704999999999998"/>
    <n v="13.85"/>
    <n v="24.66169"/>
    <n v="-112.18153"/>
    <n v="77"/>
    <n v="25"/>
    <n v="10"/>
    <n v="0"/>
    <n v="0"/>
    <x v="2"/>
    <n v="30"/>
    <n v="0"/>
    <n v="0"/>
    <n v="26"/>
    <n v="4"/>
    <n v="0"/>
    <n v="11"/>
    <n v="2"/>
    <n v="13"/>
    <n v="0"/>
    <n v="0"/>
    <n v="3"/>
    <n v="1"/>
    <n v="0"/>
    <n v="0"/>
    <n v="0"/>
    <n v="0"/>
    <n v="30"/>
    <n v="30"/>
    <n v="30"/>
    <m/>
  </r>
  <r>
    <s v="PUBLEP-101114-AR-8-8-PCU"/>
    <s v="Alfonso Romero"/>
    <d v="2014-11-10T00:00:00"/>
    <n v="2014"/>
    <d v="1899-12-30T04:16:00"/>
    <d v="1899-12-30T04:24:00"/>
    <d v="1899-12-30T00:08:00"/>
    <n v="2"/>
    <n v="1"/>
    <n v="8"/>
    <x v="5"/>
    <x v="1"/>
    <s v="El Progresista, Isla Magdalena, Baja California Sur"/>
    <x v="0"/>
    <n v="27.72"/>
    <n v="8.4"/>
    <n v="30.69"/>
    <n v="9.3000000000000007"/>
    <n v="30.69"/>
    <n v="9.3000000000000007"/>
    <n v="29.204999999999998"/>
    <n v="8.8500000000000014"/>
    <n v="24.65971"/>
    <n v="-112.17742"/>
    <n v="77"/>
    <n v="25"/>
    <n v="10"/>
    <n v="4"/>
    <n v="0"/>
    <x v="4"/>
    <n v="19"/>
    <n v="0"/>
    <n v="0"/>
    <n v="26"/>
    <n v="4"/>
    <n v="0"/>
    <n v="11"/>
    <n v="0"/>
    <n v="10"/>
    <n v="0"/>
    <n v="0"/>
    <n v="8"/>
    <n v="0"/>
    <n v="0"/>
    <n v="1"/>
    <n v="0"/>
    <n v="0"/>
    <n v="30"/>
    <n v="30"/>
    <n v="30"/>
    <m/>
  </r>
  <r>
    <s v="PUBLGA-101114-DV-9-9-PCU"/>
    <s v="Daniel Valdez"/>
    <d v="2014-11-10T00:00:00"/>
    <n v="2014"/>
    <d v="1899-12-30T03:30:00"/>
    <d v="1899-12-30T03:38:00"/>
    <d v="1899-12-30T00:08:00"/>
    <n v="2"/>
    <n v="1"/>
    <n v="9"/>
    <x v="6"/>
    <x v="0"/>
    <s v="Garropas, Isla Magdalena, Baja California Sur"/>
    <x v="0"/>
    <n v="47.519999999999996"/>
    <n v="14.4"/>
    <n v="41.25"/>
    <n v="12.5"/>
    <n v="47.519999999999996"/>
    <n v="14.4"/>
    <n v="44.384999999999998"/>
    <n v="13.45"/>
    <n v="24.66169"/>
    <n v="-112.18153"/>
    <n v="77"/>
    <n v="25"/>
    <n v="12"/>
    <n v="3"/>
    <n v="1"/>
    <x v="1"/>
    <n v="24"/>
    <n v="0"/>
    <n v="25"/>
    <n v="5"/>
    <n v="0"/>
    <n v="0"/>
    <n v="0"/>
    <n v="2"/>
    <n v="8"/>
    <n v="0"/>
    <n v="0"/>
    <n v="10"/>
    <n v="5"/>
    <n v="5"/>
    <n v="0"/>
    <n v="0"/>
    <n v="0"/>
    <n v="30"/>
    <n v="30"/>
    <n v="30"/>
    <m/>
  </r>
  <r>
    <s v="PUBLEP-101114-DV-10-10-PCU"/>
    <s v="Daniel Valdez"/>
    <d v="2014-11-10T00:00:00"/>
    <n v="2014"/>
    <d v="1899-12-30T04:20:00"/>
    <d v="1899-12-30T04:24:00"/>
    <d v="1899-12-30T00:04:00"/>
    <n v="2"/>
    <n v="1"/>
    <n v="10"/>
    <x v="7"/>
    <x v="1"/>
    <s v="El Progresista, Isla Magdalena, Baja California Sur"/>
    <x v="0"/>
    <n v="33.659999999999997"/>
    <n v="10.199999999999999"/>
    <n v="36.629999999999995"/>
    <n v="11.1"/>
    <n v="36.629999999999995"/>
    <n v="11.1"/>
    <n v="35.144999999999996"/>
    <n v="10.649999999999999"/>
    <n v="24.659510000000001"/>
    <n v="-112.17744999999999"/>
    <n v="77"/>
    <n v="25"/>
    <n v="12"/>
    <n v="5"/>
    <n v="0"/>
    <x v="2"/>
    <n v="10"/>
    <n v="0"/>
    <n v="13"/>
    <n v="2"/>
    <n v="0"/>
    <n v="0"/>
    <n v="0"/>
    <n v="2"/>
    <n v="6"/>
    <n v="0"/>
    <n v="5"/>
    <n v="0"/>
    <n v="0"/>
    <n v="2"/>
    <n v="0"/>
    <n v="0"/>
    <n v="0"/>
    <n v="15"/>
    <n v="15"/>
    <n v="15"/>
    <m/>
  </r>
  <r>
    <s v="PUBLGA-101114-DV-3-3-PCU"/>
    <s v="Raul Romero"/>
    <d v="2014-11-10T00:00:00"/>
    <n v="2014"/>
    <d v="1899-12-30T12:16:00"/>
    <d v="1899-12-30T12:25:00"/>
    <d v="1899-12-30T00:09:00"/>
    <n v="2"/>
    <n v="1"/>
    <n v="3"/>
    <x v="8"/>
    <x v="0"/>
    <s v="Garropas, Isla Magdalena, Baja California Sur"/>
    <x v="0"/>
    <n v="48.18"/>
    <n v="14.6"/>
    <n v="48.18"/>
    <n v="14.6"/>
    <n v="48.18"/>
    <n v="14.6"/>
    <n v="48.18"/>
    <n v="14.6"/>
    <n v="24.662569999999999"/>
    <n v="-112.18263"/>
    <n v="77"/>
    <n v="25"/>
    <n v="7"/>
    <n v="0"/>
    <n v="5"/>
    <x v="5"/>
    <n v="22"/>
    <n v="0"/>
    <n v="1"/>
    <n v="29"/>
    <n v="0"/>
    <n v="0"/>
    <n v="0"/>
    <n v="3"/>
    <n v="7"/>
    <n v="0"/>
    <n v="0"/>
    <n v="11"/>
    <n v="8"/>
    <n v="0"/>
    <n v="1"/>
    <n v="0"/>
    <n v="0"/>
    <n v="30"/>
    <n v="30"/>
    <n v="30"/>
    <m/>
  </r>
  <r>
    <s v="PUBLGA-101114-DV-4-4-PCU"/>
    <s v="Raul Romero"/>
    <d v="2014-11-10T00:00:00"/>
    <n v="2014"/>
    <d v="1899-12-30T12:16:00"/>
    <d v="1899-12-30T12:23:00"/>
    <d v="1899-12-30T00:07:00"/>
    <n v="2"/>
    <n v="1"/>
    <n v="4"/>
    <x v="9"/>
    <x v="0"/>
    <s v="Garropas, Isla Magdalena, Baja California Sur"/>
    <x v="0"/>
    <n v="54.11999999999999"/>
    <n v="16.399999999999999"/>
    <n v="54.11999999999999"/>
    <n v="16.399999999999999"/>
    <n v="54.11999999999999"/>
    <n v="16.399999999999999"/>
    <n v="54.11999999999999"/>
    <n v="16.399999999999999"/>
    <n v="24.663650000000001"/>
    <n v="-112.1824"/>
    <n v="77"/>
    <n v="25"/>
    <n v="7"/>
    <n v="2"/>
    <n v="0"/>
    <x v="0"/>
    <n v="27"/>
    <n v="0"/>
    <n v="1"/>
    <n v="29"/>
    <n v="0"/>
    <n v="0"/>
    <n v="5"/>
    <n v="0"/>
    <n v="12"/>
    <n v="0"/>
    <n v="0"/>
    <n v="5"/>
    <n v="8"/>
    <n v="0"/>
    <n v="0"/>
    <n v="0"/>
    <n v="0"/>
    <n v="30"/>
    <n v="30"/>
    <n v="30"/>
    <m/>
  </r>
  <r>
    <s v="PUBLGA-101114-UG-5-5-PCU"/>
    <s v="Ulises Gomez"/>
    <d v="2014-11-10T00:00:00"/>
    <n v="2014"/>
    <d v="1899-12-30T12:24:00"/>
    <d v="1899-12-30T12:37:00"/>
    <d v="1899-12-30T00:13:00"/>
    <n v="2"/>
    <n v="1"/>
    <n v="5"/>
    <x v="10"/>
    <x v="0"/>
    <s v="Garropas, Isla Magdalena, Baja California Sur"/>
    <x v="0"/>
    <n v="52.8"/>
    <n v="16"/>
    <n v="35.64"/>
    <n v="10.8"/>
    <n v="52.8"/>
    <n v="16"/>
    <n v="44.22"/>
    <n v="13.4"/>
    <n v="24.662569999999999"/>
    <n v="-112.18263"/>
    <n v="77"/>
    <n v="25"/>
    <n v="7"/>
    <n v="0"/>
    <n v="2"/>
    <x v="6"/>
    <n v="24"/>
    <n v="0"/>
    <n v="29"/>
    <n v="0"/>
    <n v="0"/>
    <n v="0"/>
    <n v="1"/>
    <n v="6"/>
    <n v="25"/>
    <n v="0"/>
    <n v="0"/>
    <n v="3"/>
    <n v="19"/>
    <n v="1"/>
    <n v="0"/>
    <n v="0"/>
    <n v="0"/>
    <n v="30"/>
    <n v="29"/>
    <n v="55"/>
    <m/>
  </r>
  <r>
    <s v="PUBLGA-101114-UG-6-6-PCU"/>
    <s v="Ulises Gomez"/>
    <d v="2014-11-10T00:00:00"/>
    <n v="2014"/>
    <d v="1899-12-30T01:47:00"/>
    <d v="1899-12-30T01:53:00"/>
    <d v="1899-12-30T00:06:00"/>
    <n v="2"/>
    <n v="1"/>
    <n v="6"/>
    <x v="11"/>
    <x v="0"/>
    <s v="Garropas, Isla Magdalena, Baja California Sur"/>
    <x v="0"/>
    <n v="56.099999999999994"/>
    <n v="17"/>
    <n v="35.64"/>
    <n v="10.8"/>
    <n v="56.099999999999994"/>
    <n v="17"/>
    <n v="45.87"/>
    <n v="13.9"/>
    <n v="24.662510000000001"/>
    <n v="-112.1824"/>
    <n v="77"/>
    <n v="25"/>
    <n v="7"/>
    <n v="4"/>
    <n v="0"/>
    <x v="2"/>
    <n v="26"/>
    <m/>
    <n v="7"/>
    <n v="23"/>
    <n v="0"/>
    <n v="0"/>
    <n v="7"/>
    <n v="4"/>
    <n v="0"/>
    <n v="0"/>
    <n v="0"/>
    <n v="11"/>
    <n v="7"/>
    <n v="1"/>
    <n v="0"/>
    <n v="0"/>
    <n v="0"/>
    <n v="30"/>
    <n v="30"/>
    <n v="30"/>
    <m/>
  </r>
  <r>
    <s v="PUBLSO-111114-RR-1-1-PCU"/>
    <s v="Raul Romero"/>
    <d v="2014-11-11T00:00:00"/>
    <n v="2014"/>
    <d v="1899-12-30T13:15:00"/>
    <d v="1899-12-30T13:27:00"/>
    <d v="1899-12-30T00:12:00"/>
    <n v="2"/>
    <n v="1"/>
    <n v="1"/>
    <x v="0"/>
    <x v="2"/>
    <s v="Punta Blanca Somero, Isla Magdalena, Baja California Sur"/>
    <x v="0"/>
    <n v="23.099999999999998"/>
    <n v="7"/>
    <n v="26.498999999999995"/>
    <n v="8.0299999999999994"/>
    <n v="26.498999999999995"/>
    <n v="8.0299999999999994"/>
    <n v="24.799499999999995"/>
    <n v="7.5149999999999997"/>
    <n v="24.6523"/>
    <n v="-112.17232"/>
    <n v="77"/>
    <n v="25"/>
    <n v="8"/>
    <n v="0"/>
    <n v="0"/>
    <x v="7"/>
    <n v="12"/>
    <n v="0"/>
    <n v="0"/>
    <n v="30"/>
    <n v="0"/>
    <n v="0"/>
    <n v="0"/>
    <n v="0"/>
    <n v="17"/>
    <n v="0"/>
    <n v="0"/>
    <n v="10"/>
    <n v="3"/>
    <n v="0"/>
    <n v="0"/>
    <n v="0"/>
    <n v="0"/>
    <n v="30"/>
    <n v="30"/>
    <n v="30"/>
    <m/>
  </r>
  <r>
    <s v="PUBLSO-111114-RR-2-2-PCU"/>
    <s v="Raul Romero"/>
    <d v="2014-11-11T00:00:00"/>
    <n v="2014"/>
    <d v="1899-12-30T13:16:00"/>
    <d v="1899-12-30T13:31:00"/>
    <d v="1899-12-30T00:15:00"/>
    <n v="2"/>
    <n v="1"/>
    <n v="2"/>
    <x v="2"/>
    <x v="2"/>
    <s v="Punta Blanca Somero, Isla Magdalena, Baja California Sur"/>
    <x v="0"/>
    <n v="23.429999999999996"/>
    <n v="7.1"/>
    <n v="24.419999999999998"/>
    <n v="7.4"/>
    <n v="24.419999999999998"/>
    <n v="7.4"/>
    <n v="23.924999999999997"/>
    <n v="7.25"/>
    <n v="24.665120000000002"/>
    <n v="-112.17603"/>
    <n v="77"/>
    <n v="25"/>
    <n v="4"/>
    <n v="0"/>
    <n v="0"/>
    <x v="6"/>
    <n v="26"/>
    <n v="0"/>
    <n v="0"/>
    <n v="24"/>
    <n v="6"/>
    <n v="0"/>
    <n v="0"/>
    <n v="0"/>
    <n v="7"/>
    <n v="2"/>
    <n v="1"/>
    <n v="16"/>
    <n v="4"/>
    <n v="0"/>
    <n v="0"/>
    <n v="0"/>
    <n v="0"/>
    <n v="30"/>
    <n v="30"/>
    <n v="30"/>
    <m/>
  </r>
  <r>
    <s v="PUBLSO-111114-UG-3-3-PCU"/>
    <s v="Ulises Gomez"/>
    <d v="2014-11-11T00:00:00"/>
    <n v="2014"/>
    <d v="1899-12-30T12:55:00"/>
    <d v="1899-12-30T13:02:00"/>
    <d v="1899-12-30T00:07:00"/>
    <n v="2"/>
    <n v="1"/>
    <n v="3"/>
    <x v="8"/>
    <x v="2"/>
    <s v="Punta Blanca Somero, Isla Magdalena, Baja California Sur"/>
    <x v="0"/>
    <n v="23.429999999999996"/>
    <n v="7.1"/>
    <n v="21.45"/>
    <n v="6.5"/>
    <n v="23.429999999999996"/>
    <n v="7.1"/>
    <n v="22.439999999999998"/>
    <n v="6.8"/>
    <n v="24.165230000000001"/>
    <n v="-112.17632"/>
    <n v="77"/>
    <n v="25"/>
    <n v="4"/>
    <n v="0"/>
    <n v="0"/>
    <x v="1"/>
    <n v="28"/>
    <n v="0"/>
    <n v="0"/>
    <n v="30"/>
    <n v="0"/>
    <n v="0"/>
    <n v="0"/>
    <n v="2"/>
    <n v="0"/>
    <n v="0"/>
    <n v="0"/>
    <n v="23"/>
    <n v="5"/>
    <n v="0"/>
    <n v="0"/>
    <n v="0"/>
    <n v="0"/>
    <n v="30"/>
    <n v="30"/>
    <n v="30"/>
    <m/>
  </r>
  <r>
    <s v="PUBLSO-111114-UG-4-4-PCU"/>
    <s v="Ulises Gomez"/>
    <d v="2014-11-11T00:00:00"/>
    <n v="2014"/>
    <d v="1899-12-30T02:06:00"/>
    <d v="1899-12-30T02:16:00"/>
    <d v="1899-12-30T00:10:00"/>
    <n v="2"/>
    <n v="1"/>
    <n v="4"/>
    <x v="9"/>
    <x v="2"/>
    <s v="Punta Blanca Somero, Isla Magdalena, Baja California Sur"/>
    <x v="0"/>
    <n v="25.08"/>
    <n v="7.6"/>
    <n v="23.099999999999998"/>
    <n v="7"/>
    <n v="25.08"/>
    <n v="7.6"/>
    <n v="24.089999999999996"/>
    <n v="7.3"/>
    <n v="24.165512"/>
    <n v="-112.117603"/>
    <n v="77"/>
    <n v="25"/>
    <n v="8"/>
    <n v="8"/>
    <n v="0"/>
    <x v="8"/>
    <n v="5"/>
    <n v="0"/>
    <n v="9"/>
    <n v="21"/>
    <n v="0"/>
    <n v="0"/>
    <n v="9"/>
    <n v="0"/>
    <n v="0"/>
    <n v="0"/>
    <n v="0"/>
    <n v="16"/>
    <n v="5"/>
    <n v="0"/>
    <n v="0"/>
    <n v="0"/>
    <n v="0"/>
    <n v="30"/>
    <n v="30"/>
    <n v="30"/>
    <m/>
  </r>
  <r>
    <s v="PUBLSO-111114-LT-5-5-PCU"/>
    <s v="Luis de la Toba"/>
    <d v="2014-11-11T00:00:00"/>
    <n v="2014"/>
    <d v="1899-12-30T03:12:00"/>
    <d v="1899-12-30T03:19:00"/>
    <d v="1899-12-30T00:07:00"/>
    <n v="2"/>
    <n v="1"/>
    <n v="5"/>
    <x v="10"/>
    <x v="2"/>
    <s v="Punta Blanca Somero, Isla Magdalena, Baja California Sur"/>
    <x v="0"/>
    <n v="25.08"/>
    <n v="7.6"/>
    <n v="23.099999999999998"/>
    <n v="7"/>
    <n v="25.08"/>
    <n v="7.6"/>
    <n v="24.089999999999996"/>
    <n v="7.3"/>
    <n v="24.65512"/>
    <n v="-112.17603"/>
    <n v="77"/>
    <n v="25"/>
    <n v="7"/>
    <n v="0"/>
    <n v="1"/>
    <x v="2"/>
    <n v="29"/>
    <n v="0"/>
    <n v="18"/>
    <n v="12"/>
    <n v="0"/>
    <n v="0"/>
    <n v="1"/>
    <n v="6"/>
    <n v="9"/>
    <n v="0"/>
    <n v="0"/>
    <n v="4"/>
    <n v="10"/>
    <n v="0"/>
    <n v="0"/>
    <n v="0"/>
    <n v="0"/>
    <n v="30"/>
    <n v="30"/>
    <n v="30"/>
    <m/>
  </r>
  <r>
    <s v="PUBLSO-111114-LT-6-6-PCU"/>
    <s v="Luis de la Toba"/>
    <d v="2014-11-11T00:00:00"/>
    <n v="2014"/>
    <d v="1899-12-30T04:20:00"/>
    <d v="1899-12-30T04:29:00"/>
    <d v="1899-12-30T00:09:00"/>
    <n v="2"/>
    <n v="2"/>
    <n v="6"/>
    <x v="11"/>
    <x v="2"/>
    <s v="Punta Blanca Somero, Isla Magdalena, Baja California Sur"/>
    <x v="0"/>
    <n v="25.08"/>
    <n v="7.6"/>
    <n v="23.099999999999998"/>
    <n v="7"/>
    <n v="25.08"/>
    <n v="7.6"/>
    <n v="24.089999999999996"/>
    <n v="7.3"/>
    <n v="24.65512"/>
    <n v="-112.17603"/>
    <n v="77"/>
    <n v="25"/>
    <n v="7"/>
    <n v="5"/>
    <n v="0"/>
    <x v="2"/>
    <n v="25"/>
    <n v="0"/>
    <n v="19"/>
    <n v="11"/>
    <n v="0"/>
    <n v="0"/>
    <n v="7"/>
    <n v="0"/>
    <n v="5"/>
    <n v="0"/>
    <n v="15"/>
    <n v="1"/>
    <n v="2"/>
    <n v="0"/>
    <n v="0"/>
    <n v="0"/>
    <n v="0"/>
    <n v="30"/>
    <n v="30"/>
    <n v="30"/>
    <m/>
  </r>
  <r>
    <s v="PUBLEP-111114-AR-17-17-PCU"/>
    <s v="Alfonso Romero"/>
    <d v="2014-11-11T00:00:00"/>
    <n v="2014"/>
    <d v="1899-12-30T03:40:00"/>
    <d v="1899-12-30T03:46:00"/>
    <d v="1899-12-30T00:06:00"/>
    <n v="2"/>
    <n v="2"/>
    <n v="17"/>
    <x v="12"/>
    <x v="1"/>
    <s v="El Progresista, Isla Magdalena, Baja California Sur"/>
    <x v="0"/>
    <n v="30.69"/>
    <n v="9.3000000000000007"/>
    <n v="35.309999999999995"/>
    <n v="10.7"/>
    <n v="35.309999999999995"/>
    <n v="10.7"/>
    <n v="33"/>
    <n v="10"/>
    <n v="24.6631"/>
    <n v="-112.17283999999999"/>
    <n v="77"/>
    <n v="25"/>
    <n v="8"/>
    <n v="2"/>
    <n v="0"/>
    <x v="9"/>
    <n v="15"/>
    <n v="0"/>
    <n v="0"/>
    <n v="30"/>
    <n v="0"/>
    <n v="0"/>
    <n v="15"/>
    <n v="1"/>
    <n v="8"/>
    <n v="0"/>
    <n v="0"/>
    <n v="6"/>
    <n v="0"/>
    <n v="0"/>
    <n v="0"/>
    <n v="0"/>
    <n v="0"/>
    <n v="30"/>
    <n v="30"/>
    <n v="30"/>
    <m/>
  </r>
  <r>
    <s v="PUBLEP-111114-AR-18-18-PCU"/>
    <s v="Alfonso Romero"/>
    <d v="2014-11-11T00:00:00"/>
    <n v="2014"/>
    <d v="1899-12-30T03:37:00"/>
    <d v="1899-12-30T04:42:00"/>
    <d v="1899-12-30T01:05:00"/>
    <n v="2"/>
    <n v="2"/>
    <n v="18"/>
    <x v="13"/>
    <x v="1"/>
    <s v="El Progresista, Isla Magdalena, Baja California Sur"/>
    <x v="0"/>
    <n v="10.23"/>
    <n v="3.1"/>
    <n v="13.2"/>
    <n v="4"/>
    <n v="13.2"/>
    <n v="4"/>
    <n v="11.715"/>
    <n v="3.55"/>
    <n v="24.66208"/>
    <n v="-112.17169"/>
    <n v="77"/>
    <n v="25"/>
    <n v="8"/>
    <n v="4"/>
    <n v="0"/>
    <x v="4"/>
    <n v="19"/>
    <n v="0"/>
    <n v="0"/>
    <n v="25"/>
    <n v="5"/>
    <n v="0"/>
    <n v="11"/>
    <n v="0"/>
    <n v="18"/>
    <n v="0"/>
    <n v="0"/>
    <n v="0"/>
    <n v="0"/>
    <n v="0"/>
    <n v="1"/>
    <n v="0"/>
    <n v="0"/>
    <n v="30"/>
    <n v="30"/>
    <n v="30"/>
    <m/>
  </r>
  <r>
    <s v="PUBLGA-111114-DV-19-19-PCU"/>
    <s v="Daniel Valdez"/>
    <d v="2014-11-11T00:00:00"/>
    <n v="2014"/>
    <d v="1899-12-30T03:38:00"/>
    <d v="1899-12-30T03:44:00"/>
    <d v="1899-12-30T00:06:00"/>
    <n v="2"/>
    <n v="2"/>
    <n v="19"/>
    <x v="14"/>
    <x v="0"/>
    <s v="Garropas, Isla Magdalena, Baja California Sur"/>
    <x v="0"/>
    <n v="35.309999999999995"/>
    <n v="10.7"/>
    <n v="41.58"/>
    <n v="12.6"/>
    <n v="41.58"/>
    <n v="12.6"/>
    <n v="38.444999999999993"/>
    <n v="11.649999999999999"/>
    <n v="24.6631"/>
    <n v="-112.17283999999999"/>
    <n v="77"/>
    <n v="25"/>
    <n v="8"/>
    <n v="3"/>
    <n v="0"/>
    <x v="2"/>
    <n v="27"/>
    <n v="0"/>
    <n v="22"/>
    <n v="8"/>
    <n v="0"/>
    <n v="0"/>
    <n v="2"/>
    <n v="1"/>
    <n v="1"/>
    <n v="0"/>
    <n v="8"/>
    <n v="13"/>
    <n v="4"/>
    <n v="1"/>
    <n v="0"/>
    <n v="0"/>
    <n v="0"/>
    <n v="30"/>
    <n v="30"/>
    <n v="30"/>
    <m/>
  </r>
  <r>
    <s v="PUBLEP-111114-DV-20-20-PCU"/>
    <s v="Daniel Valdez"/>
    <d v="2014-11-11T00:00:00"/>
    <n v="2014"/>
    <d v="1899-12-30T04:41:00"/>
    <d v="1899-12-30T04:49:00"/>
    <d v="1899-12-30T00:08:00"/>
    <n v="2"/>
    <n v="2"/>
    <n v="20"/>
    <x v="15"/>
    <x v="1"/>
    <s v="El Progresista, Isla Magdalena, Baja California Sur"/>
    <x v="0"/>
    <n v="19.799999999999997"/>
    <n v="6"/>
    <n v="13.2"/>
    <n v="4"/>
    <n v="19.799999999999997"/>
    <n v="6"/>
    <n v="16.5"/>
    <n v="5"/>
    <n v="24.66208"/>
    <n v="-112.17169"/>
    <n v="77"/>
    <n v="25"/>
    <n v="8"/>
    <n v="0"/>
    <n v="0"/>
    <x v="2"/>
    <n v="30"/>
    <n v="0"/>
    <n v="29"/>
    <n v="1"/>
    <n v="0"/>
    <n v="0"/>
    <n v="0"/>
    <n v="2"/>
    <n v="20"/>
    <n v="0"/>
    <n v="0"/>
    <n v="0"/>
    <n v="1"/>
    <n v="0"/>
    <n v="7"/>
    <n v="0"/>
    <n v="0"/>
    <n v="30"/>
    <n v="30"/>
    <n v="30"/>
    <m/>
  </r>
  <r>
    <s v="PUBLGA-121114-LT-21-21-PCU"/>
    <s v="Luis de la Toba"/>
    <d v="2014-11-10T00:00:00"/>
    <n v="2014"/>
    <d v="1899-12-30T02:45:00"/>
    <d v="1899-12-30T02:53:00"/>
    <d v="1899-12-30T00:08:00"/>
    <n v="2"/>
    <n v="1"/>
    <n v="21"/>
    <x v="16"/>
    <x v="0"/>
    <s v="Garropas, Isla Magdalena, Baja California Sur"/>
    <x v="0"/>
    <n v="0"/>
    <n v="0"/>
    <n v="0"/>
    <n v="0"/>
    <n v="0"/>
    <n v="0"/>
    <n v="0"/>
    <n v="0"/>
    <n v="2.6625000000000001"/>
    <n v="-112.18239"/>
    <n v="77"/>
    <n v="25"/>
    <n v="15"/>
    <n v="7"/>
    <n v="0"/>
    <x v="2"/>
    <n v="23"/>
    <n v="0"/>
    <n v="30"/>
    <n v="0"/>
    <n v="0"/>
    <n v="0"/>
    <n v="6"/>
    <n v="0"/>
    <n v="0"/>
    <n v="0"/>
    <n v="18"/>
    <n v="1"/>
    <n v="5"/>
    <n v="0"/>
    <n v="0"/>
    <n v="0"/>
    <n v="0"/>
    <n v="30"/>
    <n v="30"/>
    <n v="30"/>
    <m/>
  </r>
  <r>
    <s v="PUBLGA-121114-LT-22-22-PCU"/>
    <s v="Luis de la Toba"/>
    <d v="2014-11-10T00:00:00"/>
    <n v="2014"/>
    <d v="1899-12-30T02:35:00"/>
    <d v="1899-12-30T02:43:00"/>
    <d v="1899-12-30T00:08:00"/>
    <n v="2"/>
    <n v="1"/>
    <n v="22"/>
    <x v="17"/>
    <x v="0"/>
    <s v="Garropas, Isla Magdalena, Baja California Sur"/>
    <x v="0"/>
    <n v="0"/>
    <n v="0"/>
    <n v="0"/>
    <n v="0"/>
    <n v="0"/>
    <n v="0"/>
    <n v="0"/>
    <n v="0"/>
    <n v="2.6625000000000001"/>
    <n v="-112.18239"/>
    <n v="77"/>
    <n v="25"/>
    <n v="15"/>
    <n v="5"/>
    <n v="0"/>
    <x v="0"/>
    <n v="24"/>
    <n v="0"/>
    <n v="14"/>
    <n v="16"/>
    <n v="0"/>
    <n v="0"/>
    <n v="7"/>
    <n v="3"/>
    <n v="10"/>
    <n v="0"/>
    <n v="7"/>
    <n v="0"/>
    <n v="3"/>
    <n v="0"/>
    <n v="0"/>
    <n v="0"/>
    <n v="0"/>
    <n v="30"/>
    <n v="30"/>
    <n v="30"/>
    <m/>
  </r>
  <r>
    <s v="PUBLGA-111114-CA-15-15-PCU"/>
    <s v="Christian Alducin"/>
    <d v="2014-11-11T00:00:00"/>
    <n v="2014"/>
    <d v="1899-12-30T03:26:00"/>
    <d v="1899-12-30T03:34:00"/>
    <d v="1899-12-30T00:08:00"/>
    <n v="2"/>
    <n v="2"/>
    <n v="15"/>
    <x v="18"/>
    <x v="0"/>
    <s v="Garropas, Isla Magdalena, Baja California Sur"/>
    <x v="0"/>
    <n v="39.599999999999994"/>
    <n v="12"/>
    <n v="36.299999999999997"/>
    <n v="11"/>
    <n v="39.599999999999994"/>
    <n v="12"/>
    <n v="37.949999999999996"/>
    <n v="11.5"/>
    <n v="24.6631"/>
    <n v="-112.17283999999999"/>
    <n v="77"/>
    <n v="25"/>
    <n v="9"/>
    <n v="18"/>
    <n v="0"/>
    <x v="0"/>
    <n v="11"/>
    <n v="0"/>
    <n v="17"/>
    <n v="13"/>
    <n v="0"/>
    <n v="0"/>
    <n v="19"/>
    <n v="0"/>
    <n v="8"/>
    <n v="0"/>
    <n v="0"/>
    <n v="2"/>
    <n v="0"/>
    <n v="0"/>
    <n v="1"/>
    <n v="0"/>
    <n v="0"/>
    <n v="30"/>
    <n v="30"/>
    <n v="30"/>
    <m/>
  </r>
  <r>
    <s v="PUBLEP-111114-CA-16-16-PCU"/>
    <s v="Christian Alducin"/>
    <d v="2014-11-11T00:00:00"/>
    <n v="2014"/>
    <d v="1899-12-30T04:37:00"/>
    <d v="1899-12-30T04:42:00"/>
    <d v="1899-12-30T00:05:00"/>
    <n v="2"/>
    <n v="2"/>
    <n v="16"/>
    <x v="19"/>
    <x v="1"/>
    <s v="El Progresista, Isla Magdalena, Baja California Sur"/>
    <x v="0"/>
    <n v="16.5"/>
    <n v="5"/>
    <n v="16.5"/>
    <n v="5"/>
    <n v="16.5"/>
    <n v="5"/>
    <n v="16.5"/>
    <n v="5"/>
    <n v="24.66208"/>
    <n v="-112.17169"/>
    <n v="77"/>
    <n v="25"/>
    <n v="9"/>
    <n v="0"/>
    <n v="0"/>
    <x v="10"/>
    <n v="19"/>
    <n v="0"/>
    <n v="0"/>
    <n v="18"/>
    <n v="12"/>
    <n v="0"/>
    <n v="1"/>
    <n v="2"/>
    <n v="23"/>
    <n v="0"/>
    <n v="0"/>
    <n v="0"/>
    <n v="0"/>
    <n v="0"/>
    <n v="4"/>
    <n v="0"/>
    <n v="0"/>
    <n v="30"/>
    <n v="30"/>
    <n v="30"/>
    <m/>
  </r>
  <r>
    <s v="PUBLGA-111114-NV-13-13-PCU"/>
    <s v="Norberto Velez"/>
    <d v="2014-11-11T00:00:00"/>
    <n v="2014"/>
    <d v="1899-12-30T03:13:00"/>
    <d v="1899-12-30T03:20:00"/>
    <d v="1899-12-30T00:07:00"/>
    <n v="2"/>
    <n v="2"/>
    <n v="13"/>
    <x v="20"/>
    <x v="0"/>
    <s v="Garropas, Isla Magdalena, Baja California Sur"/>
    <x v="0"/>
    <n v="44.55"/>
    <n v="13.5"/>
    <n v="45.87"/>
    <n v="13.9"/>
    <n v="45.87"/>
    <n v="13.9"/>
    <n v="45.209999999999994"/>
    <n v="13.7"/>
    <n v="24.6631"/>
    <n v="-112.17283999999999"/>
    <n v="77"/>
    <n v="25"/>
    <n v="9"/>
    <n v="6"/>
    <n v="2"/>
    <x v="0"/>
    <n v="21"/>
    <n v="0"/>
    <n v="0"/>
    <n v="30"/>
    <n v="0"/>
    <n v="0"/>
    <n v="12"/>
    <n v="1"/>
    <n v="14"/>
    <n v="0"/>
    <n v="0"/>
    <n v="0"/>
    <n v="3"/>
    <n v="0"/>
    <n v="0"/>
    <n v="0"/>
    <n v="0"/>
    <n v="30"/>
    <n v="30"/>
    <n v="30"/>
    <m/>
  </r>
  <r>
    <s v="PUBLEP-111114-NV-14-14-PCU"/>
    <s v="Norberto Velez"/>
    <d v="2014-11-11T00:00:00"/>
    <n v="2014"/>
    <d v="1899-12-30T04:23:00"/>
    <d v="1899-12-30T04:31:00"/>
    <d v="1899-12-30T00:08:00"/>
    <n v="2"/>
    <n v="2"/>
    <n v="14"/>
    <x v="21"/>
    <x v="1"/>
    <s v="El Progresista, Isla Magdalena, Baja California Sur"/>
    <x v="0"/>
    <n v="12.87"/>
    <n v="3.9"/>
    <n v="14.19"/>
    <n v="4.3"/>
    <n v="14.19"/>
    <n v="4.3"/>
    <n v="13.53"/>
    <n v="4.0999999999999996"/>
    <n v="24.66208"/>
    <n v="-112.17169"/>
    <n v="77"/>
    <n v="25"/>
    <n v="6"/>
    <n v="0"/>
    <n v="2"/>
    <x v="2"/>
    <n v="28"/>
    <n v="0"/>
    <n v="0"/>
    <n v="28"/>
    <n v="2"/>
    <n v="0"/>
    <n v="3"/>
    <n v="0"/>
    <n v="4"/>
    <n v="0"/>
    <n v="2"/>
    <n v="14"/>
    <n v="6"/>
    <n v="0"/>
    <n v="1"/>
    <n v="0"/>
    <n v="0"/>
    <n v="30"/>
    <n v="30"/>
    <n v="30"/>
    <m/>
  </r>
  <r>
    <s v="PUBLPR-121114-RR-7-7-PCU"/>
    <s v="Raul Romero"/>
    <d v="2014-11-12T00:00:00"/>
    <n v="2014"/>
    <d v="1899-12-30T11:14:00"/>
    <d v="1899-12-30T11:27:00"/>
    <d v="1899-12-30T00:13:00"/>
    <n v="2"/>
    <n v="2"/>
    <n v="7"/>
    <x v="4"/>
    <x v="3"/>
    <s v="Punta Blanca Profundo, Isla Magdalena, Baja California Sur"/>
    <x v="0"/>
    <n v="62.699999999999996"/>
    <n v="19"/>
    <n v="13.9"/>
    <n v="19.7"/>
    <n v="62.699999999999996"/>
    <n v="5"/>
    <n v="38.299999999999997"/>
    <n v="19.350000000000001"/>
    <n v="24.652059999999999"/>
    <n v="-112.18228999999999"/>
    <n v="77"/>
    <n v="25"/>
    <n v="7"/>
    <n v="0"/>
    <n v="1"/>
    <x v="11"/>
    <n v="23"/>
    <n v="0"/>
    <n v="1"/>
    <n v="28"/>
    <n v="1"/>
    <n v="0"/>
    <n v="1"/>
    <n v="0"/>
    <n v="4"/>
    <n v="0"/>
    <n v="5"/>
    <n v="11"/>
    <n v="0"/>
    <n v="9"/>
    <n v="0"/>
    <n v="0"/>
    <n v="0"/>
    <n v="30"/>
    <n v="30"/>
    <n v="30"/>
    <m/>
  </r>
  <r>
    <s v="PUBLPR-121114-RR-8-8-PCU"/>
    <s v="Raul Romero"/>
    <d v="2014-11-12T00:00:00"/>
    <n v="2014"/>
    <d v="1899-12-30T01:04:00"/>
    <d v="1899-12-30T02:02:00"/>
    <d v="1899-12-30T00:58:00"/>
    <n v="2"/>
    <n v="2"/>
    <n v="8"/>
    <x v="5"/>
    <x v="3"/>
    <s v="Punta Blanca Profundo, Isla Magdalena, Baja California Sur"/>
    <x v="0"/>
    <n v="28.049999999999997"/>
    <n v="8.5"/>
    <n v="13.9"/>
    <n v="9.5"/>
    <n v="28.049999999999997"/>
    <n v="5"/>
    <n v="20.974999999999998"/>
    <n v="9"/>
    <n v="24.65615"/>
    <n v="-112.1765"/>
    <n v="77"/>
    <n v="25"/>
    <n v="7"/>
    <n v="2"/>
    <n v="0"/>
    <x v="2"/>
    <n v="28"/>
    <n v="0"/>
    <n v="2"/>
    <n v="28"/>
    <n v="0"/>
    <n v="0"/>
    <n v="2"/>
    <n v="0"/>
    <n v="10"/>
    <n v="0"/>
    <n v="4"/>
    <n v="10"/>
    <n v="4"/>
    <n v="0"/>
    <n v="0"/>
    <n v="0"/>
    <n v="0"/>
    <n v="30"/>
    <n v="30"/>
    <n v="30"/>
    <m/>
  </r>
  <r>
    <s v="PUBLPR-121114-UG-9-9-PCU"/>
    <s v="Ulises Gomez"/>
    <d v="2014-11-12T00:00:00"/>
    <n v="2014"/>
    <d v="1899-12-30T11:00:00"/>
    <d v="1899-12-30T11:07:00"/>
    <d v="1899-12-30T00:07:00"/>
    <n v="2"/>
    <n v="2"/>
    <n v="9"/>
    <x v="6"/>
    <x v="3"/>
    <s v="Punta Blanca Profundo, Isla Magdalena, Baja California Sur"/>
    <x v="0"/>
    <n v="64.680000000000007"/>
    <n v="19.600000000000001"/>
    <n v="13.9"/>
    <n v="19"/>
    <n v="64.680000000000007"/>
    <n v="5"/>
    <n v="39.290000000000006"/>
    <n v="19.3"/>
    <n v="24.652059999999999"/>
    <n v="-11218229"/>
    <n v="77"/>
    <n v="25"/>
    <n v="7"/>
    <n v="0"/>
    <n v="0"/>
    <x v="5"/>
    <n v="27"/>
    <n v="0"/>
    <n v="2"/>
    <n v="28"/>
    <n v="0"/>
    <n v="0"/>
    <n v="0"/>
    <n v="0"/>
    <n v="0"/>
    <n v="0"/>
    <n v="0"/>
    <n v="5"/>
    <n v="22"/>
    <n v="3"/>
    <n v="0"/>
    <n v="0"/>
    <n v="0"/>
    <n v="30"/>
    <n v="30"/>
    <n v="30"/>
    <m/>
  </r>
  <r>
    <s v="PUBLPR-121114-UG-10-10-PCU"/>
    <s v="Ulises Gomez"/>
    <d v="2014-11-12T00:00:00"/>
    <n v="2014"/>
    <d v="1899-12-30T12:10:00"/>
    <d v="1899-12-30T12:16:00"/>
    <d v="1899-12-30T00:06:00"/>
    <n v="2"/>
    <n v="2"/>
    <n v="10"/>
    <x v="7"/>
    <x v="2"/>
    <s v="Punta Blanca Somero, Isla Magdalena, Baja California Sur"/>
    <x v="0"/>
    <n v="26.4"/>
    <n v="8"/>
    <n v="13.9"/>
    <n v="8"/>
    <n v="26.4"/>
    <n v="5"/>
    <n v="20.149999999999999"/>
    <n v="8"/>
    <n v="24.65615"/>
    <n v="-112.1765"/>
    <n v="77"/>
    <n v="25"/>
    <n v="4"/>
    <n v="2"/>
    <n v="0"/>
    <x v="2"/>
    <n v="28"/>
    <n v="0"/>
    <n v="3"/>
    <n v="27"/>
    <n v="0"/>
    <n v="0"/>
    <n v="3"/>
    <n v="0"/>
    <n v="1"/>
    <n v="0"/>
    <n v="0"/>
    <n v="20"/>
    <n v="6"/>
    <n v="0"/>
    <n v="0"/>
    <n v="0"/>
    <n v="0"/>
    <n v="30"/>
    <n v="30"/>
    <n v="30"/>
    <m/>
  </r>
  <r>
    <s v="PUBLPR-121114-AR-11-11-PCU"/>
    <s v="Alfonso Romero"/>
    <d v="2014-11-12T00:00:00"/>
    <n v="2014"/>
    <d v="1899-12-30T01:26:00"/>
    <d v="1899-12-30T01:31:00"/>
    <d v="1899-12-30T00:05:00"/>
    <n v="2"/>
    <n v="2"/>
    <n v="11"/>
    <x v="1"/>
    <x v="3"/>
    <s v="Punta Blanca Profundo, Isla Magdalena, Baja California Sur"/>
    <x v="0"/>
    <n v="64.02"/>
    <n v="19.399999999999999"/>
    <n v="13.9"/>
    <n v="19.3"/>
    <n v="64.02"/>
    <n v="5"/>
    <n v="38.96"/>
    <n v="19.350000000000001"/>
    <n v="24.652059999999999"/>
    <n v="-112.18228999999999"/>
    <n v="77"/>
    <n v="25"/>
    <n v="13"/>
    <n v="0"/>
    <n v="1"/>
    <x v="12"/>
    <n v="20"/>
    <n v="0"/>
    <n v="0"/>
    <n v="29"/>
    <n v="1"/>
    <n v="0"/>
    <n v="16"/>
    <n v="0"/>
    <n v="11"/>
    <n v="0"/>
    <n v="0"/>
    <n v="2"/>
    <n v="0"/>
    <n v="1"/>
    <n v="0"/>
    <n v="0"/>
    <n v="0"/>
    <n v="30"/>
    <n v="30"/>
    <n v="30"/>
    <m/>
  </r>
  <r>
    <s v="PUBLPR-121114-AR-12-12-PCU"/>
    <s v="Alfonso Romero"/>
    <d v="2014-11-12T00:00:00"/>
    <n v="2014"/>
    <d v="1899-12-30T02:38:00"/>
    <d v="1899-12-30T02:45:00"/>
    <d v="1899-12-30T00:07:00"/>
    <n v="2"/>
    <n v="2"/>
    <n v="12"/>
    <x v="3"/>
    <x v="2"/>
    <s v="Punta Blanca Somero, Isla Magdalena, Baja California Sur"/>
    <x v="0"/>
    <n v="27.72"/>
    <n v="8.4"/>
    <n v="13.9"/>
    <n v="7.3"/>
    <n v="27.72"/>
    <n v="5"/>
    <n v="20.81"/>
    <n v="7.85"/>
    <n v="24.65615"/>
    <n v="-112.1765"/>
    <n v="77"/>
    <n v="25"/>
    <n v="6"/>
    <n v="0"/>
    <n v="0"/>
    <x v="2"/>
    <n v="30"/>
    <n v="0"/>
    <n v="5"/>
    <n v="25"/>
    <n v="0"/>
    <n v="0"/>
    <n v="9"/>
    <n v="0"/>
    <n v="21"/>
    <n v="0"/>
    <n v="0"/>
    <n v="0"/>
    <n v="0"/>
    <n v="0"/>
    <n v="0"/>
    <n v="0"/>
    <n v="0"/>
    <n v="30"/>
    <n v="30"/>
    <n v="30"/>
    <m/>
  </r>
  <r>
    <s v="PUBLPR-121114-LT-13-13-PCU"/>
    <s v="Luis de la Toba"/>
    <d v="2014-11-12T00:00:00"/>
    <n v="2014"/>
    <d v="1899-12-30T01:27:00"/>
    <d v="1899-12-30T01:32:00"/>
    <d v="1899-12-30T00:05:00"/>
    <n v="2"/>
    <n v="2"/>
    <n v="13"/>
    <x v="20"/>
    <x v="3"/>
    <s v="Punta Blanca Profundo, Isla Magdalena, Baja California Sur"/>
    <x v="0"/>
    <n v="62.699999999999996"/>
    <n v="19"/>
    <n v="13.9"/>
    <n v="19"/>
    <n v="62.699999999999996"/>
    <n v="5"/>
    <n v="38.299999999999997"/>
    <n v="19"/>
    <n v="24.652059999999999"/>
    <n v="-112.18228999999999"/>
    <n v="77"/>
    <n v="25"/>
    <n v="10"/>
    <n v="4"/>
    <n v="0"/>
    <x v="2"/>
    <n v="26"/>
    <n v="0"/>
    <n v="22"/>
    <n v="8"/>
    <n v="0"/>
    <n v="0"/>
    <n v="10"/>
    <n v="2"/>
    <n v="5"/>
    <n v="0"/>
    <n v="0"/>
    <n v="0"/>
    <n v="13"/>
    <n v="0"/>
    <n v="0"/>
    <n v="0"/>
    <n v="0"/>
    <n v="30"/>
    <n v="30"/>
    <n v="30"/>
    <m/>
  </r>
  <r>
    <s v="PUBLPR-121114-LT-14-14-PCU"/>
    <s v="Luis de la Toba"/>
    <d v="2014-11-12T00:00:00"/>
    <n v="2014"/>
    <d v="1899-12-30T02:39:00"/>
    <d v="1899-12-30T02:50:00"/>
    <d v="1899-12-30T00:11:00"/>
    <n v="2"/>
    <n v="2"/>
    <n v="14"/>
    <x v="21"/>
    <x v="2"/>
    <s v="Punta Blanca Somero, Isla Magdalena, Baja California Sur"/>
    <x v="0"/>
    <n v="23.099999999999998"/>
    <n v="7"/>
    <n v="13.9"/>
    <n v="8"/>
    <n v="23.099999999999998"/>
    <n v="5"/>
    <n v="18.5"/>
    <n v="7.5"/>
    <n v="24.65615"/>
    <n v="-112.1765"/>
    <n v="77"/>
    <n v="25"/>
    <n v="10"/>
    <n v="1"/>
    <n v="0"/>
    <x v="2"/>
    <n v="29"/>
    <n v="0"/>
    <n v="15"/>
    <n v="5"/>
    <n v="0"/>
    <n v="0"/>
    <n v="1"/>
    <n v="1"/>
    <n v="20"/>
    <n v="0"/>
    <n v="0"/>
    <n v="0"/>
    <n v="7"/>
    <n v="1"/>
    <n v="0"/>
    <n v="0"/>
    <n v="0"/>
    <n v="30"/>
    <n v="20"/>
    <n v="30"/>
    <m/>
  </r>
  <r>
    <s v="PUBLPR-121114-NV-15-15-PCU"/>
    <s v="Norberto Velez"/>
    <d v="2014-11-12T00:00:00"/>
    <n v="2014"/>
    <d v="1899-12-30T01:11:00"/>
    <d v="1899-12-30T01:17:00"/>
    <d v="1899-12-30T00:06:00"/>
    <n v="2"/>
    <n v="2"/>
    <n v="15"/>
    <x v="18"/>
    <x v="3"/>
    <s v="Punta Blanca Profundo, Isla Magdalena, Baja California Sur"/>
    <x v="0"/>
    <n v="60.719999999999992"/>
    <n v="18.399999999999999"/>
    <n v="13.9"/>
    <n v="18.899999999999999"/>
    <n v="60.719999999999992"/>
    <n v="18.899999999999999"/>
    <n v="37.309999999999995"/>
    <n v="18.649999999999999"/>
    <n v="24.652090000000001"/>
    <n v="-112.18101"/>
    <n v="77"/>
    <n v="25"/>
    <n v="9"/>
    <n v="4"/>
    <n v="0"/>
    <x v="5"/>
    <n v="23"/>
    <n v="0"/>
    <n v="0"/>
    <n v="30"/>
    <n v="0"/>
    <n v="0"/>
    <n v="4"/>
    <n v="0"/>
    <n v="14"/>
    <n v="0"/>
    <n v="1"/>
    <n v="3"/>
    <n v="5"/>
    <n v="3"/>
    <n v="0"/>
    <n v="0"/>
    <n v="0"/>
    <n v="30"/>
    <n v="30"/>
    <n v="30"/>
    <m/>
  </r>
  <r>
    <s v="PUBLPR-121114-NV-16-16-PCU"/>
    <s v="Norberto Velez"/>
    <d v="2014-11-12T00:00:00"/>
    <n v="2014"/>
    <d v="1899-12-30T02:23:00"/>
    <d v="1899-12-30T02:30:00"/>
    <d v="1899-12-30T00:07:00"/>
    <n v="2"/>
    <n v="2"/>
    <n v="16"/>
    <x v="19"/>
    <x v="3"/>
    <s v="Punta Blanca Profundo, Isla Magdalena, Baja California Sur"/>
    <x v="0"/>
    <n v="55.769999999999989"/>
    <n v="16.899999999999999"/>
    <n v="13.9"/>
    <n v="17.100000000000001"/>
    <n v="55.769999999999989"/>
    <n v="17.100000000000001"/>
    <n v="34.834999999999994"/>
    <n v="17"/>
    <n v="24.653120000000001"/>
    <n v="-112.18056"/>
    <n v="77"/>
    <n v="25"/>
    <n v="9"/>
    <n v="2"/>
    <n v="0"/>
    <x v="10"/>
    <n v="17"/>
    <n v="0"/>
    <n v="0"/>
    <n v="30"/>
    <n v="0"/>
    <n v="0"/>
    <n v="3"/>
    <n v="0"/>
    <n v="9"/>
    <n v="0"/>
    <n v="0"/>
    <n v="0"/>
    <n v="16"/>
    <n v="2"/>
    <n v="0"/>
    <n v="0"/>
    <n v="0"/>
    <n v="30"/>
    <n v="30"/>
    <n v="30"/>
    <m/>
  </r>
  <r>
    <s v="PUBLPR-121114-DV-17-17-PCU"/>
    <s v="Daniel Valdez"/>
    <d v="2014-11-12T00:00:00"/>
    <n v="2014"/>
    <d v="1899-12-30T01:16:00"/>
    <d v="1899-12-30T01:22:00"/>
    <d v="1899-12-30T00:06:00"/>
    <n v="2"/>
    <n v="2"/>
    <n v="17"/>
    <x v="12"/>
    <x v="3"/>
    <s v="Punta Blanca Profundo, Isla Magdalena, Baja California Sur"/>
    <x v="0"/>
    <n v="60.39"/>
    <n v="18.3"/>
    <n v="13.9"/>
    <n v="17"/>
    <n v="60.39"/>
    <n v="18.3"/>
    <n v="37.145000000000003"/>
    <n v="17.649999999999999"/>
    <n v="24.652090000000001"/>
    <n v="-112.18101"/>
    <n v="77"/>
    <n v="25"/>
    <n v="8"/>
    <n v="14"/>
    <n v="0"/>
    <x v="2"/>
    <n v="16"/>
    <n v="0"/>
    <n v="27"/>
    <n v="3"/>
    <n v="0"/>
    <n v="0"/>
    <n v="10"/>
    <n v="0"/>
    <n v="11"/>
    <n v="0"/>
    <n v="0"/>
    <n v="0"/>
    <n v="7"/>
    <n v="2"/>
    <n v="0"/>
    <n v="0"/>
    <n v="0"/>
    <n v="30"/>
    <n v="30"/>
    <n v="30"/>
    <m/>
  </r>
  <r>
    <s v="PUBLPR-121114-DV-18-18-PCU"/>
    <s v="Daniel Valdez"/>
    <d v="2014-11-12T00:00:00"/>
    <n v="2014"/>
    <d v="1899-12-30T02:33:00"/>
    <d v="1899-12-30T02:41:00"/>
    <d v="1899-12-30T00:08:00"/>
    <n v="2"/>
    <n v="2"/>
    <n v="18"/>
    <x v="13"/>
    <x v="3"/>
    <s v="Punta Blanca Profundo, Isla Magdalena, Baja California Sur"/>
    <x v="0"/>
    <n v="57.75"/>
    <n v="17.5"/>
    <n v="13.9"/>
    <n v="17.399999999999999"/>
    <n v="57.75"/>
    <n v="17.5"/>
    <n v="35.825000000000003"/>
    <n v="17.45"/>
    <n v="24.653120000000001"/>
    <n v="-112.18056"/>
    <n v="77"/>
    <n v="25"/>
    <n v="8"/>
    <n v="1"/>
    <n v="3"/>
    <x v="6"/>
    <n v="22"/>
    <n v="0"/>
    <n v="30"/>
    <n v="0"/>
    <n v="0"/>
    <n v="0"/>
    <n v="1"/>
    <n v="2"/>
    <n v="4"/>
    <n v="0"/>
    <n v="0"/>
    <n v="0"/>
    <n v="23"/>
    <n v="0"/>
    <n v="0"/>
    <n v="0"/>
    <n v="0"/>
    <n v="30"/>
    <n v="30"/>
    <n v="30"/>
    <m/>
  </r>
  <r>
    <s v="PUBLPR-121114-CA-19-19-PCU"/>
    <s v="Christian Alducin"/>
    <d v="2014-11-12T00:00:00"/>
    <n v="2014"/>
    <d v="1899-12-30T01:19:00"/>
    <d v="1899-12-30T01:25:00"/>
    <d v="1899-12-30T00:06:00"/>
    <n v="2"/>
    <n v="2"/>
    <n v="19"/>
    <x v="14"/>
    <x v="3"/>
    <s v="Punta Blanca Profundo, Isla Magdalena, Baja California Sur"/>
    <x v="0"/>
    <n v="59.4"/>
    <n v="18"/>
    <n v="13.9"/>
    <n v="17"/>
    <n v="59.4"/>
    <n v="18"/>
    <n v="36.65"/>
    <n v="17.5"/>
    <n v="24.652090000000001"/>
    <n v="-112.18101"/>
    <n v="77"/>
    <n v="25"/>
    <n v="9"/>
    <n v="8"/>
    <n v="0"/>
    <x v="2"/>
    <n v="3"/>
    <n v="19"/>
    <n v="7"/>
    <n v="17"/>
    <n v="6"/>
    <n v="0"/>
    <n v="12"/>
    <n v="0"/>
    <n v="17"/>
    <n v="0"/>
    <n v="0"/>
    <n v="0"/>
    <n v="0"/>
    <n v="0"/>
    <n v="1"/>
    <n v="0"/>
    <n v="0"/>
    <n v="30"/>
    <n v="30"/>
    <n v="30"/>
    <m/>
  </r>
  <r>
    <s v="PUBLPR-121114-CA-20-20-PCU"/>
    <s v="Christian Alducin"/>
    <d v="2014-11-12T00:00:00"/>
    <n v="2014"/>
    <d v="1899-12-30T02:34:00"/>
    <d v="1899-12-30T02:44:00"/>
    <d v="1899-12-30T00:10:00"/>
    <n v="2"/>
    <n v="2"/>
    <n v="20"/>
    <x v="15"/>
    <x v="3"/>
    <s v="Punta Blanca Profundo, Isla Magdalena, Baja California Sur"/>
    <x v="0"/>
    <n v="56.099999999999994"/>
    <n v="17"/>
    <n v="13.9"/>
    <n v="17"/>
    <n v="56.099999999999994"/>
    <n v="17"/>
    <n v="35"/>
    <n v="17"/>
    <n v="24.662040000000001"/>
    <n v="-112.18056"/>
    <n v="77"/>
    <n v="25"/>
    <n v="9"/>
    <n v="1"/>
    <n v="6"/>
    <x v="13"/>
    <n v="7"/>
    <n v="0"/>
    <n v="14"/>
    <n v="16"/>
    <n v="0"/>
    <n v="0"/>
    <n v="14"/>
    <n v="3"/>
    <n v="12"/>
    <n v="0"/>
    <n v="0"/>
    <n v="0"/>
    <n v="0"/>
    <n v="0"/>
    <n v="1"/>
    <n v="0"/>
    <n v="0"/>
    <n v="30"/>
    <n v="30"/>
    <n v="30"/>
    <m/>
  </r>
  <r>
    <s v="ELABPR-131114-AR-1-1-PCU"/>
    <s v="Alfonso Romero"/>
    <d v="2014-11-13T00:00:00"/>
    <n v="2014"/>
    <d v="1899-12-30T01:08:00"/>
    <d v="1899-12-30T01:13:00"/>
    <d v="1899-12-30T00:05:00"/>
    <n v="2"/>
    <n v="1"/>
    <n v="1"/>
    <x v="0"/>
    <x v="4"/>
    <s v="El Abolladero profundo, Isla Magdalena, Baja California Sur"/>
    <x v="1"/>
    <n v="73.259999999999991"/>
    <n v="22.2"/>
    <n v="70.289999999999992"/>
    <n v="21.3"/>
    <n v="73.259999999999991"/>
    <n v="22.2"/>
    <n v="71.774999999999991"/>
    <n v="21.75"/>
    <n v="24.544370000000001"/>
    <n v="-112.10996"/>
    <n v="77"/>
    <n v="25"/>
    <n v="8"/>
    <n v="0"/>
    <n v="4"/>
    <x v="2"/>
    <n v="26"/>
    <n v="0"/>
    <n v="0"/>
    <n v="30"/>
    <n v="0"/>
    <n v="0"/>
    <n v="16"/>
    <n v="1"/>
    <n v="13"/>
    <n v="0"/>
    <n v="0"/>
    <n v="0"/>
    <n v="0"/>
    <n v="0"/>
    <n v="0"/>
    <n v="0"/>
    <n v="0"/>
    <n v="30"/>
    <n v="30"/>
    <n v="30"/>
    <m/>
  </r>
  <r>
    <s v="ELABSO-131114-AR-2-2-PCU"/>
    <s v="Alfonso Romero"/>
    <d v="2014-11-13T00:00:00"/>
    <n v="2014"/>
    <d v="1899-12-30T02:20:00"/>
    <d v="1899-12-30T02:23:00"/>
    <d v="1899-12-30T00:03:00"/>
    <n v="2"/>
    <n v="1"/>
    <n v="2"/>
    <x v="2"/>
    <x v="5"/>
    <s v="El Abolladero somero, Isla Magdalena, Baja California Sur"/>
    <x v="1"/>
    <n v="35.64"/>
    <n v="10.8"/>
    <n v="32.340000000000003"/>
    <n v="9.8000000000000007"/>
    <n v="35.64"/>
    <n v="10.8"/>
    <n v="33.99"/>
    <n v="10.3"/>
    <n v="24.57743"/>
    <n v="-112.10665"/>
    <n v="77"/>
    <n v="25"/>
    <n v="8"/>
    <n v="0"/>
    <n v="0"/>
    <x v="2"/>
    <n v="30"/>
    <n v="0"/>
    <n v="0"/>
    <n v="30"/>
    <n v="0"/>
    <n v="0"/>
    <n v="9"/>
    <n v="7"/>
    <n v="14"/>
    <n v="0"/>
    <n v="0"/>
    <n v="0"/>
    <n v="0"/>
    <n v="0"/>
    <n v="0"/>
    <n v="0"/>
    <n v="0"/>
    <n v="30"/>
    <n v="30"/>
    <n v="30"/>
    <m/>
  </r>
  <r>
    <s v="ELABSO-131114-DV-3-3-PCU"/>
    <s v="Daniel Valdez"/>
    <d v="2014-11-13T00:00:00"/>
    <n v="2014"/>
    <d v="1899-12-30T02:31:00"/>
    <d v="1899-12-30T02:38:00"/>
    <d v="1899-12-30T00:07:00"/>
    <n v="2"/>
    <n v="1"/>
    <n v="3"/>
    <x v="8"/>
    <x v="5"/>
    <s v="El Abolladero somero, Isla Magdalena, Baja California Sur"/>
    <x v="1"/>
    <n v="72.599999999999994"/>
    <n v="22"/>
    <n v="75.899999999999991"/>
    <n v="23"/>
    <n v="75.899999999999991"/>
    <n v="23"/>
    <n v="74.25"/>
    <n v="22.5"/>
    <n v="24.57743"/>
    <n v="-112.10665"/>
    <n v="77"/>
    <n v="25"/>
    <n v="5"/>
    <n v="0"/>
    <n v="0"/>
    <x v="2"/>
    <n v="30"/>
    <n v="0"/>
    <n v="30"/>
    <n v="0"/>
    <n v="0"/>
    <n v="0"/>
    <n v="7"/>
    <n v="0"/>
    <n v="13"/>
    <n v="0"/>
    <n v="0"/>
    <n v="0"/>
    <n v="10"/>
    <m/>
    <n v="0"/>
    <n v="0"/>
    <n v="0"/>
    <n v="30"/>
    <n v="30"/>
    <n v="30"/>
    <m/>
  </r>
  <r>
    <s v="ELABPR-131114-DV-4-4-PCU"/>
    <s v="Daniel Valdez"/>
    <d v="2014-11-13T00:00:00"/>
    <n v="2014"/>
    <d v="1899-12-30T01:10:00"/>
    <d v="1899-12-30T01:17:00"/>
    <d v="1899-12-30T00:07:00"/>
    <n v="2"/>
    <n v="1"/>
    <n v="4"/>
    <x v="9"/>
    <x v="4"/>
    <s v="El Abolladero profundo, Isla Magdalena, Baja California Sur"/>
    <x v="1"/>
    <n v="33.99"/>
    <n v="10.3"/>
    <n v="37.619999999999997"/>
    <n v="11.4"/>
    <n v="37.619999999999997"/>
    <n v="11.4"/>
    <n v="35.805"/>
    <n v="10.850000000000001"/>
    <n v="24.544370000000001"/>
    <n v="-112.10996"/>
    <n v="77"/>
    <n v="25"/>
    <n v="5"/>
    <n v="11"/>
    <n v="0"/>
    <x v="1"/>
    <n v="17"/>
    <n v="0"/>
    <n v="30"/>
    <n v="0"/>
    <n v="0"/>
    <n v="0"/>
    <n v="7"/>
    <n v="0"/>
    <n v="13"/>
    <n v="0"/>
    <n v="0"/>
    <n v="0"/>
    <n v="10"/>
    <n v="0"/>
    <n v="0"/>
    <n v="0"/>
    <n v="0"/>
    <n v="30"/>
    <n v="30"/>
    <n v="30"/>
    <m/>
  </r>
  <r>
    <s v="ELABSO-131114-NV-7-7-PCU"/>
    <s v="Norberto Velez"/>
    <d v="2014-11-13T00:00:00"/>
    <n v="2014"/>
    <d v="1899-12-30T02:17:00"/>
    <d v="1899-12-30T02:25:00"/>
    <d v="1899-12-30T00:08:00"/>
    <n v="2"/>
    <n v="1"/>
    <n v="7"/>
    <x v="4"/>
    <x v="5"/>
    <s v="El Abolladero somero, Isla Magdalena, Baja California Sur"/>
    <x v="1"/>
    <n v="33.99"/>
    <n v="10.3"/>
    <n v="34.32"/>
    <n v="10.4"/>
    <n v="34.32"/>
    <n v="10.4"/>
    <n v="34.155000000000001"/>
    <n v="10.350000000000001"/>
    <n v="24.557742999999999"/>
    <n v="-112.10665"/>
    <n v="77"/>
    <n v="25"/>
    <n v="6"/>
    <n v="0"/>
    <n v="0"/>
    <x v="0"/>
    <n v="29"/>
    <n v="0"/>
    <n v="0"/>
    <n v="30"/>
    <n v="0"/>
    <n v="0"/>
    <n v="3"/>
    <n v="4"/>
    <n v="16"/>
    <n v="0"/>
    <n v="0"/>
    <n v="2"/>
    <n v="4"/>
    <n v="0"/>
    <n v="1"/>
    <n v="0"/>
    <n v="0"/>
    <n v="30"/>
    <n v="30"/>
    <n v="30"/>
    <m/>
  </r>
  <r>
    <s v="ELABPR-131114-NV-8-8-PCU"/>
    <s v="Norberto Velez"/>
    <d v="2014-11-13T00:00:00"/>
    <n v="2014"/>
    <d v="1899-12-30T13:01:00"/>
    <d v="1899-12-30T13:09:00"/>
    <d v="1899-12-30T00:08:00"/>
    <n v="2"/>
    <n v="1"/>
    <n v="8"/>
    <x v="5"/>
    <x v="4"/>
    <s v="El Abolladero profundo, Isla Magdalena, Baja California Sur"/>
    <x v="1"/>
    <n v="71.61"/>
    <n v="21.7"/>
    <n v="75.569999999999993"/>
    <n v="22.9"/>
    <n v="75.569999999999993"/>
    <n v="22.9"/>
    <n v="73.59"/>
    <n v="22.299999999999997"/>
    <n v="24.544370000000001"/>
    <n v="-112.10996"/>
    <n v="77"/>
    <n v="25"/>
    <n v="6"/>
    <n v="1"/>
    <n v="0"/>
    <x v="0"/>
    <n v="28"/>
    <n v="0"/>
    <n v="2"/>
    <n v="28"/>
    <n v="0"/>
    <n v="0"/>
    <n v="9"/>
    <n v="1"/>
    <n v="5"/>
    <n v="1"/>
    <n v="2"/>
    <n v="2"/>
    <n v="7"/>
    <n v="0"/>
    <n v="1"/>
    <n v="0"/>
    <n v="2"/>
    <n v="30"/>
    <n v="30"/>
    <n v="30"/>
    <m/>
  </r>
  <r>
    <s v="ELABSO-131114-CA-5-5-PCU"/>
    <s v="Christian Alducin"/>
    <d v="2014-11-13T00:00:00"/>
    <n v="2014"/>
    <d v="1899-12-30T14:27:00"/>
    <d v="1899-12-30T14:35:00"/>
    <d v="1899-12-30T00:08:00"/>
    <n v="2"/>
    <n v="1"/>
    <n v="5"/>
    <x v="10"/>
    <x v="5"/>
    <s v="El Abolladero somero, Isla Magdalena, Baja California Sur"/>
    <x v="1"/>
    <n v="33"/>
    <n v="10"/>
    <n v="33"/>
    <n v="10"/>
    <n v="33"/>
    <n v="10"/>
    <n v="33"/>
    <n v="10"/>
    <n v="24.57743"/>
    <n v="-112.10665"/>
    <n v="77"/>
    <n v="25"/>
    <n v="7"/>
    <n v="9"/>
    <n v="0"/>
    <x v="2"/>
    <n v="21"/>
    <n v="0"/>
    <n v="16"/>
    <n v="14"/>
    <n v="0"/>
    <n v="0"/>
    <n v="3"/>
    <n v="8"/>
    <n v="13"/>
    <n v="6"/>
    <n v="0"/>
    <n v="0"/>
    <n v="0"/>
    <n v="0"/>
    <n v="0"/>
    <n v="0"/>
    <n v="0"/>
    <n v="30"/>
    <n v="30"/>
    <n v="30"/>
    <m/>
  </r>
  <r>
    <s v="ELABPR-131114-CA-6-6-PCU"/>
    <s v="Christian Alducin"/>
    <d v="2014-11-13T00:00:00"/>
    <n v="2014"/>
    <d v="1899-12-30T13:07:00"/>
    <d v="1899-12-30T13:18:00"/>
    <d v="1899-12-30T00:11:00"/>
    <n v="2"/>
    <n v="1"/>
    <n v="6"/>
    <x v="11"/>
    <x v="4"/>
    <s v="El Abolladero profundo, Isla Magdalena, Baja California Sur"/>
    <x v="1"/>
    <n v="75.899999999999991"/>
    <n v="23"/>
    <n v="69.3"/>
    <n v="21"/>
    <n v="75.899999999999991"/>
    <n v="23"/>
    <n v="72.599999999999994"/>
    <n v="22"/>
    <n v="24.544370000000001"/>
    <n v="-112.10996"/>
    <n v="77"/>
    <n v="25"/>
    <n v="7"/>
    <n v="1"/>
    <n v="5"/>
    <x v="6"/>
    <n v="20"/>
    <n v="0"/>
    <n v="17"/>
    <n v="13"/>
    <n v="0"/>
    <n v="0"/>
    <n v="16"/>
    <n v="4"/>
    <n v="9"/>
    <n v="0"/>
    <n v="0"/>
    <n v="1"/>
    <n v="0"/>
    <n v="0"/>
    <n v="0"/>
    <n v="0"/>
    <n v="0"/>
    <n v="30"/>
    <n v="30"/>
    <n v="30"/>
    <m/>
  </r>
  <r>
    <s v="ELABSO-131114-DV-9-9-PCU"/>
    <s v="Daniel Valdez"/>
    <d v="2014-11-13T00:00:00"/>
    <n v="2014"/>
    <d v="1899-12-30T11:15:00"/>
    <d v="1899-12-30T11:22:00"/>
    <d v="1899-12-30T00:07:00"/>
    <n v="2"/>
    <n v="1"/>
    <n v="9"/>
    <x v="6"/>
    <x v="5"/>
    <s v="El Abolladero somero, Isla Magdalena, Baja California Sur"/>
    <x v="1"/>
    <n v="33"/>
    <n v="10"/>
    <n v="33.33"/>
    <n v="10.1"/>
    <n v="33.33"/>
    <n v="10.1"/>
    <n v="33.164999999999999"/>
    <n v="10.050000000000001"/>
    <n v="24.575500000000002"/>
    <n v="-112.10599999999999"/>
    <n v="77"/>
    <n v="25"/>
    <n v="7"/>
    <n v="0"/>
    <n v="0"/>
    <x v="2"/>
    <n v="30"/>
    <n v="0"/>
    <n v="5"/>
    <n v="25"/>
    <n v="0"/>
    <n v="0"/>
    <n v="0"/>
    <n v="2"/>
    <n v="8"/>
    <n v="0"/>
    <n v="0"/>
    <n v="12"/>
    <n v="8"/>
    <n v="0"/>
    <n v="0"/>
    <n v="0"/>
    <n v="0"/>
    <n v="30"/>
    <n v="30"/>
    <n v="30"/>
    <m/>
  </r>
  <r>
    <s v="ELABPR-131114-DV-10-10-PCU"/>
    <s v="Daniel Valdez"/>
    <d v="2014-11-13T00:00:00"/>
    <n v="2014"/>
    <d v="1899-12-30T11:12:00"/>
    <d v="1899-12-30T11:22:00"/>
    <d v="1899-12-30T00:10:00"/>
    <n v="2"/>
    <n v="1"/>
    <n v="10"/>
    <x v="7"/>
    <x v="4"/>
    <s v="El Abolladero profundo, Isla Magdalena, Baja California Sur"/>
    <x v="1"/>
    <n v="56.76"/>
    <n v="17.2"/>
    <n v="57.089999999999996"/>
    <n v="17.3"/>
    <n v="57.089999999999996"/>
    <n v="17.3"/>
    <n v="56.924999999999997"/>
    <n v="17.25"/>
    <n v="24.573799999999999"/>
    <n v="-112.1088"/>
    <n v="77"/>
    <n v="25"/>
    <n v="7"/>
    <n v="0"/>
    <n v="0"/>
    <x v="2"/>
    <n v="30"/>
    <n v="0"/>
    <n v="5"/>
    <n v="25"/>
    <n v="0"/>
    <n v="0"/>
    <n v="0"/>
    <n v="4"/>
    <n v="2"/>
    <n v="0"/>
    <n v="0"/>
    <n v="11"/>
    <n v="13"/>
    <n v="0"/>
    <n v="0"/>
    <n v="0"/>
    <n v="0"/>
    <n v="30"/>
    <n v="30"/>
    <n v="30"/>
    <m/>
  </r>
  <r>
    <s v="ELABSO-131114-UG-11-11-PCU"/>
    <s v="Ulises Gomez"/>
    <d v="2014-11-13T00:00:00"/>
    <n v="2014"/>
    <d v="1899-12-30T11:48:00"/>
    <d v="1899-12-30T11:59:00"/>
    <d v="1899-12-30T00:11:00"/>
    <n v="2"/>
    <n v="1"/>
    <n v="11"/>
    <x v="1"/>
    <x v="5"/>
    <s v="El Abolladero somero, Isla Magdalena, Baja California Sur"/>
    <x v="1"/>
    <n v="34.32"/>
    <n v="10.4"/>
    <n v="34.65"/>
    <n v="10.5"/>
    <n v="34.65"/>
    <n v="10.5"/>
    <n v="34.484999999999999"/>
    <n v="10.45"/>
    <n v="24.575500000000002"/>
    <n v="-112.10599999999999"/>
    <n v="77"/>
    <n v="25"/>
    <n v="7"/>
    <n v="0"/>
    <n v="0"/>
    <x v="2"/>
    <n v="30"/>
    <n v="0"/>
    <n v="27"/>
    <n v="3"/>
    <n v="0"/>
    <n v="0"/>
    <n v="0"/>
    <n v="7"/>
    <n v="3"/>
    <n v="0"/>
    <n v="0"/>
    <n v="11"/>
    <n v="8"/>
    <n v="1"/>
    <n v="0"/>
    <n v="0"/>
    <n v="0"/>
    <n v="30"/>
    <n v="30"/>
    <n v="30"/>
    <m/>
  </r>
  <r>
    <s v="ELABPR-131114-UG-12-12-PCU"/>
    <s v="Ulises Gomez"/>
    <d v="2014-11-13T00:00:00"/>
    <n v="2014"/>
    <d v="1899-12-30T10:47:00"/>
    <d v="1899-12-30T10:54:00"/>
    <d v="1899-12-30T00:07:00"/>
    <n v="2"/>
    <n v="1"/>
    <n v="12"/>
    <x v="3"/>
    <x v="4"/>
    <s v="El Abolladero profundo, Isla Magdalena, Baja California Sur"/>
    <x v="1"/>
    <n v="54.78"/>
    <n v="16.600000000000001"/>
    <n v="34.65"/>
    <n v="10.5"/>
    <n v="54.78"/>
    <n v="1.9"/>
    <n v="44.715000000000003"/>
    <n v="13.55"/>
    <n v="24.573799999999999"/>
    <n v="-112.10889"/>
    <n v="77"/>
    <n v="25"/>
    <n v="7"/>
    <n v="0"/>
    <n v="0"/>
    <x v="2"/>
    <n v="30"/>
    <n v="0"/>
    <n v="30"/>
    <n v="0"/>
    <n v="0"/>
    <n v="0"/>
    <n v="0"/>
    <n v="6"/>
    <n v="0"/>
    <n v="0"/>
    <n v="0"/>
    <n v="3"/>
    <n v="0"/>
    <n v="0"/>
    <n v="21"/>
    <n v="0"/>
    <n v="0"/>
    <n v="30"/>
    <n v="30"/>
    <n v="30"/>
    <m/>
  </r>
  <r>
    <s v="ELABSO-141114-CA-15-15-PCU"/>
    <s v="Christian Alducin"/>
    <d v="2014-11-13T00:00:00"/>
    <n v="2014"/>
    <d v="1899-12-30T02:52:00"/>
    <d v="1899-12-30T02:58:00"/>
    <d v="1899-12-30T00:06:00"/>
    <n v="2"/>
    <n v="2"/>
    <n v="15"/>
    <x v="18"/>
    <x v="5"/>
    <s v="El Abolladero somero, Isla Magdalena, Baja California Sur"/>
    <x v="1"/>
    <n v="33"/>
    <n v="10"/>
    <n v="29.7"/>
    <n v="9"/>
    <n v="33"/>
    <n v="10"/>
    <n v="31.35"/>
    <n v="9.5"/>
    <n v="24.567540000000001"/>
    <n v="-112.10532000000001"/>
    <n v="77"/>
    <n v="25"/>
    <n v="5"/>
    <n v="0"/>
    <n v="0"/>
    <x v="2"/>
    <n v="30"/>
    <n v="0"/>
    <n v="7"/>
    <n v="16"/>
    <n v="7"/>
    <n v="0"/>
    <n v="0"/>
    <n v="9"/>
    <n v="21"/>
    <n v="0"/>
    <n v="0"/>
    <n v="0"/>
    <n v="0"/>
    <n v="0"/>
    <n v="0"/>
    <n v="0"/>
    <n v="0"/>
    <n v="30"/>
    <n v="30"/>
    <n v="30"/>
    <m/>
  </r>
  <r>
    <s v="ELABPR-141114-CA-16-16-PCU"/>
    <s v="Christian Alducin"/>
    <d v="2014-11-13T00:00:00"/>
    <n v="2014"/>
    <d v="1899-12-30T01:32:00"/>
    <d v="1899-12-30T01:39:00"/>
    <d v="1899-12-30T00:07:00"/>
    <n v="2"/>
    <n v="2"/>
    <n v="16"/>
    <x v="19"/>
    <x v="4"/>
    <s v="El Abolladero profundo, Isla Magdalena, Baja California Sur"/>
    <x v="1"/>
    <n v="56.099999999999994"/>
    <n v="17"/>
    <n v="52.8"/>
    <n v="16"/>
    <n v="56.099999999999994"/>
    <n v="17"/>
    <n v="54.449999999999996"/>
    <n v="16.5"/>
    <n v="24.56728"/>
    <n v="-112.10695"/>
    <n v="77"/>
    <n v="25"/>
    <n v="5"/>
    <n v="3"/>
    <n v="4"/>
    <x v="2"/>
    <n v="23"/>
    <n v="0"/>
    <n v="19"/>
    <n v="11"/>
    <n v="0"/>
    <n v="0"/>
    <n v="8"/>
    <n v="8"/>
    <n v="12"/>
    <n v="0"/>
    <n v="0"/>
    <n v="0"/>
    <n v="0"/>
    <n v="0"/>
    <n v="1"/>
    <n v="0"/>
    <n v="1"/>
    <n v="30"/>
    <n v="30"/>
    <n v="30"/>
    <m/>
  </r>
  <r>
    <s v="ELABSO-141114-DV-17-17-PCU"/>
    <s v="Daniel Valdez"/>
    <d v="2014-11-13T00:00:00"/>
    <n v="2014"/>
    <d v="1899-12-30T00:00:00"/>
    <d v="1899-12-30T00:00:00"/>
    <d v="1899-12-30T00:00:00"/>
    <n v="2"/>
    <n v="2"/>
    <n v="17"/>
    <x v="12"/>
    <x v="5"/>
    <s v="El Abolladero somero, Isla Magdalena, Baja California Sur"/>
    <x v="1"/>
    <n v="36.299999999999997"/>
    <n v="11"/>
    <n v="33.659999999999997"/>
    <n v="10.199999999999999"/>
    <n v="36.299999999999997"/>
    <n v="11"/>
    <n v="34.979999999999997"/>
    <n v="10.6"/>
    <n v="24.567540000000001"/>
    <n v="-112.10532000000001"/>
    <n v="77"/>
    <n v="25"/>
    <n v="5"/>
    <n v="0"/>
    <n v="0"/>
    <x v="2"/>
    <n v="0"/>
    <n v="0"/>
    <n v="0"/>
    <n v="0"/>
    <n v="0"/>
    <n v="0"/>
    <n v="0"/>
    <n v="0"/>
    <n v="0"/>
    <n v="0"/>
    <n v="0"/>
    <n v="0"/>
    <n v="0"/>
    <n v="0"/>
    <n v="0"/>
    <n v="0"/>
    <n v="0"/>
    <n v="0"/>
    <n v="0"/>
    <n v="0"/>
    <s v="no hay datos!"/>
  </r>
  <r>
    <s v="ELABPR-141114-DV-18-18-PCU"/>
    <s v="Daniel Valdez"/>
    <d v="2014-11-13T00:00:00"/>
    <n v="2014"/>
    <d v="1899-12-30T01:32:00"/>
    <d v="1899-12-30T01:41:00"/>
    <d v="1899-12-30T00:09:00"/>
    <n v="2"/>
    <n v="2"/>
    <n v="18"/>
    <x v="13"/>
    <x v="4"/>
    <s v="El Abolladero profundo, Isla Magdalena, Baja California Sur"/>
    <x v="1"/>
    <n v="49.5"/>
    <n v="15"/>
    <n v="55.109999999999992"/>
    <n v="16.7"/>
    <n v="55.109999999999992"/>
    <n v="16.7"/>
    <n v="52.304999999999993"/>
    <n v="15.85"/>
    <n v="24.56728"/>
    <n v="-112.10695"/>
    <n v="77"/>
    <n v="25"/>
    <n v="5"/>
    <n v="0"/>
    <n v="0"/>
    <x v="2"/>
    <n v="30"/>
    <n v="0"/>
    <n v="29"/>
    <n v="1"/>
    <n v="0"/>
    <n v="0"/>
    <n v="0"/>
    <n v="1"/>
    <n v="3"/>
    <n v="0"/>
    <n v="1"/>
    <n v="5"/>
    <n v="17"/>
    <n v="3"/>
    <n v="0"/>
    <n v="0"/>
    <n v="0"/>
    <n v="30"/>
    <n v="30"/>
    <n v="30"/>
    <m/>
  </r>
  <r>
    <s v="ELABSO-141114-NV-19-19-PCU"/>
    <s v="Norberto Velez"/>
    <d v="2014-11-13T00:00:00"/>
    <n v="2014"/>
    <d v="1899-12-30T02:42:00"/>
    <d v="1899-12-30T02:51:00"/>
    <d v="1899-12-30T00:09:00"/>
    <n v="2"/>
    <n v="2"/>
    <n v="19"/>
    <x v="14"/>
    <x v="4"/>
    <s v="El Abolladero profundo, Isla Magdalena, Baja California Sur"/>
    <x v="1"/>
    <n v="39.93"/>
    <n v="12.1"/>
    <n v="41.25"/>
    <n v="12.5"/>
    <n v="41.25"/>
    <n v="12.5"/>
    <n v="40.590000000000003"/>
    <n v="12.3"/>
    <n v="24.562539999999998"/>
    <n v="-112.10532000000001"/>
    <n v="77"/>
    <n v="25"/>
    <n v="6"/>
    <n v="0"/>
    <n v="0"/>
    <x v="2"/>
    <n v="30"/>
    <n v="0"/>
    <n v="0"/>
    <n v="30"/>
    <n v="0"/>
    <n v="0"/>
    <n v="3"/>
    <n v="1"/>
    <n v="4"/>
    <n v="0"/>
    <n v="1"/>
    <n v="3"/>
    <n v="14"/>
    <n v="3"/>
    <n v="1"/>
    <n v="0"/>
    <n v="0"/>
    <n v="30"/>
    <n v="30"/>
    <n v="30"/>
    <m/>
  </r>
  <r>
    <s v="ELABPR-141114-NV-20-20-PCU"/>
    <s v="Norberto Velez"/>
    <d v="2014-11-13T00:00:00"/>
    <n v="2014"/>
    <d v="1899-12-30T01:22:00"/>
    <d v="1899-12-30T01:31:00"/>
    <d v="1899-12-30T00:09:00"/>
    <n v="2"/>
    <n v="2"/>
    <n v="20"/>
    <x v="15"/>
    <x v="5"/>
    <s v="El Abolladero somero, Isla Magdalena, Baja California Sur"/>
    <x v="1"/>
    <n v="57.419999999999995"/>
    <n v="17.399999999999999"/>
    <n v="56.43"/>
    <n v="17.100000000000001"/>
    <n v="57.419999999999995"/>
    <n v="17.399999999999999"/>
    <n v="56.924999999999997"/>
    <n v="17.25"/>
    <n v="24.562280000000001"/>
    <n v="-112.10894999999999"/>
    <n v="77"/>
    <n v="25"/>
    <n v="6"/>
    <n v="1"/>
    <n v="0"/>
    <x v="2"/>
    <n v="29"/>
    <n v="0"/>
    <n v="0"/>
    <n v="30"/>
    <n v="0"/>
    <n v="0"/>
    <n v="6"/>
    <n v="0"/>
    <n v="4"/>
    <n v="0"/>
    <n v="2"/>
    <n v="6"/>
    <n v="9"/>
    <n v="0"/>
    <n v="2"/>
    <n v="0"/>
    <n v="1"/>
    <n v="30"/>
    <n v="30"/>
    <n v="30"/>
    <m/>
  </r>
  <r>
    <s v="ELABSO-131114-LT-21-21-PCU"/>
    <s v="Luis de la Toba"/>
    <d v="2014-11-13T00:00:00"/>
    <n v="2014"/>
    <d v="1899-12-30T02:15:00"/>
    <d v="1899-12-30T02:22:00"/>
    <d v="1899-12-30T00:07:00"/>
    <n v="2"/>
    <n v="1"/>
    <n v="21"/>
    <x v="16"/>
    <x v="5"/>
    <s v="El Abolladero somero, Isla Magdalena, Baja California Sur"/>
    <x v="1"/>
    <n v="23.099999999999998"/>
    <n v="7"/>
    <n v="23.099999999999998"/>
    <n v="7"/>
    <n v="23.099999999999998"/>
    <n v="7"/>
    <n v="23.099999999999998"/>
    <n v="7"/>
    <n v="24.875499999999999"/>
    <n v="-112.1066"/>
    <n v="77"/>
    <n v="25"/>
    <n v="7"/>
    <n v="0"/>
    <n v="0"/>
    <x v="2"/>
    <n v="30"/>
    <n v="0"/>
    <n v="29"/>
    <n v="1"/>
    <n v="0"/>
    <n v="0"/>
    <n v="0"/>
    <n v="0"/>
    <n v="15"/>
    <n v="0"/>
    <n v="3"/>
    <n v="0"/>
    <n v="12"/>
    <n v="0"/>
    <n v="0"/>
    <n v="0"/>
    <n v="0"/>
    <n v="30"/>
    <n v="30"/>
    <n v="30"/>
    <m/>
  </r>
  <r>
    <s v="ELABPR-131114-LT-22-22-PCU"/>
    <s v="Luis de la Toba"/>
    <d v="2014-11-13T00:00:00"/>
    <n v="2014"/>
    <d v="1899-12-30T01:10:00"/>
    <d v="1899-12-30T01:20:00"/>
    <d v="1899-12-30T00:10:00"/>
    <n v="2"/>
    <n v="1"/>
    <n v="22"/>
    <x v="17"/>
    <x v="4"/>
    <s v="El Abolladero profundo, Isla Magdalena, Baja California Sur"/>
    <x v="1"/>
    <n v="62.699999999999996"/>
    <n v="19"/>
    <n v="56.099999999999994"/>
    <n v="17"/>
    <n v="62.699999999999996"/>
    <n v="19"/>
    <n v="59.399999999999991"/>
    <n v="18"/>
    <n v="24.573799999999999"/>
    <n v="-112.10889"/>
    <n v="77"/>
    <n v="25"/>
    <n v="7"/>
    <n v="0"/>
    <n v="0"/>
    <x v="2"/>
    <n v="30"/>
    <n v="0"/>
    <n v="28"/>
    <n v="2"/>
    <n v="0"/>
    <n v="0"/>
    <n v="1"/>
    <n v="0"/>
    <n v="1"/>
    <n v="0"/>
    <n v="10"/>
    <n v="0"/>
    <n v="18"/>
    <n v="0"/>
    <n v="0"/>
    <n v="0"/>
    <n v="0"/>
    <n v="30"/>
    <n v="30"/>
    <n v="30"/>
    <m/>
  </r>
  <r>
    <s v="LOCAPR-141114-LT-1-1-PCU"/>
    <s v="Luis de la Toba"/>
    <d v="2014-11-14T00:00:00"/>
    <n v="2014"/>
    <d v="1899-12-30T01:35:00"/>
    <d v="1899-12-30T01:45:00"/>
    <d v="1899-12-30T00:08:00"/>
    <n v="2"/>
    <n v="1"/>
    <n v="1"/>
    <x v="0"/>
    <x v="6"/>
    <s v="Los Cabitos profundo, Isla Magdalena, Baja California Sur"/>
    <x v="1"/>
    <n v="55.44"/>
    <n v="16.8"/>
    <n v="52.8"/>
    <n v="16"/>
    <n v="55.44"/>
    <n v="16.8"/>
    <n v="54.12"/>
    <n v="16.399999999999999"/>
    <n v="24.557770000000001"/>
    <n v="-112.10414"/>
    <n v="77"/>
    <n v="25"/>
    <n v="12"/>
    <n v="3"/>
    <n v="1"/>
    <x v="6"/>
    <n v="22"/>
    <n v="0"/>
    <n v="22"/>
    <n v="8"/>
    <n v="0"/>
    <n v="0"/>
    <n v="7"/>
    <n v="1"/>
    <n v="3"/>
    <n v="0"/>
    <n v="0"/>
    <n v="2"/>
    <n v="12"/>
    <n v="5"/>
    <n v="0"/>
    <n v="0"/>
    <n v="0"/>
    <n v="30"/>
    <n v="30"/>
    <n v="30"/>
    <m/>
  </r>
  <r>
    <s v="LOCAPR-141114-LT-2-2-PCU"/>
    <s v="Luis de la Toba"/>
    <d v="2014-11-14T00:00:00"/>
    <n v="2014"/>
    <d v="1899-12-30T02:52:00"/>
    <d v="1899-12-30T03:03:00"/>
    <d v="1899-12-30T00:06:00"/>
    <n v="2"/>
    <n v="1"/>
    <n v="2"/>
    <x v="2"/>
    <x v="6"/>
    <s v="Los Cabitos profundo, Isla Magdalena, Baja California Sur"/>
    <x v="1"/>
    <n v="33"/>
    <n v="10"/>
    <n v="35.97"/>
    <n v="10.9"/>
    <n v="35.97"/>
    <n v="10.9"/>
    <n v="34.484999999999999"/>
    <n v="10.45"/>
    <n v="24.558800000000002"/>
    <n v="-112.11354"/>
    <n v="77"/>
    <n v="25"/>
    <n v="12"/>
    <n v="7"/>
    <n v="2"/>
    <x v="2"/>
    <n v="21"/>
    <n v="0"/>
    <n v="26"/>
    <n v="4"/>
    <n v="0"/>
    <n v="0"/>
    <n v="9"/>
    <n v="13"/>
    <n v="1"/>
    <n v="0"/>
    <n v="0"/>
    <n v="1"/>
    <n v="4"/>
    <n v="2"/>
    <n v="0"/>
    <n v="0"/>
    <n v="0"/>
    <n v="30"/>
    <n v="30"/>
    <n v="30"/>
    <m/>
  </r>
  <r>
    <s v="LOCAPR-141114-RR-3-3-INV"/>
    <s v="Raul Romero"/>
    <d v="2014-11-14T00:00:00"/>
    <n v="2014"/>
    <d v="1899-12-30T02:15:00"/>
    <d v="1899-12-30T02:24:00"/>
    <d v="1899-12-30T00:09:00"/>
    <n v="2"/>
    <n v="1"/>
    <n v="3"/>
    <x v="8"/>
    <x v="6"/>
    <s v="Los Cabitos profundo, Isla Magdalena, Baja California Sur"/>
    <x v="1"/>
    <n v="50.49"/>
    <n v="15.3"/>
    <n v="55.109999999999992"/>
    <n v="16.7"/>
    <n v="55.109999999999992"/>
    <n v="16.7"/>
    <n v="52.8"/>
    <n v="16"/>
    <n v="24.557770000000001"/>
    <n v="-112.10414"/>
    <n v="77"/>
    <n v="25"/>
    <n v="9"/>
    <n v="0"/>
    <n v="0"/>
    <x v="0"/>
    <n v="29"/>
    <n v="0"/>
    <n v="0"/>
    <n v="25"/>
    <n v="5"/>
    <n v="0"/>
    <n v="0"/>
    <n v="0"/>
    <n v="12"/>
    <n v="0"/>
    <n v="0"/>
    <n v="8"/>
    <n v="10"/>
    <n v="0"/>
    <n v="0"/>
    <n v="0"/>
    <n v="0"/>
    <n v="30"/>
    <n v="30"/>
    <n v="30"/>
    <m/>
  </r>
  <r>
    <s v="LOCAPR-141114-RR-4-4-INV"/>
    <s v="Raul Romero"/>
    <d v="2014-11-14T00:00:00"/>
    <n v="2014"/>
    <d v="1899-12-30T02:15:00"/>
    <d v="1899-12-30T02:25:00"/>
    <d v="1899-12-30T00:10:00"/>
    <n v="2"/>
    <n v="1"/>
    <n v="4"/>
    <x v="9"/>
    <x v="6"/>
    <s v="Los Cabitos profundo, Isla Magdalena, Baja California Sur"/>
    <x v="1"/>
    <n v="36.629999999999995"/>
    <n v="11.1"/>
    <n v="36.299999999999997"/>
    <n v="11"/>
    <n v="36.629999999999995"/>
    <n v="11.1"/>
    <n v="36.464999999999996"/>
    <n v="11.05"/>
    <n v="24.558199999999999"/>
    <n v="-112.10354"/>
    <n v="77"/>
    <n v="25"/>
    <n v="9"/>
    <n v="0"/>
    <n v="0"/>
    <x v="2"/>
    <n v="30"/>
    <n v="0"/>
    <n v="8"/>
    <n v="22"/>
    <n v="0"/>
    <n v="0"/>
    <n v="0"/>
    <n v="0"/>
    <n v="5"/>
    <n v="0"/>
    <n v="0"/>
    <n v="17"/>
    <n v="8"/>
    <n v="0"/>
    <n v="0"/>
    <n v="0"/>
    <n v="0"/>
    <n v="30"/>
    <n v="30"/>
    <n v="30"/>
    <m/>
  </r>
  <r>
    <s v="LOCAPR-141114-UG-5-5-DP"/>
    <s v="Ulises Gomez"/>
    <d v="2014-11-14T00:00:00"/>
    <n v="2014"/>
    <d v="1899-12-30T01:10:00"/>
    <d v="1899-12-30T01:19:00"/>
    <d v="1899-12-30T00:06:00"/>
    <n v="2"/>
    <n v="1"/>
    <n v="5"/>
    <x v="10"/>
    <x v="6"/>
    <s v="Los Cabitos profundo, Isla Magdalena, Baja California Sur"/>
    <x v="1"/>
    <n v="49.5"/>
    <n v="15"/>
    <n v="51.15"/>
    <n v="15.5"/>
    <n v="51.15"/>
    <n v="15.5"/>
    <n v="50.325000000000003"/>
    <n v="15.25"/>
    <n v="24.557770000000001"/>
    <n v="-112.10414"/>
    <n v="77"/>
    <n v="25"/>
    <n v="8"/>
    <n v="0"/>
    <n v="0"/>
    <x v="2"/>
    <n v="30"/>
    <n v="0"/>
    <n v="12"/>
    <n v="14"/>
    <n v="4"/>
    <n v="0"/>
    <n v="0"/>
    <n v="0"/>
    <n v="0"/>
    <n v="0"/>
    <n v="0"/>
    <n v="16"/>
    <n v="14"/>
    <n v="0"/>
    <n v="0"/>
    <n v="0"/>
    <n v="0"/>
    <n v="30"/>
    <n v="30"/>
    <n v="30"/>
    <m/>
  </r>
  <r>
    <s v="LOCAPR-141114-UG-6-6-DP"/>
    <s v="Ulises Gomez"/>
    <d v="2014-11-14T00:00:00"/>
    <n v="2014"/>
    <d v="1899-12-30T12:12:00"/>
    <d v="1899-12-30T12:20:00"/>
    <d v="1899-12-30T00:06:00"/>
    <n v="2"/>
    <n v="1"/>
    <n v="6"/>
    <x v="11"/>
    <x v="6"/>
    <s v="Los Cabitos profundo, Isla Magdalena, Baja California Sur"/>
    <x v="1"/>
    <n v="38.609999999999992"/>
    <n v="11.7"/>
    <n v="44.879999999999995"/>
    <n v="13.6"/>
    <n v="44.879999999999995"/>
    <n v="13.6"/>
    <n v="41.74499999999999"/>
    <n v="12.649999999999999"/>
    <n v="24.558199999999999"/>
    <n v="-112.10354"/>
    <n v="77"/>
    <n v="25"/>
    <n v="8"/>
    <n v="9"/>
    <n v="0"/>
    <x v="1"/>
    <n v="19"/>
    <n v="0"/>
    <n v="13"/>
    <n v="17"/>
    <n v="0"/>
    <n v="0"/>
    <n v="9"/>
    <n v="3"/>
    <n v="0"/>
    <n v="0"/>
    <n v="0"/>
    <n v="9"/>
    <n v="9"/>
    <n v="0"/>
    <n v="0"/>
    <n v="0"/>
    <n v="0"/>
    <n v="30"/>
    <n v="30"/>
    <n v="30"/>
    <m/>
  </r>
  <r>
    <s v="LOCAPR-151114-LT-7-7-DP"/>
    <s v="Luis de la Toba"/>
    <d v="2014-11-15T00:00:00"/>
    <n v="2014"/>
    <d v="1899-12-30T08:11:00"/>
    <d v="1899-12-30T08:15:00"/>
    <d v="1899-12-30T00:05:00"/>
    <n v="2"/>
    <n v="2"/>
    <n v="7"/>
    <x v="4"/>
    <x v="6"/>
    <s v="Los Cabitos profundo, Isla Magdalena, Baja California Sur"/>
    <x v="1"/>
    <n v="51.48"/>
    <n v="15.6"/>
    <n v="49.17"/>
    <n v="14.9"/>
    <n v="51.48"/>
    <n v="15.6"/>
    <n v="50.325000000000003"/>
    <n v="15.25"/>
    <n v="24.555810000000001"/>
    <n v="-112.10306"/>
    <n v="77"/>
    <n v="25"/>
    <n v="3"/>
    <n v="4"/>
    <n v="1"/>
    <x v="2"/>
    <n v="25"/>
    <n v="0"/>
    <n v="17"/>
    <n v="13"/>
    <n v="0"/>
    <n v="0"/>
    <n v="4"/>
    <n v="0"/>
    <n v="9"/>
    <n v="0"/>
    <n v="0"/>
    <n v="2"/>
    <n v="8"/>
    <n v="7"/>
    <n v="0"/>
    <n v="0"/>
    <n v="0"/>
    <n v="30"/>
    <n v="30"/>
    <n v="30"/>
    <m/>
  </r>
  <r>
    <s v="LOCAPR-151114-RR-8-8-DP"/>
    <s v="Raul Romero"/>
    <d v="2014-11-15T00:00:00"/>
    <n v="2014"/>
    <d v="1899-12-30T08:09:00"/>
    <d v="1899-12-30T08:14:00"/>
    <d v="1899-12-30T00:07:00"/>
    <n v="2"/>
    <n v="2"/>
    <n v="8"/>
    <x v="5"/>
    <x v="6"/>
    <s v="Los Cabitos profundo, Isla Magdalena, Baja California Sur"/>
    <x v="1"/>
    <n v="51.15"/>
    <n v="15.5"/>
    <n v="50.82"/>
    <n v="15.4"/>
    <n v="51.15"/>
    <n v="15.5"/>
    <n v="50.984999999999999"/>
    <n v="15.45"/>
    <n v="24.555810000000001"/>
    <n v="-112.10306"/>
    <n v="77"/>
    <n v="25"/>
    <n v="4"/>
    <n v="0"/>
    <n v="0"/>
    <x v="2"/>
    <n v="30"/>
    <n v="0"/>
    <n v="0"/>
    <n v="23"/>
    <n v="7"/>
    <n v="0"/>
    <n v="0"/>
    <n v="0"/>
    <n v="3"/>
    <n v="0"/>
    <n v="0"/>
    <n v="11"/>
    <n v="9"/>
    <n v="7"/>
    <n v="0"/>
    <n v="0"/>
    <n v="0"/>
    <n v="30"/>
    <n v="30"/>
    <n v="30"/>
    <m/>
  </r>
  <r>
    <s v="LOCAPR-151114-UG-9-9-DP"/>
    <s v="Ulises Gomez"/>
    <d v="2014-11-15T00:00:00"/>
    <n v="2014"/>
    <d v="1899-12-30T05:46:00"/>
    <d v="1899-12-30T05:51:00"/>
    <d v="1899-12-30T00:07:00"/>
    <n v="2"/>
    <n v="2"/>
    <n v="9"/>
    <x v="6"/>
    <x v="6"/>
    <s v="Los Cabitos profundo, Isla Magdalena, Baja California Sur"/>
    <x v="1"/>
    <n v="55.769999999999989"/>
    <n v="16.899999999999999"/>
    <n v="58.41"/>
    <n v="17.7"/>
    <n v="58.41"/>
    <n v="17.7"/>
    <n v="57.089999999999989"/>
    <n v="17.299999999999997"/>
    <n v="24.555810000000001"/>
    <n v="-112.10306"/>
    <n v="77"/>
    <n v="25"/>
    <n v="3"/>
    <n v="6"/>
    <n v="0"/>
    <x v="2"/>
    <n v="24"/>
    <n v="0"/>
    <n v="10"/>
    <n v="20"/>
    <n v="0"/>
    <n v="0"/>
    <n v="5"/>
    <n v="0"/>
    <n v="0"/>
    <n v="0"/>
    <n v="0"/>
    <n v="2"/>
    <n v="16"/>
    <n v="7"/>
    <n v="0"/>
    <n v="0"/>
    <n v="0"/>
    <n v="30"/>
    <n v="30"/>
    <n v="30"/>
    <m/>
  </r>
  <r>
    <s v="LOCAPR-151114-NV-10-10-DP"/>
    <s v="Norberto Velez"/>
    <d v="2014-11-15T00:00:00"/>
    <n v="2014"/>
    <d v="1899-12-30T08:19:00"/>
    <d v="1899-12-30T08:27:00"/>
    <d v="1899-12-30T00:07:00"/>
    <n v="2"/>
    <n v="2"/>
    <n v="10"/>
    <x v="7"/>
    <x v="6"/>
    <s v="Los Cabitos profundo, Isla Magdalena, Baja California Sur"/>
    <x v="1"/>
    <n v="62.36999999999999"/>
    <n v="18.899999999999999"/>
    <n v="56.76"/>
    <n v="17.2"/>
    <n v="62.36999999999999"/>
    <n v="18.899999999999999"/>
    <n v="59.564999999999998"/>
    <n v="18.049999999999997"/>
    <n v="24.556450000000002"/>
    <n v="-112.10381"/>
    <n v="77"/>
    <n v="25"/>
    <n v="3"/>
    <n v="0"/>
    <n v="6"/>
    <x v="4"/>
    <n v="17"/>
    <n v="0"/>
    <n v="0"/>
    <n v="30"/>
    <n v="0"/>
    <n v="0"/>
    <n v="6"/>
    <n v="3"/>
    <n v="12"/>
    <n v="0"/>
    <n v="0"/>
    <n v="3"/>
    <n v="4"/>
    <n v="1"/>
    <n v="1"/>
    <n v="0"/>
    <n v="0"/>
    <n v="30"/>
    <n v="30"/>
    <n v="30"/>
    <m/>
  </r>
  <r>
    <s v="LOCAPR-151114-AR-11-11-DP"/>
    <s v="Alfonso Romero"/>
    <d v="2014-11-15T00:00:00"/>
    <n v="2014"/>
    <d v="1899-12-30T08:25:00"/>
    <d v="1899-12-30T08:30:00"/>
    <d v="1899-12-30T00:04:00"/>
    <n v="2"/>
    <n v="2"/>
    <n v="11"/>
    <x v="1"/>
    <x v="6"/>
    <s v="Los Cabitos profundo, Isla Magdalena, Baja California Sur"/>
    <x v="1"/>
    <n v="55.109999999999992"/>
    <n v="16.7"/>
    <n v="60.059999999999995"/>
    <n v="18.2"/>
    <n v="60.059999999999995"/>
    <n v="18.2"/>
    <n v="57.584999999999994"/>
    <n v="17.45"/>
    <n v="24.556450000000002"/>
    <n v="-112.10381"/>
    <n v="77"/>
    <n v="25"/>
    <n v="5"/>
    <n v="0"/>
    <n v="4"/>
    <x v="12"/>
    <n v="17"/>
    <n v="0"/>
    <n v="0"/>
    <n v="30"/>
    <n v="0"/>
    <n v="0"/>
    <n v="12"/>
    <n v="0"/>
    <n v="16"/>
    <n v="0"/>
    <n v="0"/>
    <n v="2"/>
    <n v="0"/>
    <n v="0"/>
    <n v="0"/>
    <n v="0"/>
    <n v="0"/>
    <n v="30"/>
    <n v="30"/>
    <n v="30"/>
    <m/>
  </r>
  <r>
    <s v="LOCAPR-151114-DV-12-12-DP"/>
    <s v="Daniel Valdez"/>
    <d v="2014-11-15T00:00:00"/>
    <n v="2014"/>
    <d v="1899-12-30T08:24:00"/>
    <d v="1899-12-30T08:37:00"/>
    <d v="1899-12-30T00:02:00"/>
    <n v="2"/>
    <n v="2"/>
    <n v="12"/>
    <x v="3"/>
    <x v="6"/>
    <s v="Los Cabitos profundo, Isla Magdalena, Baja California Sur"/>
    <x v="1"/>
    <n v="55.109999999999992"/>
    <n v="16.7"/>
    <n v="57.089999999999996"/>
    <n v="17.3"/>
    <n v="57.089999999999996"/>
    <n v="17.3"/>
    <n v="56.099999999999994"/>
    <n v="17"/>
    <n v="24.556450000000002"/>
    <n v="-112.10381"/>
    <n v="77"/>
    <n v="25"/>
    <n v="5"/>
    <n v="5"/>
    <n v="7"/>
    <x v="1"/>
    <n v="16"/>
    <n v="0"/>
    <n v="23"/>
    <n v="7"/>
    <n v="0"/>
    <n v="0"/>
    <n v="5"/>
    <n v="1"/>
    <n v="13"/>
    <n v="0"/>
    <n v="7"/>
    <n v="0"/>
    <n v="0"/>
    <n v="4"/>
    <n v="0"/>
    <n v="0"/>
    <n v="0"/>
    <n v="30"/>
    <n v="30"/>
    <n v="30"/>
    <m/>
  </r>
  <r>
    <s v="LOCAPR-151114-CA-13-13-DP"/>
    <s v="Christian Alducin"/>
    <d v="2014-11-15T00:00:00"/>
    <n v="2014"/>
    <d v="1899-12-30T08:27:00"/>
    <d v="1899-12-30T08:33:00"/>
    <d v="1899-12-30T00:04:00"/>
    <n v="2"/>
    <n v="2"/>
    <n v="13"/>
    <x v="20"/>
    <x v="6"/>
    <s v="Los Cabitos profundo, Isla Magdalena, Baja California Sur"/>
    <x v="1"/>
    <n v="49.5"/>
    <n v="15"/>
    <n v="48.839999999999996"/>
    <n v="14.8"/>
    <n v="49.5"/>
    <n v="15"/>
    <n v="49.17"/>
    <n v="14.9"/>
    <n v="24.556450000000002"/>
    <n v="112.10381"/>
    <n v="77"/>
    <n v="25"/>
    <n v="3"/>
    <n v="5"/>
    <n v="6"/>
    <x v="4"/>
    <n v="12"/>
    <n v="0"/>
    <n v="7"/>
    <n v="13"/>
    <n v="10"/>
    <n v="0"/>
    <n v="15"/>
    <n v="1"/>
    <n v="14"/>
    <n v="0"/>
    <n v="0"/>
    <n v="0"/>
    <n v="0"/>
    <n v="0"/>
    <n v="0"/>
    <n v="0"/>
    <n v="0"/>
    <n v="30"/>
    <n v="30"/>
    <n v="30"/>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m/>
    <m/>
    <x v="14"/>
    <m/>
    <m/>
    <m/>
    <m/>
    <m/>
    <m/>
    <m/>
    <m/>
    <m/>
    <m/>
    <m/>
    <m/>
    <m/>
    <m/>
    <m/>
    <m/>
    <m/>
    <m/>
    <m/>
    <m/>
    <m/>
  </r>
  <r>
    <m/>
    <m/>
    <m/>
    <m/>
    <m/>
    <m/>
    <m/>
    <m/>
    <m/>
    <m/>
    <x v="22"/>
    <x v="7"/>
    <m/>
    <x v="2"/>
    <m/>
    <m/>
    <m/>
    <m/>
    <m/>
    <m/>
    <m/>
    <m/>
    <m/>
    <m/>
    <m/>
    <m/>
    <m/>
    <n v="0"/>
    <n v="0"/>
    <x v="2"/>
    <n v="0"/>
    <n v="0"/>
    <n v="0"/>
    <n v="0"/>
    <n v="0"/>
    <n v="0"/>
    <n v="0"/>
    <n v="0"/>
    <n v="0"/>
    <n v="0"/>
    <n v="0"/>
    <n v="0"/>
    <n v="0"/>
    <n v="0"/>
    <n v="0"/>
    <n v="0"/>
    <m/>
    <n v="0"/>
    <n v="0"/>
    <n v="0"/>
    <m/>
  </r>
  <r>
    <m/>
    <m/>
    <m/>
    <m/>
    <m/>
    <m/>
    <m/>
    <m/>
    <m/>
    <m/>
    <x v="22"/>
    <x v="7"/>
    <m/>
    <x v="2"/>
    <m/>
    <m/>
    <m/>
    <m/>
    <m/>
    <m/>
    <m/>
    <m/>
    <m/>
    <m/>
    <m/>
    <m/>
    <m/>
    <n v="0"/>
    <n v="0"/>
    <x v="2"/>
    <n v="0"/>
    <n v="0"/>
    <n v="0"/>
    <n v="0"/>
    <n v="0"/>
    <n v="0"/>
    <n v="0"/>
    <n v="0"/>
    <n v="0"/>
    <n v="0"/>
    <n v="0"/>
    <n v="0"/>
    <n v="0"/>
    <n v="0"/>
    <n v="0"/>
    <n v="0"/>
    <m/>
    <n v="0"/>
    <n v="0"/>
    <n v="0"/>
    <m/>
  </r>
  <r>
    <m/>
    <m/>
    <m/>
    <m/>
    <m/>
    <m/>
    <m/>
    <m/>
    <m/>
    <m/>
    <x v="22"/>
    <x v="7"/>
    <m/>
    <x v="2"/>
    <m/>
    <m/>
    <m/>
    <m/>
    <m/>
    <m/>
    <m/>
    <m/>
    <m/>
    <m/>
    <m/>
    <m/>
    <m/>
    <n v="0"/>
    <n v="0"/>
    <x v="2"/>
    <n v="0"/>
    <n v="0"/>
    <n v="0"/>
    <n v="0"/>
    <n v="0"/>
    <n v="0"/>
    <n v="0"/>
    <n v="0"/>
    <n v="0"/>
    <n v="0"/>
    <n v="0"/>
    <n v="0"/>
    <n v="0"/>
    <n v="0"/>
    <n v="0"/>
    <n v="0"/>
    <m/>
    <n v="0"/>
    <n v="0"/>
    <n v="0"/>
    <m/>
  </r>
  <r>
    <m/>
    <m/>
    <m/>
    <m/>
    <m/>
    <m/>
    <m/>
    <m/>
    <m/>
    <m/>
    <x v="22"/>
    <x v="7"/>
    <m/>
    <x v="2"/>
    <m/>
    <m/>
    <m/>
    <m/>
    <m/>
    <m/>
    <m/>
    <m/>
    <m/>
    <m/>
    <m/>
    <m/>
    <m/>
    <n v="0"/>
    <n v="0"/>
    <x v="2"/>
    <n v="0"/>
    <n v="0"/>
    <n v="0"/>
    <n v="0"/>
    <n v="0"/>
    <n v="0"/>
    <n v="0"/>
    <n v="0"/>
    <n v="0"/>
    <n v="0"/>
    <n v="0"/>
    <n v="0"/>
    <n v="0"/>
    <n v="0"/>
    <n v="0"/>
    <n v="0"/>
    <m/>
    <n v="0"/>
    <n v="0"/>
    <n v="0"/>
    <m/>
  </r>
  <r>
    <m/>
    <m/>
    <m/>
    <m/>
    <m/>
    <m/>
    <m/>
    <m/>
    <m/>
    <m/>
    <x v="22"/>
    <x v="7"/>
    <m/>
    <x v="2"/>
    <m/>
    <m/>
    <m/>
    <m/>
    <m/>
    <m/>
    <m/>
    <m/>
    <m/>
    <m/>
    <m/>
    <m/>
    <m/>
    <n v="0"/>
    <n v="0"/>
    <x v="2"/>
    <n v="0"/>
    <n v="0"/>
    <n v="0"/>
    <n v="0"/>
    <n v="0"/>
    <n v="0"/>
    <n v="0"/>
    <n v="0"/>
    <n v="0"/>
    <n v="0"/>
    <n v="0"/>
    <n v="0"/>
    <n v="0"/>
    <n v="0"/>
    <n v="0"/>
    <n v="0"/>
    <m/>
    <n v="0"/>
    <n v="0"/>
    <n v="0"/>
    <m/>
  </r>
  <r>
    <m/>
    <m/>
    <m/>
    <m/>
    <m/>
    <m/>
    <m/>
    <m/>
    <m/>
    <m/>
    <x v="22"/>
    <x v="7"/>
    <m/>
    <x v="2"/>
    <m/>
    <m/>
    <m/>
    <m/>
    <m/>
    <m/>
    <m/>
    <m/>
    <m/>
    <m/>
    <m/>
    <m/>
    <m/>
    <n v="0"/>
    <n v="0"/>
    <x v="2"/>
    <n v="0"/>
    <n v="0"/>
    <n v="0"/>
    <n v="0"/>
    <n v="0"/>
    <n v="0"/>
    <n v="0"/>
    <n v="0"/>
    <n v="0"/>
    <n v="0"/>
    <n v="0"/>
    <n v="0"/>
    <n v="0"/>
    <n v="0"/>
    <n v="0"/>
    <n v="0"/>
    <m/>
    <n v="0"/>
    <n v="0"/>
    <n v="0"/>
    <m/>
  </r>
  <r>
    <m/>
    <m/>
    <m/>
    <m/>
    <m/>
    <m/>
    <m/>
    <m/>
    <m/>
    <m/>
    <x v="22"/>
    <x v="7"/>
    <m/>
    <x v="2"/>
    <m/>
    <m/>
    <m/>
    <m/>
    <m/>
    <m/>
    <m/>
    <m/>
    <m/>
    <m/>
    <m/>
    <m/>
    <m/>
    <n v="0"/>
    <n v="0"/>
    <x v="2"/>
    <n v="0"/>
    <n v="0"/>
    <n v="0"/>
    <n v="0"/>
    <n v="0"/>
    <n v="0"/>
    <n v="0"/>
    <n v="0"/>
    <n v="0"/>
    <n v="0"/>
    <n v="0"/>
    <n v="0"/>
    <n v="0"/>
    <n v="0"/>
    <n v="0"/>
    <n v="0"/>
    <m/>
    <n v="0"/>
    <n v="0"/>
    <n v="0"/>
    <m/>
  </r>
  <r>
    <m/>
    <m/>
    <m/>
    <m/>
    <m/>
    <m/>
    <m/>
    <m/>
    <m/>
    <m/>
    <x v="22"/>
    <x v="7"/>
    <m/>
    <x v="2"/>
    <m/>
    <m/>
    <m/>
    <m/>
    <m/>
    <m/>
    <m/>
    <m/>
    <m/>
    <m/>
    <m/>
    <m/>
    <m/>
    <n v="0"/>
    <n v="0"/>
    <x v="2"/>
    <n v="0"/>
    <n v="0"/>
    <n v="0"/>
    <n v="0"/>
    <n v="0"/>
    <n v="0"/>
    <n v="0"/>
    <n v="0"/>
    <n v="0"/>
    <n v="0"/>
    <n v="0"/>
    <n v="0"/>
    <n v="0"/>
    <n v="0"/>
    <n v="0"/>
    <n v="0"/>
    <m/>
    <n v="0"/>
    <n v="0"/>
    <n v="0"/>
    <m/>
  </r>
  <r>
    <m/>
    <m/>
    <m/>
    <m/>
    <m/>
    <m/>
    <m/>
    <m/>
    <m/>
    <m/>
    <x v="22"/>
    <x v="7"/>
    <m/>
    <x v="2"/>
    <m/>
    <m/>
    <m/>
    <m/>
    <m/>
    <m/>
    <m/>
    <m/>
    <m/>
    <m/>
    <m/>
    <m/>
    <m/>
    <m/>
    <m/>
    <x v="14"/>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4" cacheId="8" applyNumberFormats="0" applyBorderFormats="0" applyFontFormats="0" applyPatternFormats="0" applyAlignmentFormats="0" applyWidthHeightFormats="1" dataCaption="Valores" updatedVersion="4" minRefreshableVersion="3" useAutoFormatting="1" itemPrintTitles="1" createdVersion="4" indent="0" compact="0" compactData="0" gridDropZones="1" multipleFieldFilters="0">
  <location ref="A3:W80" firstHeaderRow="1" firstDataRow="2" firstDataCol="3"/>
  <pivotFields count="51">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24">
        <item x="0"/>
        <item x="2"/>
        <item x="8"/>
        <item x="9"/>
        <item x="10"/>
        <item x="11"/>
        <item x="4"/>
        <item x="5"/>
        <item x="6"/>
        <item x="7"/>
        <item x="1"/>
        <item x="3"/>
        <item x="20"/>
        <item x="21"/>
        <item x="18"/>
        <item x="19"/>
        <item x="12"/>
        <item x="13"/>
        <item x="14"/>
        <item x="15"/>
        <item x="16"/>
        <item x="17"/>
        <item x="22"/>
        <item t="default"/>
      </items>
    </pivotField>
    <pivotField axis="axisRow" compact="0" outline="0" showAll="0" defaultSubtotal="0">
      <items count="8">
        <item x="4"/>
        <item x="5"/>
        <item x="1"/>
        <item x="0"/>
        <item x="6"/>
        <item x="3"/>
        <item x="2"/>
        <item x="7"/>
      </items>
    </pivotField>
    <pivotField compact="0" outline="0" showAll="0"/>
    <pivotField axis="axisRow" compact="0" outline="0" showAll="0" defaultSubtotal="0">
      <items count="3">
        <item x="0"/>
        <item x="1"/>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items count="16">
        <item x="2"/>
        <item x="0"/>
        <item x="1"/>
        <item x="5"/>
        <item x="6"/>
        <item x="11"/>
        <item x="4"/>
        <item x="12"/>
        <item x="10"/>
        <item x="9"/>
        <item x="3"/>
        <item x="13"/>
        <item x="8"/>
        <item x="7"/>
        <item x="14"/>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s>
  <rowFields count="3">
    <field x="13"/>
    <field x="11"/>
    <field x="10"/>
  </rowFields>
  <rowItems count="76">
    <i>
      <x/>
      <x v="2"/>
      <x v="7"/>
    </i>
    <i r="2">
      <x v="9"/>
    </i>
    <i r="2">
      <x v="10"/>
    </i>
    <i r="2">
      <x v="11"/>
    </i>
    <i r="2">
      <x v="13"/>
    </i>
    <i r="2">
      <x v="15"/>
    </i>
    <i r="2">
      <x v="16"/>
    </i>
    <i r="2">
      <x v="17"/>
    </i>
    <i r="2">
      <x v="19"/>
    </i>
    <i r="1">
      <x v="3"/>
      <x/>
    </i>
    <i r="2">
      <x v="1"/>
    </i>
    <i r="2">
      <x v="2"/>
    </i>
    <i r="2">
      <x v="3"/>
    </i>
    <i r="2">
      <x v="4"/>
    </i>
    <i r="2">
      <x v="5"/>
    </i>
    <i r="2">
      <x v="6"/>
    </i>
    <i r="2">
      <x v="8"/>
    </i>
    <i r="2">
      <x v="12"/>
    </i>
    <i r="2">
      <x v="14"/>
    </i>
    <i r="2">
      <x v="18"/>
    </i>
    <i r="2">
      <x v="20"/>
    </i>
    <i r="2">
      <x v="21"/>
    </i>
    <i r="1">
      <x v="5"/>
      <x v="6"/>
    </i>
    <i r="2">
      <x v="7"/>
    </i>
    <i r="2">
      <x v="8"/>
    </i>
    <i r="2">
      <x v="10"/>
    </i>
    <i r="2">
      <x v="12"/>
    </i>
    <i r="2">
      <x v="14"/>
    </i>
    <i r="2">
      <x v="15"/>
    </i>
    <i r="2">
      <x v="16"/>
    </i>
    <i r="2">
      <x v="17"/>
    </i>
    <i r="2">
      <x v="18"/>
    </i>
    <i r="2">
      <x v="19"/>
    </i>
    <i r="1">
      <x v="6"/>
      <x/>
    </i>
    <i r="2">
      <x v="1"/>
    </i>
    <i r="2">
      <x v="2"/>
    </i>
    <i r="2">
      <x v="3"/>
    </i>
    <i r="2">
      <x v="4"/>
    </i>
    <i r="2">
      <x v="5"/>
    </i>
    <i r="2">
      <x v="9"/>
    </i>
    <i r="2">
      <x v="11"/>
    </i>
    <i r="2">
      <x v="13"/>
    </i>
    <i>
      <x v="1"/>
      <x/>
      <x/>
    </i>
    <i r="2">
      <x v="3"/>
    </i>
    <i r="2">
      <x v="5"/>
    </i>
    <i r="2">
      <x v="7"/>
    </i>
    <i r="2">
      <x v="9"/>
    </i>
    <i r="2">
      <x v="11"/>
    </i>
    <i r="2">
      <x v="15"/>
    </i>
    <i r="2">
      <x v="17"/>
    </i>
    <i r="2">
      <x v="18"/>
    </i>
    <i r="2">
      <x v="21"/>
    </i>
    <i r="1">
      <x v="1"/>
      <x v="1"/>
    </i>
    <i r="2">
      <x v="2"/>
    </i>
    <i r="2">
      <x v="4"/>
    </i>
    <i r="2">
      <x v="6"/>
    </i>
    <i r="2">
      <x v="8"/>
    </i>
    <i r="2">
      <x v="10"/>
    </i>
    <i r="2">
      <x v="14"/>
    </i>
    <i r="2">
      <x v="16"/>
    </i>
    <i r="2">
      <x v="19"/>
    </i>
    <i r="2">
      <x v="20"/>
    </i>
    <i r="1">
      <x v="4"/>
      <x/>
    </i>
    <i r="2">
      <x v="1"/>
    </i>
    <i r="2">
      <x v="2"/>
    </i>
    <i r="2">
      <x v="3"/>
    </i>
    <i r="2">
      <x v="4"/>
    </i>
    <i r="2">
      <x v="5"/>
    </i>
    <i r="2">
      <x v="6"/>
    </i>
    <i r="2">
      <x v="7"/>
    </i>
    <i r="2">
      <x v="8"/>
    </i>
    <i r="2">
      <x v="9"/>
    </i>
    <i r="2">
      <x v="10"/>
    </i>
    <i r="2">
      <x v="11"/>
    </i>
    <i r="2">
      <x v="12"/>
    </i>
    <i t="grand">
      <x/>
    </i>
  </rowItems>
  <colFields count="1">
    <field x="-2"/>
  </colFields>
  <colItems count="20">
    <i>
      <x/>
    </i>
    <i i="1">
      <x v="1"/>
    </i>
    <i i="2">
      <x v="2"/>
    </i>
    <i i="3">
      <x v="3"/>
    </i>
    <i i="4">
      <x v="4"/>
    </i>
    <i i="5">
      <x v="5"/>
    </i>
    <i i="6">
      <x v="6"/>
    </i>
    <i i="7">
      <x v="7"/>
    </i>
    <i i="8">
      <x v="8"/>
    </i>
    <i i="9">
      <x v="9"/>
    </i>
    <i i="10">
      <x v="10"/>
    </i>
    <i i="11">
      <x v="11"/>
    </i>
    <i i="12">
      <x v="12"/>
    </i>
    <i i="13">
      <x v="13"/>
    </i>
    <i i="14">
      <x v="14"/>
    </i>
    <i i="15">
      <x v="15"/>
    </i>
    <i i="16">
      <x v="16"/>
    </i>
    <i i="17">
      <x v="17"/>
    </i>
    <i i="18">
      <x v="18"/>
    </i>
    <i i="19">
      <x v="19"/>
    </i>
  </colItems>
  <dataFields count="20">
    <dataField name="Máx. de A" fld="27" subtotal="max" baseField="10" baseItem="9"/>
    <dataField name="Cuenta de G" fld="28" subtotal="count" baseField="0" baseItem="0"/>
    <dataField name="Cuenta de B" fld="29" subtotal="count" baseField="0" baseItem="0"/>
    <dataField name="Cuenta de R" fld="30" subtotal="count" baseField="0" baseItem="0"/>
    <dataField name="Cuenta de O" fld="31" subtotal="count" baseField="0" baseItem="0"/>
    <dataField name="Cuenta de 0" fld="32" subtotal="count" baseField="0" baseItem="0"/>
    <dataField name="Cuenta de 1" fld="33" subtotal="count" baseField="0" baseItem="0"/>
    <dataField name="Cuenta de 2" fld="34" subtotal="count" baseField="0" baseItem="0"/>
    <dataField name="Cuenta de 3" fld="35" subtotal="count" baseField="0" baseItem="0"/>
    <dataField name="Cuenta de N" fld="36" subtotal="count" baseField="0" baseItem="0"/>
    <dataField name="Cuenta de C" fld="37" subtotal="count" baseField="0" baseItem="0"/>
    <dataField name="Cuenta de OC" fld="38" subtotal="count" baseField="0" baseItem="0"/>
    <dataField name="Cuenta de V" fld="39" subtotal="count" baseField="0" baseItem="0"/>
    <dataField name="Cuenta de R2" fld="40" subtotal="count" baseField="0" baseItem="0"/>
    <dataField name="Cuenta de CO" fld="41" subtotal="count" baseField="0" baseItem="0"/>
    <dataField name="Cuenta de L" fld="42" subtotal="count" baseField="0" baseItem="0"/>
    <dataField name="Cuenta de IS" fld="43" subtotal="count" baseField="0" baseItem="0"/>
    <dataField name="Cuenta de IM" fld="44" subtotal="count" baseField="0" baseItem="0"/>
    <dataField name="Cuenta de P" fld="45" subtotal="count" baseField="0" baseItem="0"/>
    <dataField name="Cuenta de RO" fld="46" subtotal="count" baseField="0" baseItem="0"/>
  </dataField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63"/>
  <sheetViews>
    <sheetView workbookViewId="0">
      <selection activeCell="D11" sqref="D11"/>
    </sheetView>
  </sheetViews>
  <sheetFormatPr baseColWidth="10" defaultColWidth="11.5" defaultRowHeight="14"/>
  <cols>
    <col min="1" max="1" width="29.6640625" style="5" customWidth="1"/>
    <col min="2" max="2" width="88.83203125" style="9" customWidth="1"/>
    <col min="4" max="4" width="24.1640625" customWidth="1"/>
  </cols>
  <sheetData>
    <row r="1" spans="1:2">
      <c r="A1" s="102" t="s">
        <v>237</v>
      </c>
      <c r="B1" s="102"/>
    </row>
    <row r="2" spans="1:2">
      <c r="A2" s="102" t="s">
        <v>238</v>
      </c>
      <c r="B2" s="102"/>
    </row>
    <row r="3" spans="1:2">
      <c r="A3" s="3" t="s">
        <v>239</v>
      </c>
      <c r="B3" s="4"/>
    </row>
    <row r="4" spans="1:2" ht="39.75" customHeight="1">
      <c r="A4" s="104" t="s">
        <v>240</v>
      </c>
      <c r="B4" s="105"/>
    </row>
    <row r="5" spans="1:2" ht="69" customHeight="1">
      <c r="A5" s="108" t="s">
        <v>241</v>
      </c>
      <c r="B5" s="105"/>
    </row>
    <row r="6" spans="1:2" ht="15" customHeight="1">
      <c r="A6" s="107" t="s">
        <v>242</v>
      </c>
      <c r="B6" s="107"/>
    </row>
    <row r="7" spans="1:2" ht="9.75" customHeight="1">
      <c r="B7" s="5"/>
    </row>
    <row r="8" spans="1:2" ht="15" customHeight="1">
      <c r="A8" s="6" t="s">
        <v>243</v>
      </c>
      <c r="B8" s="5"/>
    </row>
    <row r="9" spans="1:2" ht="25.5" customHeight="1">
      <c r="A9" s="105" t="s">
        <v>183</v>
      </c>
      <c r="B9" s="105"/>
    </row>
    <row r="10" spans="1:2" ht="26.25" customHeight="1">
      <c r="A10" s="106" t="s">
        <v>184</v>
      </c>
      <c r="B10" s="105"/>
    </row>
    <row r="11" spans="1:2" ht="27" customHeight="1">
      <c r="A11" s="106" t="s">
        <v>185</v>
      </c>
      <c r="B11" s="105"/>
    </row>
    <row r="12" spans="1:2" ht="13.5" customHeight="1">
      <c r="A12" s="106" t="s">
        <v>186</v>
      </c>
      <c r="B12" s="105"/>
    </row>
    <row r="13" spans="1:2" ht="40.5" customHeight="1">
      <c r="A13" s="105" t="s">
        <v>187</v>
      </c>
      <c r="B13" s="105"/>
    </row>
    <row r="14" spans="1:2" ht="29.25" customHeight="1">
      <c r="A14" s="106" t="s">
        <v>188</v>
      </c>
      <c r="B14" s="106"/>
    </row>
    <row r="15" spans="1:2">
      <c r="A15" s="2" t="s">
        <v>189</v>
      </c>
      <c r="B15" s="1" t="s">
        <v>190</v>
      </c>
    </row>
    <row r="16" spans="1:2">
      <c r="A16" s="102" t="s">
        <v>191</v>
      </c>
      <c r="B16" s="103"/>
    </row>
    <row r="17" spans="1:7" ht="112">
      <c r="A17" s="7" t="s">
        <v>192</v>
      </c>
      <c r="B17" s="8" t="s">
        <v>173</v>
      </c>
    </row>
    <row r="18" spans="1:7">
      <c r="A18" s="7" t="s">
        <v>194</v>
      </c>
      <c r="B18" s="9" t="s">
        <v>174</v>
      </c>
    </row>
    <row r="19" spans="1:7" ht="41.25" customHeight="1">
      <c r="A19" s="7" t="s">
        <v>195</v>
      </c>
      <c r="B19" s="9" t="s">
        <v>175</v>
      </c>
    </row>
    <row r="20" spans="1:7">
      <c r="A20" s="7" t="s">
        <v>196</v>
      </c>
      <c r="B20" s="9" t="s">
        <v>176</v>
      </c>
      <c r="E20" t="s">
        <v>177</v>
      </c>
      <c r="F20" t="s">
        <v>177</v>
      </c>
      <c r="G20" t="s">
        <v>177</v>
      </c>
    </row>
    <row r="21" spans="1:7">
      <c r="A21" s="7" t="s">
        <v>197</v>
      </c>
      <c r="B21" s="9" t="s">
        <v>178</v>
      </c>
      <c r="E21" t="s">
        <v>177</v>
      </c>
      <c r="F21" t="s">
        <v>177</v>
      </c>
      <c r="G21" t="s">
        <v>177</v>
      </c>
    </row>
    <row r="22" spans="1:7">
      <c r="A22" s="7" t="s">
        <v>198</v>
      </c>
      <c r="B22" s="9" t="s">
        <v>179</v>
      </c>
    </row>
    <row r="23" spans="1:7" ht="28">
      <c r="A23" s="7" t="s">
        <v>199</v>
      </c>
      <c r="B23" s="9" t="s">
        <v>180</v>
      </c>
    </row>
    <row r="24" spans="1:7" ht="28">
      <c r="A24" s="7" t="s">
        <v>200</v>
      </c>
      <c r="B24" s="9" t="s">
        <v>181</v>
      </c>
    </row>
    <row r="25" spans="1:7">
      <c r="A25" s="7" t="s">
        <v>201</v>
      </c>
      <c r="B25" s="9" t="s">
        <v>182</v>
      </c>
    </row>
    <row r="26" spans="1:7" ht="13.5" customHeight="1">
      <c r="A26" s="7" t="s">
        <v>202</v>
      </c>
      <c r="B26" s="9" t="s">
        <v>146</v>
      </c>
    </row>
    <row r="27" spans="1:7" ht="28">
      <c r="A27" s="7" t="s">
        <v>203</v>
      </c>
      <c r="B27" s="9" t="s">
        <v>147</v>
      </c>
    </row>
    <row r="28" spans="1:7" ht="28">
      <c r="A28" s="7" t="s">
        <v>204</v>
      </c>
      <c r="B28" s="9" t="s">
        <v>148</v>
      </c>
    </row>
    <row r="29" spans="1:7">
      <c r="A29" s="7" t="s">
        <v>205</v>
      </c>
      <c r="B29" s="9" t="s">
        <v>149</v>
      </c>
    </row>
    <row r="30" spans="1:7">
      <c r="A30" s="7" t="s">
        <v>150</v>
      </c>
      <c r="B30" s="9" t="s">
        <v>151</v>
      </c>
      <c r="E30" t="s">
        <v>177</v>
      </c>
      <c r="F30" t="s">
        <v>177</v>
      </c>
      <c r="G30" t="s">
        <v>177</v>
      </c>
    </row>
    <row r="31" spans="1:7">
      <c r="A31" s="7" t="s">
        <v>206</v>
      </c>
      <c r="B31" s="9" t="s">
        <v>152</v>
      </c>
    </row>
    <row r="32" spans="1:7">
      <c r="A32" s="7" t="s">
        <v>207</v>
      </c>
      <c r="B32" s="9" t="s">
        <v>153</v>
      </c>
    </row>
    <row r="33" spans="1:7">
      <c r="A33" s="7" t="s">
        <v>206</v>
      </c>
      <c r="B33" s="9" t="s">
        <v>154</v>
      </c>
    </row>
    <row r="34" spans="1:7">
      <c r="A34" s="7" t="s">
        <v>207</v>
      </c>
      <c r="B34" s="9" t="s">
        <v>155</v>
      </c>
    </row>
    <row r="35" spans="1:7">
      <c r="A35" s="7" t="s">
        <v>210</v>
      </c>
      <c r="B35" s="9" t="s">
        <v>156</v>
      </c>
    </row>
    <row r="36" spans="1:7">
      <c r="A36" s="7" t="s">
        <v>211</v>
      </c>
      <c r="B36" s="9" t="s">
        <v>157</v>
      </c>
    </row>
    <row r="37" spans="1:7">
      <c r="A37" s="7" t="s">
        <v>212</v>
      </c>
      <c r="B37" s="9" t="s">
        <v>158</v>
      </c>
    </row>
    <row r="38" spans="1:7">
      <c r="A38" s="7" t="s">
        <v>213</v>
      </c>
      <c r="B38" s="9" t="s">
        <v>159</v>
      </c>
    </row>
    <row r="39" spans="1:7">
      <c r="A39" s="7" t="s">
        <v>214</v>
      </c>
      <c r="B39" s="9" t="s">
        <v>160</v>
      </c>
    </row>
    <row r="40" spans="1:7">
      <c r="A40" s="7" t="s">
        <v>215</v>
      </c>
      <c r="B40" s="9" t="s">
        <v>161</v>
      </c>
    </row>
    <row r="41" spans="1:7">
      <c r="A41" s="7" t="s">
        <v>216</v>
      </c>
      <c r="B41" s="9" t="s">
        <v>162</v>
      </c>
    </row>
    <row r="42" spans="1:7">
      <c r="A42" s="7" t="s">
        <v>217</v>
      </c>
      <c r="B42" s="9" t="s">
        <v>163</v>
      </c>
      <c r="E42" t="s">
        <v>177</v>
      </c>
      <c r="F42" t="s">
        <v>177</v>
      </c>
      <c r="G42" t="s">
        <v>177</v>
      </c>
    </row>
    <row r="43" spans="1:7">
      <c r="A43" s="7" t="s">
        <v>218</v>
      </c>
      <c r="B43" s="9" t="s">
        <v>164</v>
      </c>
    </row>
    <row r="44" spans="1:7">
      <c r="A44" s="102" t="s">
        <v>165</v>
      </c>
      <c r="B44" s="103"/>
    </row>
    <row r="45" spans="1:7">
      <c r="A45" s="10" t="s">
        <v>166</v>
      </c>
      <c r="B45" s="11" t="s">
        <v>167</v>
      </c>
    </row>
    <row r="46" spans="1:7" ht="28">
      <c r="A46" s="7" t="s">
        <v>168</v>
      </c>
      <c r="B46" s="9" t="s">
        <v>169</v>
      </c>
    </row>
    <row r="47" spans="1:7" ht="42" customHeight="1">
      <c r="A47" s="7" t="s">
        <v>170</v>
      </c>
      <c r="B47" s="9" t="s">
        <v>171</v>
      </c>
      <c r="E47" t="s">
        <v>177</v>
      </c>
      <c r="F47" t="s">
        <v>177</v>
      </c>
      <c r="G47" t="s">
        <v>177</v>
      </c>
    </row>
    <row r="48" spans="1:7">
      <c r="A48" s="7" t="s">
        <v>172</v>
      </c>
      <c r="B48" s="9" t="s">
        <v>90</v>
      </c>
      <c r="E48" t="s">
        <v>177</v>
      </c>
      <c r="F48" t="s">
        <v>177</v>
      </c>
      <c r="G48" t="s">
        <v>177</v>
      </c>
    </row>
    <row r="49" spans="1:2" ht="28">
      <c r="A49" s="7" t="s">
        <v>91</v>
      </c>
      <c r="B49" s="9" t="s">
        <v>92</v>
      </c>
    </row>
    <row r="50" spans="1:2">
      <c r="A50" s="102" t="s">
        <v>93</v>
      </c>
      <c r="B50" s="102"/>
    </row>
    <row r="51" spans="1:2" ht="27.75" customHeight="1">
      <c r="A51" s="104" t="s">
        <v>94</v>
      </c>
      <c r="B51" s="105"/>
    </row>
    <row r="52" spans="1:2" s="14" customFormat="1">
      <c r="A52" s="12"/>
      <c r="B52" s="13"/>
    </row>
    <row r="53" spans="1:2" s="14" customFormat="1">
      <c r="A53" s="12"/>
      <c r="B53" s="13"/>
    </row>
    <row r="54" spans="1:2" s="14" customFormat="1">
      <c r="A54" s="12"/>
      <c r="B54" s="13"/>
    </row>
    <row r="55" spans="1:2" s="14" customFormat="1">
      <c r="A55" s="15"/>
      <c r="B55" s="15"/>
    </row>
    <row r="56" spans="1:2" s="14" customFormat="1">
      <c r="A56" s="13"/>
      <c r="B56" s="16"/>
    </row>
    <row r="57" spans="1:2" s="14" customFormat="1">
      <c r="A57" s="12"/>
      <c r="B57" s="16"/>
    </row>
    <row r="58" spans="1:2" s="14" customFormat="1">
      <c r="A58" s="12"/>
      <c r="B58" s="16"/>
    </row>
    <row r="59" spans="1:2" s="14" customFormat="1">
      <c r="A59" s="15"/>
      <c r="B59" s="15"/>
    </row>
    <row r="60" spans="1:2" s="14" customFormat="1">
      <c r="A60" s="13"/>
    </row>
    <row r="61" spans="1:2" s="14" customFormat="1">
      <c r="A61" s="12"/>
      <c r="B61" s="16"/>
    </row>
    <row r="62" spans="1:2" s="14" customFormat="1">
      <c r="A62" s="12"/>
      <c r="B62" s="16"/>
    </row>
    <row r="63" spans="1:2" s="14" customFormat="1">
      <c r="A63" s="12"/>
      <c r="B63" s="16"/>
    </row>
  </sheetData>
  <sheetCalcPr fullCalcOnLoad="1"/>
  <mergeCells count="15">
    <mergeCell ref="A6:B6"/>
    <mergeCell ref="A9:B9"/>
    <mergeCell ref="A1:B1"/>
    <mergeCell ref="A2:B2"/>
    <mergeCell ref="A4:B4"/>
    <mergeCell ref="A5:B5"/>
    <mergeCell ref="A44:B44"/>
    <mergeCell ref="A50:B50"/>
    <mergeCell ref="A51:B51"/>
    <mergeCell ref="A10:B10"/>
    <mergeCell ref="A11:B11"/>
    <mergeCell ref="A12:B12"/>
    <mergeCell ref="A13:B13"/>
    <mergeCell ref="A14:B14"/>
    <mergeCell ref="A16:B16"/>
  </mergeCells>
  <phoneticPr fontId="10"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V159"/>
  <sheetViews>
    <sheetView workbookViewId="0">
      <pane ySplit="1" topLeftCell="A19" activePane="bottomLeft" state="frozen"/>
      <selection pane="bottomLeft" activeCell="K1" sqref="A1:XFD1048576"/>
    </sheetView>
  </sheetViews>
  <sheetFormatPr baseColWidth="10" defaultColWidth="9.1640625" defaultRowHeight="14"/>
  <cols>
    <col min="1" max="1" width="28.6640625" style="36" bestFit="1" customWidth="1"/>
    <col min="2" max="2" width="18.83203125" style="36" bestFit="1" customWidth="1"/>
    <col min="3" max="3" width="10.6640625" style="99" bestFit="1" customWidth="1"/>
    <col min="4" max="4" width="6.1640625" style="40" customWidth="1"/>
    <col min="5" max="5" width="9.5" style="56" customWidth="1"/>
    <col min="6" max="6" width="9.83203125" style="56" customWidth="1"/>
    <col min="7" max="7" width="8.6640625" style="56" customWidth="1"/>
    <col min="8" max="8" width="6.5" style="98" bestFit="1" customWidth="1"/>
    <col min="9" max="9" width="6.5" style="36" bestFit="1" customWidth="1"/>
    <col min="10" max="10" width="7.33203125" style="36" bestFit="1" customWidth="1"/>
    <col min="11" max="11" width="11.83203125" style="36" customWidth="1"/>
    <col min="12" max="12" width="24.5" style="36" bestFit="1" customWidth="1"/>
    <col min="13" max="13" width="55.6640625" style="36" bestFit="1" customWidth="1"/>
    <col min="14" max="14" width="8.6640625" style="36" bestFit="1" customWidth="1"/>
    <col min="15" max="15" width="10.5" style="36" customWidth="1"/>
    <col min="16" max="16" width="11.1640625" style="56" customWidth="1"/>
    <col min="17" max="20" width="9.1640625" style="36"/>
    <col min="21" max="22" width="6.5" style="36" bestFit="1" customWidth="1"/>
    <col min="23" max="23" width="11" style="36" bestFit="1" customWidth="1"/>
    <col min="24" max="24" width="14.1640625" style="36" bestFit="1" customWidth="1"/>
    <col min="25" max="26" width="12.1640625" style="36" bestFit="1" customWidth="1"/>
    <col min="27" max="27" width="10.33203125" style="36" bestFit="1" customWidth="1"/>
    <col min="28" max="28" width="5.5" style="87" customWidth="1"/>
    <col min="29" max="29" width="5.33203125" style="36" customWidth="1"/>
    <col min="30" max="30" width="5.6640625" style="36" customWidth="1"/>
    <col min="31" max="31" width="5.33203125" style="36" customWidth="1"/>
    <col min="32" max="32" width="5.1640625" style="36" customWidth="1"/>
    <col min="33" max="33" width="4.5" style="87" customWidth="1"/>
    <col min="34" max="34" width="4.1640625" style="36" customWidth="1"/>
    <col min="35" max="35" width="4" style="36" customWidth="1"/>
    <col min="36" max="36" width="4.1640625" style="36" customWidth="1"/>
    <col min="37" max="37" width="5.5" style="87" customWidth="1"/>
    <col min="38" max="38" width="5.5" style="36" customWidth="1"/>
    <col min="39" max="39" width="6" style="36" customWidth="1"/>
    <col min="40" max="40" width="5.6640625" style="36" customWidth="1"/>
    <col min="41" max="42" width="5.83203125" style="36" customWidth="1"/>
    <col min="43" max="44" width="6" style="36" customWidth="1"/>
    <col min="45" max="45" width="5.5" style="36" customWidth="1"/>
    <col min="46" max="47" width="6.5" style="36" customWidth="1"/>
    <col min="48" max="48" width="15.6640625" style="87" customWidth="1"/>
    <col min="49" max="49" width="14.33203125" style="36" customWidth="1"/>
    <col min="50" max="50" width="17.5" style="36" customWidth="1"/>
    <col min="51" max="51" width="37.1640625" style="36" customWidth="1"/>
    <col min="52" max="16384" width="9.1640625" style="36"/>
  </cols>
  <sheetData>
    <row r="1" spans="1:51" s="82" customFormat="1" ht="33" customHeight="1">
      <c r="A1" s="75" t="s">
        <v>193</v>
      </c>
      <c r="B1" s="75" t="s">
        <v>194</v>
      </c>
      <c r="C1" s="76" t="s">
        <v>195</v>
      </c>
      <c r="D1" s="77" t="s">
        <v>236</v>
      </c>
      <c r="E1" s="78" t="s">
        <v>196</v>
      </c>
      <c r="F1" s="78" t="s">
        <v>197</v>
      </c>
      <c r="G1" s="78" t="s">
        <v>198</v>
      </c>
      <c r="H1" s="79" t="s">
        <v>199</v>
      </c>
      <c r="I1" s="75" t="s">
        <v>200</v>
      </c>
      <c r="J1" s="75" t="s">
        <v>201</v>
      </c>
      <c r="K1" s="75" t="s">
        <v>202</v>
      </c>
      <c r="L1" s="75" t="s">
        <v>203</v>
      </c>
      <c r="M1" s="75" t="s">
        <v>204</v>
      </c>
      <c r="N1" s="75" t="s">
        <v>205</v>
      </c>
      <c r="O1" s="80" t="s">
        <v>206</v>
      </c>
      <c r="P1" s="78" t="s">
        <v>207</v>
      </c>
      <c r="Q1" s="80" t="s">
        <v>208</v>
      </c>
      <c r="R1" s="80" t="s">
        <v>209</v>
      </c>
      <c r="S1" s="75" t="s">
        <v>210</v>
      </c>
      <c r="T1" s="75" t="s">
        <v>211</v>
      </c>
      <c r="U1" s="75" t="s">
        <v>212</v>
      </c>
      <c r="V1" s="75" t="s">
        <v>213</v>
      </c>
      <c r="W1" s="75" t="s">
        <v>214</v>
      </c>
      <c r="X1" s="75" t="s">
        <v>215</v>
      </c>
      <c r="Y1" s="80" t="s">
        <v>216</v>
      </c>
      <c r="Z1" s="80" t="s">
        <v>217</v>
      </c>
      <c r="AA1" s="75" t="s">
        <v>218</v>
      </c>
      <c r="AB1" s="81" t="s">
        <v>219</v>
      </c>
      <c r="AC1" s="82" t="s">
        <v>220</v>
      </c>
      <c r="AD1" s="82" t="s">
        <v>221</v>
      </c>
      <c r="AE1" s="82" t="s">
        <v>223</v>
      </c>
      <c r="AF1" s="82" t="s">
        <v>224</v>
      </c>
      <c r="AG1" s="81">
        <v>0</v>
      </c>
      <c r="AH1" s="82">
        <v>1</v>
      </c>
      <c r="AI1" s="82">
        <v>2</v>
      </c>
      <c r="AJ1" s="82">
        <v>3</v>
      </c>
      <c r="AK1" s="81" t="s">
        <v>225</v>
      </c>
      <c r="AL1" s="82" t="s">
        <v>222</v>
      </c>
      <c r="AM1" s="82" t="s">
        <v>230</v>
      </c>
      <c r="AN1" s="82" t="s">
        <v>231</v>
      </c>
      <c r="AO1" s="82" t="s">
        <v>223</v>
      </c>
      <c r="AP1" s="82" t="s">
        <v>232</v>
      </c>
      <c r="AQ1" s="82" t="s">
        <v>233</v>
      </c>
      <c r="AR1" s="82" t="s">
        <v>114</v>
      </c>
      <c r="AS1" s="82" t="s">
        <v>115</v>
      </c>
      <c r="AT1" s="82" t="s">
        <v>234</v>
      </c>
      <c r="AU1" s="82" t="s">
        <v>64</v>
      </c>
      <c r="AV1" s="83" t="s">
        <v>227</v>
      </c>
      <c r="AW1" s="84" t="s">
        <v>228</v>
      </c>
      <c r="AX1" s="82" t="s">
        <v>229</v>
      </c>
      <c r="AY1" s="82" t="s">
        <v>116</v>
      </c>
    </row>
    <row r="2" spans="1:51">
      <c r="A2" s="38" t="s">
        <v>129</v>
      </c>
      <c r="B2" s="36" t="s">
        <v>111</v>
      </c>
      <c r="C2" s="85">
        <v>41953</v>
      </c>
      <c r="D2" s="40">
        <v>2014</v>
      </c>
      <c r="E2" s="58">
        <v>0.11666666666666665</v>
      </c>
      <c r="F2" s="58">
        <v>0.12152777777777778</v>
      </c>
      <c r="G2" s="58">
        <f t="shared" ref="G2:G13" si="0">F2-E2</f>
        <v>4.8611111111111216E-3</v>
      </c>
      <c r="H2" s="41">
        <v>2</v>
      </c>
      <c r="I2" s="41">
        <v>1</v>
      </c>
      <c r="J2" s="41">
        <v>1</v>
      </c>
      <c r="K2" s="41">
        <v>1</v>
      </c>
      <c r="L2" s="47" t="s">
        <v>121</v>
      </c>
      <c r="M2" s="47" t="s">
        <v>122</v>
      </c>
      <c r="N2" s="46">
        <v>1</v>
      </c>
      <c r="O2" s="48">
        <f>(P2*3.3)</f>
        <v>45.87</v>
      </c>
      <c r="P2" s="55">
        <v>13.9</v>
      </c>
      <c r="Q2" s="48">
        <f>(R2*3.3)</f>
        <v>47.19</v>
      </c>
      <c r="R2" s="48">
        <v>14.3</v>
      </c>
      <c r="S2" s="46">
        <f>MAX(O2,Q2,)</f>
        <v>47.19</v>
      </c>
      <c r="T2" s="46">
        <f>MAX(P2,R2)</f>
        <v>14.3</v>
      </c>
      <c r="U2" s="48">
        <f>AVERAGE(O2,Q2)</f>
        <v>46.53</v>
      </c>
      <c r="V2" s="48">
        <f>AVERAGE(P2,R2)</f>
        <v>14.100000000000001</v>
      </c>
      <c r="W2" s="49">
        <v>24.66169</v>
      </c>
      <c r="X2" s="49">
        <v>-112.18153</v>
      </c>
      <c r="Y2" s="50">
        <f>(Z2*1.8)+32</f>
        <v>77</v>
      </c>
      <c r="Z2" s="50">
        <v>25</v>
      </c>
      <c r="AA2" s="54">
        <v>9</v>
      </c>
      <c r="AB2" s="43">
        <v>0</v>
      </c>
      <c r="AC2" s="41">
        <v>2</v>
      </c>
      <c r="AD2" s="41">
        <v>1</v>
      </c>
      <c r="AE2" s="41">
        <v>27</v>
      </c>
      <c r="AF2" s="41">
        <v>0</v>
      </c>
      <c r="AG2" s="43">
        <v>1</v>
      </c>
      <c r="AH2" s="41">
        <v>28</v>
      </c>
      <c r="AI2" s="41">
        <v>1</v>
      </c>
      <c r="AJ2" s="41">
        <v>0</v>
      </c>
      <c r="AK2" s="43">
        <v>3</v>
      </c>
      <c r="AL2" s="41">
        <v>1</v>
      </c>
      <c r="AM2" s="41">
        <v>6</v>
      </c>
      <c r="AN2" s="41">
        <v>0</v>
      </c>
      <c r="AO2" s="41">
        <v>3</v>
      </c>
      <c r="AP2" s="41">
        <v>9</v>
      </c>
      <c r="AQ2" s="41">
        <v>6</v>
      </c>
      <c r="AR2" s="41">
        <v>1</v>
      </c>
      <c r="AS2" s="41">
        <v>1</v>
      </c>
      <c r="AT2" s="41">
        <v>0</v>
      </c>
      <c r="AU2" s="41">
        <v>0</v>
      </c>
      <c r="AV2" s="43">
        <f t="shared" ref="AV2:AV11" si="1">SUM(AB2+AC2+AD2+AE2+AF2)</f>
        <v>30</v>
      </c>
      <c r="AW2" s="41">
        <f t="shared" ref="AW2:AW11" si="2">SUM(AG2:AJ2)</f>
        <v>30</v>
      </c>
      <c r="AX2" s="41">
        <f>SUM(AK2:AU2)</f>
        <v>30</v>
      </c>
    </row>
    <row r="3" spans="1:51">
      <c r="A3" s="38" t="s">
        <v>138</v>
      </c>
      <c r="B3" s="36" t="s">
        <v>111</v>
      </c>
      <c r="C3" s="85">
        <v>41953</v>
      </c>
      <c r="D3" s="40">
        <v>2014</v>
      </c>
      <c r="E3" s="58">
        <v>0.17430555555555557</v>
      </c>
      <c r="F3" s="58">
        <v>0.18055555555555555</v>
      </c>
      <c r="G3" s="58">
        <f t="shared" si="0"/>
        <v>6.2499999999999778E-3</v>
      </c>
      <c r="H3" s="41">
        <v>2</v>
      </c>
      <c r="I3" s="41">
        <v>1</v>
      </c>
      <c r="J3" s="41">
        <v>11</v>
      </c>
      <c r="K3" s="41">
        <v>11</v>
      </c>
      <c r="L3" s="47" t="s">
        <v>109</v>
      </c>
      <c r="M3" s="47" t="s">
        <v>119</v>
      </c>
      <c r="N3" s="46">
        <v>1</v>
      </c>
      <c r="O3" s="48">
        <f t="shared" ref="O3:O17" si="3">(P3*3.3)</f>
        <v>25.74</v>
      </c>
      <c r="P3" s="55">
        <v>7.8</v>
      </c>
      <c r="Q3" s="48">
        <f t="shared" ref="Q3:Q17" si="4">(R3*3.3)</f>
        <v>35.64</v>
      </c>
      <c r="R3" s="48">
        <v>10.8</v>
      </c>
      <c r="S3" s="46">
        <f t="shared" ref="S3:S17" si="5">MAX(O3,Q3,)</f>
        <v>35.64</v>
      </c>
      <c r="T3" s="46">
        <f t="shared" ref="T3:T17" si="6">MAX(P3,R3)</f>
        <v>10.8</v>
      </c>
      <c r="U3" s="48">
        <f t="shared" ref="U3:V17" si="7">AVERAGE(O3,Q3)</f>
        <v>30.689999999999998</v>
      </c>
      <c r="V3" s="48">
        <f t="shared" si="7"/>
        <v>9.3000000000000007</v>
      </c>
      <c r="W3" s="49">
        <v>24.65971</v>
      </c>
      <c r="X3" s="49">
        <v>-112.17742</v>
      </c>
      <c r="Y3" s="50">
        <f t="shared" ref="Y3:Y4" si="8">(Z3*1.8)+32</f>
        <v>77</v>
      </c>
      <c r="Z3" s="50">
        <v>25</v>
      </c>
      <c r="AA3" s="54">
        <v>9</v>
      </c>
      <c r="AB3" s="43">
        <v>2</v>
      </c>
      <c r="AC3" s="41">
        <v>0</v>
      </c>
      <c r="AD3" s="41">
        <v>2</v>
      </c>
      <c r="AE3" s="41">
        <v>26</v>
      </c>
      <c r="AF3" s="41">
        <v>0</v>
      </c>
      <c r="AG3" s="43">
        <v>0</v>
      </c>
      <c r="AH3" s="41">
        <v>29</v>
      </c>
      <c r="AI3" s="41">
        <v>1</v>
      </c>
      <c r="AJ3" s="41">
        <v>0</v>
      </c>
      <c r="AK3" s="43">
        <v>2</v>
      </c>
      <c r="AL3" s="41">
        <v>0</v>
      </c>
      <c r="AM3" s="41">
        <v>13</v>
      </c>
      <c r="AN3" s="41">
        <v>0</v>
      </c>
      <c r="AO3" s="41">
        <v>2</v>
      </c>
      <c r="AP3" s="41">
        <v>5</v>
      </c>
      <c r="AQ3" s="41">
        <v>5</v>
      </c>
      <c r="AR3" s="41">
        <v>1</v>
      </c>
      <c r="AS3" s="41">
        <v>2</v>
      </c>
      <c r="AT3" s="41">
        <v>0</v>
      </c>
      <c r="AU3" s="41">
        <v>0</v>
      </c>
      <c r="AV3" s="43">
        <f t="shared" si="1"/>
        <v>30</v>
      </c>
      <c r="AW3" s="41">
        <f t="shared" si="2"/>
        <v>30</v>
      </c>
      <c r="AX3" s="41">
        <f t="shared" ref="AX3:AX58" si="9">SUM(AK3:AU3)</f>
        <v>30</v>
      </c>
    </row>
    <row r="4" spans="1:51">
      <c r="A4" s="38" t="s">
        <v>130</v>
      </c>
      <c r="B4" s="38" t="s">
        <v>125</v>
      </c>
      <c r="C4" s="85">
        <v>41953</v>
      </c>
      <c r="D4" s="40">
        <v>2014</v>
      </c>
      <c r="E4" s="58">
        <v>0.14444444444444446</v>
      </c>
      <c r="F4" s="58">
        <v>0.14791666666666667</v>
      </c>
      <c r="G4" s="58">
        <f t="shared" si="0"/>
        <v>3.4722222222222099E-3</v>
      </c>
      <c r="H4" s="41">
        <v>2</v>
      </c>
      <c r="I4" s="41">
        <v>1</v>
      </c>
      <c r="J4" s="41">
        <v>2</v>
      </c>
      <c r="K4" s="41">
        <v>2</v>
      </c>
      <c r="L4" s="47" t="s">
        <v>121</v>
      </c>
      <c r="M4" s="47" t="s">
        <v>122</v>
      </c>
      <c r="N4" s="46">
        <v>1</v>
      </c>
      <c r="O4" s="48">
        <f t="shared" si="3"/>
        <v>46.199999999999996</v>
      </c>
      <c r="P4" s="48">
        <v>14</v>
      </c>
      <c r="Q4" s="48">
        <f t="shared" si="4"/>
        <v>45.209999999999994</v>
      </c>
      <c r="R4" s="48">
        <v>13.7</v>
      </c>
      <c r="S4" s="46">
        <f t="shared" si="5"/>
        <v>46.199999999999996</v>
      </c>
      <c r="T4" s="46">
        <f t="shared" si="6"/>
        <v>14</v>
      </c>
      <c r="U4" s="48">
        <f t="shared" si="7"/>
        <v>45.704999999999998</v>
      </c>
      <c r="V4" s="48">
        <f t="shared" si="7"/>
        <v>13.85</v>
      </c>
      <c r="W4" s="49">
        <v>24.66169</v>
      </c>
      <c r="X4" s="49">
        <v>-112.18153</v>
      </c>
      <c r="Y4" s="50">
        <f t="shared" si="8"/>
        <v>77</v>
      </c>
      <c r="Z4" s="50">
        <v>25</v>
      </c>
      <c r="AA4" s="86">
        <v>10</v>
      </c>
      <c r="AB4" s="43">
        <v>1</v>
      </c>
      <c r="AC4" s="41">
        <v>0</v>
      </c>
      <c r="AD4" s="41">
        <v>0</v>
      </c>
      <c r="AE4" s="41">
        <v>29</v>
      </c>
      <c r="AF4" s="41">
        <v>0</v>
      </c>
      <c r="AG4" s="43">
        <v>26</v>
      </c>
      <c r="AH4" s="41">
        <v>4</v>
      </c>
      <c r="AI4" s="41">
        <v>0</v>
      </c>
      <c r="AJ4" s="41">
        <v>0</v>
      </c>
      <c r="AK4" s="43">
        <v>5</v>
      </c>
      <c r="AL4" s="41">
        <v>5</v>
      </c>
      <c r="AM4" s="41">
        <v>5</v>
      </c>
      <c r="AN4" s="41">
        <v>0</v>
      </c>
      <c r="AO4" s="41">
        <v>0</v>
      </c>
      <c r="AP4" s="41">
        <v>13</v>
      </c>
      <c r="AQ4" s="41">
        <v>0</v>
      </c>
      <c r="AR4" s="41">
        <v>1</v>
      </c>
      <c r="AS4" s="41">
        <v>1</v>
      </c>
      <c r="AT4" s="41">
        <v>0</v>
      </c>
      <c r="AU4" s="41">
        <v>0</v>
      </c>
      <c r="AV4" s="43">
        <f t="shared" si="1"/>
        <v>30</v>
      </c>
      <c r="AW4" s="41">
        <f t="shared" si="2"/>
        <v>30</v>
      </c>
      <c r="AX4" s="41">
        <f t="shared" si="9"/>
        <v>30</v>
      </c>
    </row>
    <row r="5" spans="1:51">
      <c r="A5" s="38" t="s">
        <v>139</v>
      </c>
      <c r="B5" s="38" t="s">
        <v>125</v>
      </c>
      <c r="C5" s="85">
        <v>41953</v>
      </c>
      <c r="D5" s="40">
        <v>2014</v>
      </c>
      <c r="E5" s="58">
        <v>0.18472222222222223</v>
      </c>
      <c r="F5" s="58">
        <v>0.19583333333333333</v>
      </c>
      <c r="G5" s="58">
        <f t="shared" si="0"/>
        <v>1.1111111111111099E-2</v>
      </c>
      <c r="H5" s="41">
        <v>2</v>
      </c>
      <c r="I5" s="41">
        <v>1</v>
      </c>
      <c r="J5" s="41">
        <v>12</v>
      </c>
      <c r="K5" s="41">
        <v>12</v>
      </c>
      <c r="L5" s="47" t="s">
        <v>109</v>
      </c>
      <c r="M5" s="47" t="s">
        <v>119</v>
      </c>
      <c r="N5" s="46">
        <v>1</v>
      </c>
      <c r="O5" s="48">
        <f t="shared" si="3"/>
        <v>39.599999999999994</v>
      </c>
      <c r="P5" s="48">
        <v>12</v>
      </c>
      <c r="Q5" s="48">
        <f t="shared" si="4"/>
        <v>35.64</v>
      </c>
      <c r="R5" s="48">
        <v>10.8</v>
      </c>
      <c r="S5" s="46">
        <f t="shared" si="5"/>
        <v>39.599999999999994</v>
      </c>
      <c r="T5" s="46">
        <f t="shared" si="6"/>
        <v>12</v>
      </c>
      <c r="U5" s="48">
        <f t="shared" si="7"/>
        <v>37.619999999999997</v>
      </c>
      <c r="V5" s="48">
        <f t="shared" si="7"/>
        <v>11.4</v>
      </c>
      <c r="W5" s="49">
        <v>24.65971</v>
      </c>
      <c r="X5" s="49">
        <v>-112.17742</v>
      </c>
      <c r="Y5" s="50">
        <f t="shared" ref="Y5" si="10">(Z5*1.8)+32</f>
        <v>77</v>
      </c>
      <c r="Z5" s="50">
        <v>25</v>
      </c>
      <c r="AA5" s="86">
        <v>10</v>
      </c>
      <c r="AB5" s="43">
        <v>4</v>
      </c>
      <c r="AC5" s="41">
        <v>0</v>
      </c>
      <c r="AD5" s="41">
        <v>15</v>
      </c>
      <c r="AE5" s="41">
        <v>12</v>
      </c>
      <c r="AF5" s="41">
        <v>0</v>
      </c>
      <c r="AG5" s="43">
        <v>4</v>
      </c>
      <c r="AH5" s="41">
        <v>25</v>
      </c>
      <c r="AI5" s="41">
        <v>1</v>
      </c>
      <c r="AJ5" s="41">
        <v>0</v>
      </c>
      <c r="AK5" s="43">
        <v>6</v>
      </c>
      <c r="AL5" s="41">
        <v>5</v>
      </c>
      <c r="AM5" s="41">
        <v>4</v>
      </c>
      <c r="AN5" s="41">
        <v>0</v>
      </c>
      <c r="AO5" s="41">
        <v>0</v>
      </c>
      <c r="AP5" s="41">
        <v>10</v>
      </c>
      <c r="AQ5" s="41">
        <v>0</v>
      </c>
      <c r="AR5" s="41">
        <v>1</v>
      </c>
      <c r="AS5" s="41">
        <v>4</v>
      </c>
      <c r="AT5" s="41">
        <v>0</v>
      </c>
      <c r="AU5" s="41">
        <v>0</v>
      </c>
      <c r="AV5" s="43">
        <f t="shared" si="1"/>
        <v>31</v>
      </c>
      <c r="AW5" s="41">
        <f t="shared" si="2"/>
        <v>30</v>
      </c>
      <c r="AX5" s="41">
        <f t="shared" si="9"/>
        <v>30</v>
      </c>
    </row>
    <row r="6" spans="1:51">
      <c r="A6" s="38" t="s">
        <v>144</v>
      </c>
      <c r="B6" s="38" t="s">
        <v>108</v>
      </c>
      <c r="C6" s="85">
        <v>41953</v>
      </c>
      <c r="D6" s="40">
        <v>2014</v>
      </c>
      <c r="E6" s="58">
        <v>0.12638888888888888</v>
      </c>
      <c r="F6" s="58">
        <v>0.13333333333333333</v>
      </c>
      <c r="G6" s="58">
        <f t="shared" si="0"/>
        <v>6.9444444444444475E-3</v>
      </c>
      <c r="H6" s="41">
        <v>2</v>
      </c>
      <c r="I6" s="41">
        <v>1</v>
      </c>
      <c r="J6" s="41">
        <v>7</v>
      </c>
      <c r="K6" s="41">
        <v>7</v>
      </c>
      <c r="L6" s="47" t="s">
        <v>121</v>
      </c>
      <c r="M6" s="47" t="s">
        <v>122</v>
      </c>
      <c r="N6" s="46">
        <v>1</v>
      </c>
      <c r="O6" s="48">
        <f t="shared" si="3"/>
        <v>46.199999999999996</v>
      </c>
      <c r="P6" s="48">
        <v>14</v>
      </c>
      <c r="Q6" s="48">
        <f t="shared" si="4"/>
        <v>45.209999999999994</v>
      </c>
      <c r="R6" s="48">
        <v>13.7</v>
      </c>
      <c r="S6" s="46">
        <f t="shared" si="5"/>
        <v>46.199999999999996</v>
      </c>
      <c r="T6" s="46">
        <f t="shared" si="6"/>
        <v>14</v>
      </c>
      <c r="U6" s="48">
        <f t="shared" si="7"/>
        <v>45.704999999999998</v>
      </c>
      <c r="V6" s="48">
        <f t="shared" si="7"/>
        <v>13.85</v>
      </c>
      <c r="W6" s="42">
        <v>24.66169</v>
      </c>
      <c r="X6" s="42">
        <v>-112.18153</v>
      </c>
      <c r="Y6" s="50">
        <f t="shared" ref="Y6" si="11">(Z6*1.8)+32</f>
        <v>77</v>
      </c>
      <c r="Z6" s="50">
        <v>25</v>
      </c>
      <c r="AA6" s="86">
        <v>10</v>
      </c>
      <c r="AB6" s="43">
        <v>0</v>
      </c>
      <c r="AC6" s="41">
        <v>0</v>
      </c>
      <c r="AD6" s="41">
        <v>0</v>
      </c>
      <c r="AE6" s="41">
        <v>30</v>
      </c>
      <c r="AF6" s="41">
        <v>0</v>
      </c>
      <c r="AG6" s="43">
        <v>0</v>
      </c>
      <c r="AH6" s="41">
        <v>26</v>
      </c>
      <c r="AI6" s="41">
        <v>4</v>
      </c>
      <c r="AJ6" s="41">
        <v>0</v>
      </c>
      <c r="AK6" s="43">
        <v>11</v>
      </c>
      <c r="AL6" s="41">
        <v>2</v>
      </c>
      <c r="AM6" s="41">
        <v>13</v>
      </c>
      <c r="AN6" s="41">
        <v>0</v>
      </c>
      <c r="AO6" s="41">
        <v>0</v>
      </c>
      <c r="AP6" s="41">
        <v>3</v>
      </c>
      <c r="AQ6" s="41">
        <v>1</v>
      </c>
      <c r="AR6" s="41">
        <v>0</v>
      </c>
      <c r="AS6" s="41">
        <v>0</v>
      </c>
      <c r="AT6" s="41">
        <v>0</v>
      </c>
      <c r="AU6" s="41">
        <v>0</v>
      </c>
      <c r="AV6" s="43">
        <f t="shared" si="1"/>
        <v>30</v>
      </c>
      <c r="AW6" s="41">
        <f t="shared" si="2"/>
        <v>30</v>
      </c>
      <c r="AX6" s="41">
        <f t="shared" si="9"/>
        <v>30</v>
      </c>
    </row>
    <row r="7" spans="1:51">
      <c r="A7" s="38" t="s">
        <v>145</v>
      </c>
      <c r="B7" s="38" t="s">
        <v>108</v>
      </c>
      <c r="C7" s="85">
        <v>41953</v>
      </c>
      <c r="D7" s="40">
        <v>2014</v>
      </c>
      <c r="E7" s="58">
        <v>0.17777777777777778</v>
      </c>
      <c r="F7" s="58">
        <v>0.18333333333333335</v>
      </c>
      <c r="G7" s="58">
        <f t="shared" si="0"/>
        <v>5.5555555555555636E-3</v>
      </c>
      <c r="H7" s="41">
        <v>2</v>
      </c>
      <c r="I7" s="41">
        <v>1</v>
      </c>
      <c r="J7" s="41">
        <v>8</v>
      </c>
      <c r="K7" s="41">
        <v>8</v>
      </c>
      <c r="L7" s="47" t="s">
        <v>109</v>
      </c>
      <c r="M7" s="47" t="s">
        <v>119</v>
      </c>
      <c r="N7" s="46">
        <v>1</v>
      </c>
      <c r="O7" s="48">
        <f t="shared" si="3"/>
        <v>27.72</v>
      </c>
      <c r="P7" s="48">
        <v>8.4</v>
      </c>
      <c r="Q7" s="48">
        <f t="shared" si="4"/>
        <v>30.69</v>
      </c>
      <c r="R7" s="48">
        <v>9.3000000000000007</v>
      </c>
      <c r="S7" s="46">
        <f t="shared" si="5"/>
        <v>30.69</v>
      </c>
      <c r="T7" s="46">
        <f t="shared" si="6"/>
        <v>9.3000000000000007</v>
      </c>
      <c r="U7" s="48">
        <f t="shared" si="7"/>
        <v>29.204999999999998</v>
      </c>
      <c r="V7" s="48">
        <f t="shared" si="7"/>
        <v>8.8500000000000014</v>
      </c>
      <c r="W7" s="42">
        <v>24.65971</v>
      </c>
      <c r="X7" s="42">
        <v>-112.17742</v>
      </c>
      <c r="Y7" s="50">
        <f t="shared" ref="Y7" si="12">(Z7*1.8)+32</f>
        <v>77</v>
      </c>
      <c r="Z7" s="50">
        <v>25</v>
      </c>
      <c r="AA7" s="86">
        <v>10</v>
      </c>
      <c r="AB7" s="43">
        <v>4</v>
      </c>
      <c r="AC7" s="41">
        <v>0</v>
      </c>
      <c r="AD7" s="41">
        <v>7</v>
      </c>
      <c r="AE7" s="41">
        <v>19</v>
      </c>
      <c r="AF7" s="41">
        <v>0</v>
      </c>
      <c r="AG7" s="43">
        <v>0</v>
      </c>
      <c r="AH7" s="41">
        <v>26</v>
      </c>
      <c r="AI7" s="41">
        <v>4</v>
      </c>
      <c r="AJ7" s="41">
        <v>0</v>
      </c>
      <c r="AK7" s="43">
        <v>11</v>
      </c>
      <c r="AL7" s="41">
        <v>0</v>
      </c>
      <c r="AM7" s="41">
        <v>10</v>
      </c>
      <c r="AN7" s="41">
        <v>0</v>
      </c>
      <c r="AO7" s="41">
        <v>0</v>
      </c>
      <c r="AP7" s="41">
        <v>8</v>
      </c>
      <c r="AQ7" s="41">
        <v>0</v>
      </c>
      <c r="AR7" s="41">
        <v>0</v>
      </c>
      <c r="AS7" s="41">
        <v>1</v>
      </c>
      <c r="AT7" s="41">
        <v>0</v>
      </c>
      <c r="AU7" s="41">
        <v>0</v>
      </c>
      <c r="AV7" s="43">
        <f t="shared" si="1"/>
        <v>30</v>
      </c>
      <c r="AW7" s="41">
        <f t="shared" si="2"/>
        <v>30</v>
      </c>
      <c r="AX7" s="41">
        <f t="shared" si="9"/>
        <v>30</v>
      </c>
    </row>
    <row r="8" spans="1:51">
      <c r="A8" s="38" t="s">
        <v>27</v>
      </c>
      <c r="B8" s="38" t="s">
        <v>128</v>
      </c>
      <c r="C8" s="85">
        <v>41953</v>
      </c>
      <c r="D8" s="40">
        <v>2014</v>
      </c>
      <c r="E8" s="58">
        <v>0.14583333333333334</v>
      </c>
      <c r="F8" s="58">
        <v>0.15138888888888888</v>
      </c>
      <c r="G8" s="58">
        <f t="shared" si="0"/>
        <v>5.5555555555555358E-3</v>
      </c>
      <c r="H8" s="41">
        <v>2</v>
      </c>
      <c r="I8" s="41">
        <v>1</v>
      </c>
      <c r="J8" s="41">
        <v>9</v>
      </c>
      <c r="K8" s="41">
        <v>9</v>
      </c>
      <c r="L8" s="47" t="s">
        <v>121</v>
      </c>
      <c r="M8" s="47" t="s">
        <v>122</v>
      </c>
      <c r="N8" s="46">
        <v>1</v>
      </c>
      <c r="O8" s="48">
        <f t="shared" si="3"/>
        <v>47.519999999999996</v>
      </c>
      <c r="P8" s="48">
        <v>14.4</v>
      </c>
      <c r="Q8" s="48">
        <f t="shared" si="4"/>
        <v>41.25</v>
      </c>
      <c r="R8" s="48">
        <v>12.5</v>
      </c>
      <c r="S8" s="46">
        <f t="shared" si="5"/>
        <v>47.519999999999996</v>
      </c>
      <c r="T8" s="46">
        <f t="shared" si="6"/>
        <v>14.4</v>
      </c>
      <c r="U8" s="48">
        <f t="shared" si="7"/>
        <v>44.384999999999998</v>
      </c>
      <c r="V8" s="48">
        <f t="shared" si="7"/>
        <v>13.45</v>
      </c>
      <c r="W8" s="42">
        <v>24.66169</v>
      </c>
      <c r="X8" s="42">
        <v>-112.18153</v>
      </c>
      <c r="Y8" s="50">
        <f t="shared" ref="Y8" si="13">(Z8*1.8)+32</f>
        <v>77</v>
      </c>
      <c r="Z8" s="50">
        <v>25</v>
      </c>
      <c r="AA8" s="86">
        <v>12</v>
      </c>
      <c r="AB8" s="43">
        <v>3</v>
      </c>
      <c r="AC8" s="41">
        <v>1</v>
      </c>
      <c r="AD8" s="41">
        <v>2</v>
      </c>
      <c r="AE8" s="41">
        <v>24</v>
      </c>
      <c r="AF8" s="41">
        <v>0</v>
      </c>
      <c r="AG8" s="43">
        <v>25</v>
      </c>
      <c r="AH8" s="41">
        <v>5</v>
      </c>
      <c r="AI8" s="41">
        <v>0</v>
      </c>
      <c r="AJ8" s="41">
        <v>0</v>
      </c>
      <c r="AK8" s="43">
        <v>0</v>
      </c>
      <c r="AL8" s="41">
        <v>2</v>
      </c>
      <c r="AM8" s="41">
        <v>8</v>
      </c>
      <c r="AN8" s="41">
        <v>0</v>
      </c>
      <c r="AO8" s="41">
        <v>0</v>
      </c>
      <c r="AP8" s="41">
        <v>10</v>
      </c>
      <c r="AQ8" s="41">
        <v>5</v>
      </c>
      <c r="AR8" s="41">
        <v>5</v>
      </c>
      <c r="AS8" s="41">
        <v>0</v>
      </c>
      <c r="AT8" s="41">
        <v>0</v>
      </c>
      <c r="AU8" s="41">
        <v>0</v>
      </c>
      <c r="AV8" s="43">
        <f t="shared" si="1"/>
        <v>30</v>
      </c>
      <c r="AW8" s="41">
        <f t="shared" si="2"/>
        <v>30</v>
      </c>
      <c r="AX8" s="41">
        <f t="shared" si="9"/>
        <v>30</v>
      </c>
    </row>
    <row r="9" spans="1:51" s="38" customFormat="1">
      <c r="A9" s="38" t="s">
        <v>28</v>
      </c>
      <c r="B9" s="38" t="s">
        <v>128</v>
      </c>
      <c r="C9" s="85">
        <v>41953</v>
      </c>
      <c r="D9" s="40">
        <v>2014</v>
      </c>
      <c r="E9" s="58">
        <v>0.18055555555555555</v>
      </c>
      <c r="F9" s="58">
        <v>0.18333333333333335</v>
      </c>
      <c r="G9" s="58">
        <f t="shared" si="0"/>
        <v>2.7777777777777957E-3</v>
      </c>
      <c r="H9" s="41">
        <v>2</v>
      </c>
      <c r="I9" s="41">
        <v>1</v>
      </c>
      <c r="J9" s="41">
        <v>10</v>
      </c>
      <c r="K9" s="41">
        <v>10</v>
      </c>
      <c r="L9" s="47" t="s">
        <v>109</v>
      </c>
      <c r="M9" s="47" t="s">
        <v>119</v>
      </c>
      <c r="N9" s="46">
        <v>1</v>
      </c>
      <c r="O9" s="48">
        <f t="shared" si="3"/>
        <v>33.659999999999997</v>
      </c>
      <c r="P9" s="59">
        <v>10.199999999999999</v>
      </c>
      <c r="Q9" s="48">
        <f t="shared" si="4"/>
        <v>36.629999999999995</v>
      </c>
      <c r="R9" s="48">
        <v>11.1</v>
      </c>
      <c r="S9" s="46">
        <f t="shared" si="5"/>
        <v>36.629999999999995</v>
      </c>
      <c r="T9" s="46">
        <f t="shared" si="6"/>
        <v>11.1</v>
      </c>
      <c r="U9" s="48">
        <f t="shared" si="7"/>
        <v>35.144999999999996</v>
      </c>
      <c r="V9" s="48">
        <f t="shared" si="7"/>
        <v>10.649999999999999</v>
      </c>
      <c r="W9" s="42">
        <v>24.659510000000001</v>
      </c>
      <c r="X9" s="42">
        <v>-112.17744999999999</v>
      </c>
      <c r="Y9" s="50">
        <f t="shared" ref="Y9" si="14">(Z9*1.8)+32</f>
        <v>77</v>
      </c>
      <c r="Z9" s="50">
        <v>25</v>
      </c>
      <c r="AA9" s="86">
        <v>12</v>
      </c>
      <c r="AB9" s="87">
        <v>5</v>
      </c>
      <c r="AC9" s="36">
        <v>0</v>
      </c>
      <c r="AD9" s="36">
        <v>0</v>
      </c>
      <c r="AE9" s="36">
        <v>10</v>
      </c>
      <c r="AF9" s="36">
        <v>0</v>
      </c>
      <c r="AG9" s="87">
        <v>13</v>
      </c>
      <c r="AH9" s="36">
        <v>2</v>
      </c>
      <c r="AI9" s="36">
        <v>0</v>
      </c>
      <c r="AJ9" s="36">
        <v>0</v>
      </c>
      <c r="AK9" s="87">
        <v>0</v>
      </c>
      <c r="AL9" s="36">
        <v>2</v>
      </c>
      <c r="AM9" s="36">
        <v>6</v>
      </c>
      <c r="AN9" s="36">
        <v>0</v>
      </c>
      <c r="AO9" s="36">
        <v>5</v>
      </c>
      <c r="AP9" s="36">
        <v>0</v>
      </c>
      <c r="AQ9" s="36">
        <v>0</v>
      </c>
      <c r="AR9" s="36">
        <v>2</v>
      </c>
      <c r="AS9" s="36">
        <v>0</v>
      </c>
      <c r="AT9" s="36">
        <v>0</v>
      </c>
      <c r="AU9" s="41">
        <v>0</v>
      </c>
      <c r="AV9" s="43">
        <f t="shared" si="1"/>
        <v>15</v>
      </c>
      <c r="AW9" s="41">
        <f t="shared" si="2"/>
        <v>15</v>
      </c>
      <c r="AX9" s="41">
        <f t="shared" si="9"/>
        <v>15</v>
      </c>
    </row>
    <row r="10" spans="1:51" s="38" customFormat="1">
      <c r="A10" s="38" t="s">
        <v>142</v>
      </c>
      <c r="B10" s="38" t="s">
        <v>110</v>
      </c>
      <c r="C10" s="85">
        <v>41953</v>
      </c>
      <c r="D10" s="40">
        <v>2014</v>
      </c>
      <c r="E10" s="62">
        <v>0.51111111111111118</v>
      </c>
      <c r="F10" s="62">
        <v>0.51736111111111105</v>
      </c>
      <c r="G10" s="58">
        <f t="shared" si="0"/>
        <v>6.2499999999998668E-3</v>
      </c>
      <c r="H10" s="88">
        <v>2</v>
      </c>
      <c r="I10" s="89">
        <v>1</v>
      </c>
      <c r="J10" s="89">
        <v>3</v>
      </c>
      <c r="K10" s="89">
        <v>3</v>
      </c>
      <c r="L10" s="47" t="s">
        <v>121</v>
      </c>
      <c r="M10" s="47" t="s">
        <v>122</v>
      </c>
      <c r="N10" s="46">
        <v>1</v>
      </c>
      <c r="O10" s="48">
        <f t="shared" si="3"/>
        <v>48.18</v>
      </c>
      <c r="P10" s="48">
        <v>14.6</v>
      </c>
      <c r="Q10" s="48">
        <f t="shared" si="4"/>
        <v>48.18</v>
      </c>
      <c r="R10" s="48">
        <v>14.6</v>
      </c>
      <c r="S10" s="46">
        <f t="shared" si="5"/>
        <v>48.18</v>
      </c>
      <c r="T10" s="46">
        <f t="shared" si="6"/>
        <v>14.6</v>
      </c>
      <c r="U10" s="48">
        <f t="shared" si="7"/>
        <v>48.18</v>
      </c>
      <c r="V10" s="48">
        <f t="shared" si="7"/>
        <v>14.6</v>
      </c>
      <c r="W10" s="42">
        <v>24.662569999999999</v>
      </c>
      <c r="X10" s="42">
        <v>-112.18263</v>
      </c>
      <c r="Y10" s="50">
        <f t="shared" ref="Y10" si="15">(Z10*1.8)+32</f>
        <v>77</v>
      </c>
      <c r="Z10" s="50">
        <v>25</v>
      </c>
      <c r="AA10" s="38">
        <v>7</v>
      </c>
      <c r="AB10" s="87">
        <v>0</v>
      </c>
      <c r="AC10" s="36">
        <v>5</v>
      </c>
      <c r="AD10" s="36">
        <v>3</v>
      </c>
      <c r="AE10" s="36">
        <v>22</v>
      </c>
      <c r="AF10" s="36">
        <v>0</v>
      </c>
      <c r="AG10" s="87">
        <v>1</v>
      </c>
      <c r="AH10" s="36">
        <v>29</v>
      </c>
      <c r="AI10" s="36">
        <v>0</v>
      </c>
      <c r="AJ10" s="36">
        <v>0</v>
      </c>
      <c r="AK10" s="87">
        <v>0</v>
      </c>
      <c r="AL10" s="36">
        <v>3</v>
      </c>
      <c r="AM10" s="36">
        <v>7</v>
      </c>
      <c r="AN10" s="36">
        <v>0</v>
      </c>
      <c r="AO10" s="36">
        <v>0</v>
      </c>
      <c r="AP10" s="36">
        <v>11</v>
      </c>
      <c r="AQ10" s="36">
        <v>8</v>
      </c>
      <c r="AR10" s="36">
        <v>0</v>
      </c>
      <c r="AS10" s="36">
        <v>1</v>
      </c>
      <c r="AT10" s="36">
        <v>0</v>
      </c>
      <c r="AU10" s="41">
        <v>0</v>
      </c>
      <c r="AV10" s="43">
        <f t="shared" si="1"/>
        <v>30</v>
      </c>
      <c r="AW10" s="41">
        <f t="shared" si="2"/>
        <v>30</v>
      </c>
      <c r="AX10" s="41">
        <f t="shared" si="9"/>
        <v>30</v>
      </c>
    </row>
    <row r="11" spans="1:51" s="38" customFormat="1">
      <c r="A11" s="38" t="s">
        <v>143</v>
      </c>
      <c r="B11" s="38" t="s">
        <v>110</v>
      </c>
      <c r="C11" s="85">
        <v>41953</v>
      </c>
      <c r="D11" s="40">
        <v>2014</v>
      </c>
      <c r="E11" s="62">
        <v>0.51111111111111118</v>
      </c>
      <c r="F11" s="62">
        <v>0.51597222222222217</v>
      </c>
      <c r="G11" s="58">
        <f t="shared" si="0"/>
        <v>4.8611111111109828E-3</v>
      </c>
      <c r="H11" s="88">
        <v>2</v>
      </c>
      <c r="I11" s="89">
        <v>1</v>
      </c>
      <c r="J11" s="89">
        <v>4</v>
      </c>
      <c r="K11" s="89">
        <v>4</v>
      </c>
      <c r="L11" s="47" t="s">
        <v>121</v>
      </c>
      <c r="M11" s="47" t="s">
        <v>122</v>
      </c>
      <c r="N11" s="46">
        <v>1</v>
      </c>
      <c r="O11" s="48">
        <f t="shared" si="3"/>
        <v>54.11999999999999</v>
      </c>
      <c r="P11" s="48">
        <v>16.399999999999999</v>
      </c>
      <c r="Q11" s="48">
        <f t="shared" si="4"/>
        <v>54.11999999999999</v>
      </c>
      <c r="R11" s="48">
        <v>16.399999999999999</v>
      </c>
      <c r="S11" s="46">
        <f t="shared" si="5"/>
        <v>54.11999999999999</v>
      </c>
      <c r="T11" s="46">
        <f t="shared" si="6"/>
        <v>16.399999999999999</v>
      </c>
      <c r="U11" s="48">
        <f t="shared" si="7"/>
        <v>54.11999999999999</v>
      </c>
      <c r="V11" s="48">
        <f t="shared" si="7"/>
        <v>16.399999999999999</v>
      </c>
      <c r="W11" s="42">
        <v>24.663650000000001</v>
      </c>
      <c r="X11" s="42">
        <v>-112.1824</v>
      </c>
      <c r="Y11" s="50">
        <f t="shared" ref="Y11" si="16">(Z11*1.8)+32</f>
        <v>77</v>
      </c>
      <c r="Z11" s="50">
        <v>25</v>
      </c>
      <c r="AA11" s="38">
        <v>7</v>
      </c>
      <c r="AB11" s="87">
        <v>2</v>
      </c>
      <c r="AC11" s="36">
        <v>0</v>
      </c>
      <c r="AD11" s="36">
        <v>1</v>
      </c>
      <c r="AE11" s="36">
        <v>27</v>
      </c>
      <c r="AF11" s="36">
        <v>0</v>
      </c>
      <c r="AG11" s="87">
        <v>1</v>
      </c>
      <c r="AH11" s="36">
        <v>29</v>
      </c>
      <c r="AI11" s="36">
        <v>0</v>
      </c>
      <c r="AJ11" s="36">
        <v>0</v>
      </c>
      <c r="AK11" s="87">
        <v>5</v>
      </c>
      <c r="AL11" s="36">
        <v>0</v>
      </c>
      <c r="AM11" s="36">
        <v>12</v>
      </c>
      <c r="AN11" s="36">
        <v>0</v>
      </c>
      <c r="AO11" s="36">
        <v>0</v>
      </c>
      <c r="AP11" s="36">
        <v>5</v>
      </c>
      <c r="AQ11" s="36">
        <v>8</v>
      </c>
      <c r="AR11" s="36">
        <v>0</v>
      </c>
      <c r="AS11" s="36">
        <v>0</v>
      </c>
      <c r="AT11" s="36">
        <v>0</v>
      </c>
      <c r="AU11" s="41">
        <v>0</v>
      </c>
      <c r="AV11" s="43">
        <f t="shared" si="1"/>
        <v>30</v>
      </c>
      <c r="AW11" s="41">
        <f t="shared" si="2"/>
        <v>30</v>
      </c>
      <c r="AX11" s="41">
        <f t="shared" si="9"/>
        <v>30</v>
      </c>
    </row>
    <row r="12" spans="1:51" s="38" customFormat="1">
      <c r="A12" s="38" t="s">
        <v>140</v>
      </c>
      <c r="B12" s="38" t="s">
        <v>127</v>
      </c>
      <c r="C12" s="85">
        <v>41953</v>
      </c>
      <c r="D12" s="40">
        <v>2014</v>
      </c>
      <c r="E12" s="62">
        <v>0.51666666666666672</v>
      </c>
      <c r="F12" s="62">
        <v>0.52569444444444446</v>
      </c>
      <c r="G12" s="58">
        <f t="shared" si="0"/>
        <v>9.0277777777777457E-3</v>
      </c>
      <c r="H12" s="88">
        <v>2</v>
      </c>
      <c r="I12" s="89">
        <v>1</v>
      </c>
      <c r="J12" s="89">
        <v>5</v>
      </c>
      <c r="K12" s="89">
        <v>5</v>
      </c>
      <c r="L12" s="47" t="s">
        <v>121</v>
      </c>
      <c r="M12" s="47" t="s">
        <v>122</v>
      </c>
      <c r="N12" s="46">
        <v>1</v>
      </c>
      <c r="O12" s="48">
        <f t="shared" si="3"/>
        <v>52.8</v>
      </c>
      <c r="P12" s="48">
        <v>16</v>
      </c>
      <c r="Q12" s="48">
        <f t="shared" si="4"/>
        <v>35.64</v>
      </c>
      <c r="R12" s="48">
        <v>10.8</v>
      </c>
      <c r="S12" s="46">
        <f t="shared" si="5"/>
        <v>52.8</v>
      </c>
      <c r="T12" s="46">
        <f t="shared" si="6"/>
        <v>16</v>
      </c>
      <c r="U12" s="48">
        <f t="shared" si="7"/>
        <v>44.22</v>
      </c>
      <c r="V12" s="48">
        <f t="shared" si="7"/>
        <v>13.4</v>
      </c>
      <c r="W12" s="42">
        <v>24.662569999999999</v>
      </c>
      <c r="X12" s="42">
        <v>-112.18263</v>
      </c>
      <c r="Y12" s="50">
        <f t="shared" ref="Y12" si="17">(Z12*1.8)+32</f>
        <v>77</v>
      </c>
      <c r="Z12" s="50">
        <v>25</v>
      </c>
      <c r="AA12" s="38">
        <v>7</v>
      </c>
      <c r="AB12" s="87">
        <v>0</v>
      </c>
      <c r="AC12" s="36">
        <v>2</v>
      </c>
      <c r="AD12" s="36">
        <v>4</v>
      </c>
      <c r="AE12" s="36">
        <v>24</v>
      </c>
      <c r="AF12" s="36">
        <v>0</v>
      </c>
      <c r="AG12" s="87">
        <v>29</v>
      </c>
      <c r="AH12" s="36">
        <v>0</v>
      </c>
      <c r="AI12" s="36">
        <v>0</v>
      </c>
      <c r="AJ12" s="36">
        <v>0</v>
      </c>
      <c r="AK12" s="87">
        <v>1</v>
      </c>
      <c r="AL12" s="36">
        <v>6</v>
      </c>
      <c r="AM12" s="36">
        <v>25</v>
      </c>
      <c r="AN12" s="36">
        <v>0</v>
      </c>
      <c r="AO12" s="36">
        <v>0</v>
      </c>
      <c r="AP12" s="36">
        <v>3</v>
      </c>
      <c r="AQ12" s="36">
        <v>19</v>
      </c>
      <c r="AR12" s="36">
        <v>1</v>
      </c>
      <c r="AS12" s="36">
        <v>0</v>
      </c>
      <c r="AT12" s="36">
        <v>0</v>
      </c>
      <c r="AU12" s="41">
        <v>0</v>
      </c>
      <c r="AV12" s="43">
        <f t="shared" ref="AV12:AV14" si="18">SUM(AB12+AC12+AD12+AE12+AF12)</f>
        <v>30</v>
      </c>
      <c r="AW12" s="41">
        <f t="shared" ref="AW12:AW14" si="19">SUM(AG12:AJ12)</f>
        <v>29</v>
      </c>
      <c r="AX12" s="41">
        <f t="shared" si="9"/>
        <v>55</v>
      </c>
    </row>
    <row r="13" spans="1:51" s="38" customFormat="1">
      <c r="A13" s="38" t="s">
        <v>141</v>
      </c>
      <c r="B13" s="38" t="s">
        <v>127</v>
      </c>
      <c r="C13" s="85">
        <v>41953</v>
      </c>
      <c r="D13" s="40">
        <v>2014</v>
      </c>
      <c r="E13" s="62">
        <v>7.4305555555555555E-2</v>
      </c>
      <c r="F13" s="62">
        <v>7.8472222222222221E-2</v>
      </c>
      <c r="G13" s="58">
        <f t="shared" si="0"/>
        <v>4.1666666666666657E-3</v>
      </c>
      <c r="H13" s="88">
        <v>2</v>
      </c>
      <c r="I13" s="89">
        <v>1</v>
      </c>
      <c r="J13" s="89">
        <v>6</v>
      </c>
      <c r="K13" s="89">
        <v>6</v>
      </c>
      <c r="L13" s="47" t="s">
        <v>121</v>
      </c>
      <c r="M13" s="47" t="s">
        <v>122</v>
      </c>
      <c r="N13" s="46">
        <v>1</v>
      </c>
      <c r="O13" s="48">
        <f t="shared" si="3"/>
        <v>56.099999999999994</v>
      </c>
      <c r="P13" s="48">
        <v>17</v>
      </c>
      <c r="Q13" s="48">
        <f t="shared" si="4"/>
        <v>35.64</v>
      </c>
      <c r="R13" s="48">
        <v>10.8</v>
      </c>
      <c r="S13" s="46">
        <f t="shared" si="5"/>
        <v>56.099999999999994</v>
      </c>
      <c r="T13" s="46">
        <f t="shared" si="6"/>
        <v>17</v>
      </c>
      <c r="U13" s="48">
        <f t="shared" si="7"/>
        <v>45.87</v>
      </c>
      <c r="V13" s="48">
        <f t="shared" si="7"/>
        <v>13.9</v>
      </c>
      <c r="W13" s="89">
        <v>24.662510000000001</v>
      </c>
      <c r="X13" s="89">
        <v>-112.1824</v>
      </c>
      <c r="Y13" s="50">
        <f t="shared" ref="Y13:Y14" si="20">(Z13*1.8)+32</f>
        <v>77</v>
      </c>
      <c r="Z13" s="50">
        <v>25</v>
      </c>
      <c r="AA13" s="38">
        <v>7</v>
      </c>
      <c r="AB13" s="87">
        <v>4</v>
      </c>
      <c r="AC13" s="36">
        <v>0</v>
      </c>
      <c r="AD13" s="36">
        <v>0</v>
      </c>
      <c r="AE13" s="36">
        <v>26</v>
      </c>
      <c r="AF13" s="36"/>
      <c r="AG13" s="87">
        <v>7</v>
      </c>
      <c r="AH13" s="36">
        <v>23</v>
      </c>
      <c r="AI13" s="36">
        <v>0</v>
      </c>
      <c r="AJ13" s="36">
        <v>0</v>
      </c>
      <c r="AK13" s="87">
        <v>7</v>
      </c>
      <c r="AL13" s="36">
        <v>4</v>
      </c>
      <c r="AM13" s="36">
        <v>0</v>
      </c>
      <c r="AN13" s="36">
        <v>0</v>
      </c>
      <c r="AO13" s="36">
        <v>0</v>
      </c>
      <c r="AP13" s="36">
        <v>11</v>
      </c>
      <c r="AQ13" s="36">
        <v>7</v>
      </c>
      <c r="AR13" s="36">
        <v>1</v>
      </c>
      <c r="AS13" s="36">
        <v>0</v>
      </c>
      <c r="AT13" s="36">
        <v>0</v>
      </c>
      <c r="AU13" s="41">
        <v>0</v>
      </c>
      <c r="AV13" s="43">
        <f t="shared" si="18"/>
        <v>30</v>
      </c>
      <c r="AW13" s="41">
        <f t="shared" si="19"/>
        <v>30</v>
      </c>
      <c r="AX13" s="41">
        <f t="shared" si="9"/>
        <v>30</v>
      </c>
    </row>
    <row r="14" spans="1:51" s="38" customFormat="1">
      <c r="A14" s="38" t="s">
        <v>39</v>
      </c>
      <c r="B14" s="38" t="s">
        <v>110</v>
      </c>
      <c r="C14" s="85">
        <v>41954</v>
      </c>
      <c r="D14" s="38">
        <v>2014</v>
      </c>
      <c r="E14" s="62">
        <v>0.55208333333333337</v>
      </c>
      <c r="F14" s="62">
        <v>0.56041666666666667</v>
      </c>
      <c r="G14" s="62">
        <f t="shared" ref="G14:G19" si="21">F14-E14</f>
        <v>8.3333333333333037E-3</v>
      </c>
      <c r="H14" s="88">
        <v>2</v>
      </c>
      <c r="I14" s="89">
        <v>1</v>
      </c>
      <c r="J14" s="89">
        <v>1</v>
      </c>
      <c r="K14" s="89">
        <v>1</v>
      </c>
      <c r="L14" s="39" t="s">
        <v>117</v>
      </c>
      <c r="M14" s="39" t="s">
        <v>118</v>
      </c>
      <c r="N14" s="38">
        <v>1</v>
      </c>
      <c r="O14" s="48">
        <f t="shared" si="3"/>
        <v>23.099999999999998</v>
      </c>
      <c r="P14" s="59">
        <v>7</v>
      </c>
      <c r="Q14" s="48">
        <f t="shared" si="4"/>
        <v>26.498999999999995</v>
      </c>
      <c r="R14" s="48">
        <v>8.0299999999999994</v>
      </c>
      <c r="S14" s="46">
        <f t="shared" si="5"/>
        <v>26.498999999999995</v>
      </c>
      <c r="T14" s="46">
        <f t="shared" si="6"/>
        <v>8.0299999999999994</v>
      </c>
      <c r="U14" s="48">
        <f t="shared" si="7"/>
        <v>24.799499999999995</v>
      </c>
      <c r="V14" s="48">
        <f t="shared" si="7"/>
        <v>7.5149999999999997</v>
      </c>
      <c r="W14" s="49">
        <v>24.6523</v>
      </c>
      <c r="X14" s="49">
        <v>-112.17232</v>
      </c>
      <c r="Y14" s="37">
        <f t="shared" si="20"/>
        <v>77</v>
      </c>
      <c r="Z14" s="37">
        <v>25</v>
      </c>
      <c r="AA14" s="38">
        <v>8</v>
      </c>
      <c r="AB14" s="38">
        <v>0</v>
      </c>
      <c r="AC14" s="38">
        <v>0</v>
      </c>
      <c r="AD14" s="38">
        <v>18</v>
      </c>
      <c r="AE14" s="38">
        <v>12</v>
      </c>
      <c r="AF14" s="38">
        <v>0</v>
      </c>
      <c r="AG14" s="38">
        <v>0</v>
      </c>
      <c r="AH14" s="38">
        <v>30</v>
      </c>
      <c r="AI14" s="38">
        <v>0</v>
      </c>
      <c r="AJ14" s="38">
        <v>0</v>
      </c>
      <c r="AK14" s="38">
        <v>0</v>
      </c>
      <c r="AL14" s="38">
        <v>0</v>
      </c>
      <c r="AM14" s="38">
        <v>17</v>
      </c>
      <c r="AN14" s="38">
        <v>0</v>
      </c>
      <c r="AO14" s="38">
        <v>0</v>
      </c>
      <c r="AP14" s="38">
        <v>10</v>
      </c>
      <c r="AQ14" s="38">
        <v>3</v>
      </c>
      <c r="AR14" s="38">
        <v>0</v>
      </c>
      <c r="AS14" s="38">
        <v>0</v>
      </c>
      <c r="AT14" s="38">
        <v>0</v>
      </c>
      <c r="AU14" s="41">
        <v>0</v>
      </c>
      <c r="AV14" s="43">
        <f t="shared" si="18"/>
        <v>30</v>
      </c>
      <c r="AW14" s="38">
        <f t="shared" si="19"/>
        <v>30</v>
      </c>
      <c r="AX14" s="41">
        <f t="shared" si="9"/>
        <v>30</v>
      </c>
    </row>
    <row r="15" spans="1:51" s="38" customFormat="1">
      <c r="A15" s="38" t="s">
        <v>40</v>
      </c>
      <c r="B15" s="38" t="s">
        <v>110</v>
      </c>
      <c r="C15" s="85">
        <v>41954</v>
      </c>
      <c r="D15" s="38">
        <v>2014</v>
      </c>
      <c r="E15" s="62">
        <v>0.55277777777777781</v>
      </c>
      <c r="F15" s="62">
        <v>0.56319444444444444</v>
      </c>
      <c r="G15" s="62">
        <f t="shared" si="21"/>
        <v>1.041666666666663E-2</v>
      </c>
      <c r="H15" s="88">
        <v>2</v>
      </c>
      <c r="I15" s="89">
        <v>1</v>
      </c>
      <c r="J15" s="89">
        <v>2</v>
      </c>
      <c r="K15" s="89">
        <v>2</v>
      </c>
      <c r="L15" s="39" t="s">
        <v>117</v>
      </c>
      <c r="M15" s="39" t="s">
        <v>118</v>
      </c>
      <c r="N15" s="38">
        <v>1</v>
      </c>
      <c r="O15" s="48">
        <f t="shared" si="3"/>
        <v>23.429999999999996</v>
      </c>
      <c r="P15" s="59">
        <v>7.1</v>
      </c>
      <c r="Q15" s="48">
        <f t="shared" si="4"/>
        <v>24.419999999999998</v>
      </c>
      <c r="R15" s="48">
        <v>7.4</v>
      </c>
      <c r="S15" s="46">
        <f t="shared" si="5"/>
        <v>24.419999999999998</v>
      </c>
      <c r="T15" s="46">
        <f t="shared" si="6"/>
        <v>7.4</v>
      </c>
      <c r="U15" s="48">
        <f t="shared" si="7"/>
        <v>23.924999999999997</v>
      </c>
      <c r="V15" s="48">
        <f t="shared" si="7"/>
        <v>7.25</v>
      </c>
      <c r="W15" s="49">
        <v>24.665120000000002</v>
      </c>
      <c r="X15" s="49">
        <v>-112.17603</v>
      </c>
      <c r="Y15" s="37">
        <f t="shared" ref="Y15:Y17" si="22">(Z15*1.8)+32</f>
        <v>77</v>
      </c>
      <c r="Z15" s="37">
        <v>25</v>
      </c>
      <c r="AA15" s="38">
        <v>4</v>
      </c>
      <c r="AB15" s="38">
        <v>0</v>
      </c>
      <c r="AC15" s="38">
        <v>0</v>
      </c>
      <c r="AD15" s="38">
        <v>4</v>
      </c>
      <c r="AE15" s="38">
        <v>26</v>
      </c>
      <c r="AF15" s="38">
        <v>0</v>
      </c>
      <c r="AG15" s="38">
        <v>0</v>
      </c>
      <c r="AH15" s="38">
        <v>24</v>
      </c>
      <c r="AI15" s="38">
        <v>6</v>
      </c>
      <c r="AJ15" s="38">
        <v>0</v>
      </c>
      <c r="AK15" s="38">
        <v>0</v>
      </c>
      <c r="AL15" s="38">
        <v>0</v>
      </c>
      <c r="AM15" s="38">
        <v>7</v>
      </c>
      <c r="AN15" s="38">
        <v>2</v>
      </c>
      <c r="AO15" s="38">
        <v>1</v>
      </c>
      <c r="AP15" s="38">
        <v>16</v>
      </c>
      <c r="AQ15" s="38">
        <v>4</v>
      </c>
      <c r="AR15" s="38">
        <v>0</v>
      </c>
      <c r="AS15" s="38">
        <v>0</v>
      </c>
      <c r="AT15" s="38">
        <v>0</v>
      </c>
      <c r="AU15" s="41">
        <v>0</v>
      </c>
      <c r="AV15" s="43">
        <f t="shared" ref="AV15" si="23">SUM(AB15+AC15+AD15+AE15+AF15)</f>
        <v>30</v>
      </c>
      <c r="AW15" s="38">
        <f t="shared" ref="AW15" si="24">SUM(AG15:AJ15)</f>
        <v>30</v>
      </c>
      <c r="AX15" s="41">
        <f t="shared" si="9"/>
        <v>30</v>
      </c>
    </row>
    <row r="16" spans="1:51" s="38" customFormat="1">
      <c r="A16" s="38" t="s">
        <v>41</v>
      </c>
      <c r="B16" s="38" t="s">
        <v>127</v>
      </c>
      <c r="C16" s="85">
        <v>41954</v>
      </c>
      <c r="D16" s="38">
        <v>2014</v>
      </c>
      <c r="E16" s="62">
        <v>0.53819444444444442</v>
      </c>
      <c r="F16" s="62">
        <v>0.54305555555555551</v>
      </c>
      <c r="G16" s="62">
        <f t="shared" si="21"/>
        <v>4.8611111111110938E-3</v>
      </c>
      <c r="H16" s="88">
        <v>2</v>
      </c>
      <c r="I16" s="89">
        <v>1</v>
      </c>
      <c r="J16" s="89">
        <v>3</v>
      </c>
      <c r="K16" s="89">
        <v>3</v>
      </c>
      <c r="L16" s="39" t="s">
        <v>103</v>
      </c>
      <c r="M16" s="39" t="s">
        <v>132</v>
      </c>
      <c r="N16" s="38">
        <v>1</v>
      </c>
      <c r="O16" s="35">
        <f t="shared" si="3"/>
        <v>23.429999999999996</v>
      </c>
      <c r="P16" s="59">
        <v>7.1</v>
      </c>
      <c r="Q16" s="35">
        <f t="shared" si="4"/>
        <v>21.45</v>
      </c>
      <c r="R16" s="48">
        <v>6.5</v>
      </c>
      <c r="S16" s="36">
        <f t="shared" si="5"/>
        <v>23.429999999999996</v>
      </c>
      <c r="T16" s="36">
        <f t="shared" si="6"/>
        <v>7.1</v>
      </c>
      <c r="U16" s="35">
        <f t="shared" si="7"/>
        <v>22.439999999999998</v>
      </c>
      <c r="V16" s="35">
        <f t="shared" si="7"/>
        <v>6.8</v>
      </c>
      <c r="W16" s="49">
        <v>24.165230000000001</v>
      </c>
      <c r="X16" s="49">
        <v>-112.17632</v>
      </c>
      <c r="Y16" s="37">
        <f t="shared" si="22"/>
        <v>77</v>
      </c>
      <c r="Z16" s="37">
        <v>25</v>
      </c>
      <c r="AA16" s="38">
        <v>4</v>
      </c>
      <c r="AB16" s="38">
        <v>0</v>
      </c>
      <c r="AC16" s="38">
        <v>0</v>
      </c>
      <c r="AD16" s="38">
        <v>2</v>
      </c>
      <c r="AE16" s="38">
        <v>28</v>
      </c>
      <c r="AF16" s="38">
        <v>0</v>
      </c>
      <c r="AG16" s="38">
        <v>0</v>
      </c>
      <c r="AH16" s="38">
        <v>30</v>
      </c>
      <c r="AI16" s="38">
        <v>0</v>
      </c>
      <c r="AJ16" s="38">
        <v>0</v>
      </c>
      <c r="AK16" s="38">
        <v>0</v>
      </c>
      <c r="AL16" s="38">
        <v>2</v>
      </c>
      <c r="AM16" s="38">
        <v>0</v>
      </c>
      <c r="AN16" s="38">
        <v>0</v>
      </c>
      <c r="AO16" s="38">
        <v>0</v>
      </c>
      <c r="AP16" s="38">
        <v>23</v>
      </c>
      <c r="AQ16" s="38">
        <v>5</v>
      </c>
      <c r="AR16" s="38">
        <v>0</v>
      </c>
      <c r="AS16" s="38">
        <v>0</v>
      </c>
      <c r="AT16" s="38">
        <v>0</v>
      </c>
      <c r="AU16" s="41">
        <v>0</v>
      </c>
      <c r="AV16" s="43">
        <f t="shared" ref="AV16" si="25">SUM(AB16+AC16+AD16+AE16+AF16)</f>
        <v>30</v>
      </c>
      <c r="AW16" s="38">
        <f t="shared" ref="AW16" si="26">SUM(AG16:AJ16)</f>
        <v>30</v>
      </c>
      <c r="AX16" s="41">
        <f t="shared" si="9"/>
        <v>30</v>
      </c>
    </row>
    <row r="17" spans="1:50" s="38" customFormat="1">
      <c r="A17" s="38" t="s">
        <v>42</v>
      </c>
      <c r="B17" s="38" t="s">
        <v>127</v>
      </c>
      <c r="C17" s="85">
        <v>41954</v>
      </c>
      <c r="D17" s="38">
        <v>2014</v>
      </c>
      <c r="E17" s="62">
        <v>8.7500000000000008E-2</v>
      </c>
      <c r="F17" s="62">
        <v>9.4444444444444442E-2</v>
      </c>
      <c r="G17" s="62">
        <f t="shared" si="21"/>
        <v>6.9444444444444337E-3</v>
      </c>
      <c r="H17" s="88">
        <v>2</v>
      </c>
      <c r="I17" s="89">
        <v>1</v>
      </c>
      <c r="J17" s="89">
        <v>4</v>
      </c>
      <c r="K17" s="89">
        <v>4</v>
      </c>
      <c r="L17" s="39" t="s">
        <v>103</v>
      </c>
      <c r="M17" s="39" t="s">
        <v>132</v>
      </c>
      <c r="N17" s="38">
        <v>1</v>
      </c>
      <c r="O17" s="35">
        <f t="shared" si="3"/>
        <v>25.08</v>
      </c>
      <c r="P17" s="48">
        <v>7.6</v>
      </c>
      <c r="Q17" s="35">
        <f t="shared" si="4"/>
        <v>23.099999999999998</v>
      </c>
      <c r="R17" s="48">
        <v>7</v>
      </c>
      <c r="S17" s="36">
        <f t="shared" si="5"/>
        <v>25.08</v>
      </c>
      <c r="T17" s="36">
        <f t="shared" si="6"/>
        <v>7.6</v>
      </c>
      <c r="U17" s="35">
        <f t="shared" si="7"/>
        <v>24.089999999999996</v>
      </c>
      <c r="V17" s="35">
        <f t="shared" si="7"/>
        <v>7.3</v>
      </c>
      <c r="W17" s="49">
        <v>24.165512</v>
      </c>
      <c r="X17" s="49">
        <v>-112.117603</v>
      </c>
      <c r="Y17" s="50">
        <f t="shared" si="22"/>
        <v>77</v>
      </c>
      <c r="Z17" s="50">
        <v>25</v>
      </c>
      <c r="AA17" s="53">
        <v>8</v>
      </c>
      <c r="AB17" s="38">
        <v>8</v>
      </c>
      <c r="AC17" s="38">
        <v>0</v>
      </c>
      <c r="AD17" s="38">
        <v>17</v>
      </c>
      <c r="AE17" s="38">
        <v>5</v>
      </c>
      <c r="AF17" s="38">
        <v>0</v>
      </c>
      <c r="AG17" s="38">
        <v>9</v>
      </c>
      <c r="AH17" s="38">
        <v>21</v>
      </c>
      <c r="AI17" s="38">
        <v>0</v>
      </c>
      <c r="AJ17" s="38">
        <v>0</v>
      </c>
      <c r="AK17" s="38">
        <v>9</v>
      </c>
      <c r="AL17" s="38">
        <v>0</v>
      </c>
      <c r="AM17" s="38">
        <v>0</v>
      </c>
      <c r="AN17" s="38">
        <v>0</v>
      </c>
      <c r="AO17" s="38">
        <v>0</v>
      </c>
      <c r="AP17" s="38">
        <v>16</v>
      </c>
      <c r="AQ17" s="38">
        <v>5</v>
      </c>
      <c r="AR17" s="38">
        <v>0</v>
      </c>
      <c r="AS17" s="38">
        <v>0</v>
      </c>
      <c r="AT17" s="38">
        <v>0</v>
      </c>
      <c r="AU17" s="41">
        <v>0</v>
      </c>
      <c r="AV17" s="43">
        <f t="shared" ref="AV17" si="27">SUM(AB17+AC17+AD17+AE17+AF17)</f>
        <v>30</v>
      </c>
      <c r="AW17" s="38">
        <f t="shared" ref="AW17" si="28">SUM(AG17:AJ17)</f>
        <v>30</v>
      </c>
      <c r="AX17" s="41">
        <f t="shared" si="9"/>
        <v>30</v>
      </c>
    </row>
    <row r="18" spans="1:50" s="38" customFormat="1">
      <c r="A18" s="38" t="s">
        <v>43</v>
      </c>
      <c r="B18" s="38" t="s">
        <v>126</v>
      </c>
      <c r="C18" s="85">
        <v>41954</v>
      </c>
      <c r="D18" s="38">
        <v>2014</v>
      </c>
      <c r="E18" s="62">
        <v>0.13333333333333333</v>
      </c>
      <c r="F18" s="62">
        <v>0.13819444444444443</v>
      </c>
      <c r="G18" s="62">
        <f t="shared" si="21"/>
        <v>4.8611111111110938E-3</v>
      </c>
      <c r="H18" s="88">
        <v>2</v>
      </c>
      <c r="I18" s="89">
        <v>1</v>
      </c>
      <c r="J18" s="89">
        <v>5</v>
      </c>
      <c r="K18" s="89">
        <v>5</v>
      </c>
      <c r="L18" s="39" t="s">
        <v>117</v>
      </c>
      <c r="M18" s="39" t="s">
        <v>118</v>
      </c>
      <c r="N18" s="38">
        <v>1</v>
      </c>
      <c r="O18" s="48">
        <f t="shared" ref="O18:O21" si="29">(P18*3.3)</f>
        <v>25.08</v>
      </c>
      <c r="P18" s="48">
        <v>7.6</v>
      </c>
      <c r="Q18" s="48">
        <f t="shared" ref="Q18:Q21" si="30">(R18*3.3)</f>
        <v>23.099999999999998</v>
      </c>
      <c r="R18" s="48">
        <v>7</v>
      </c>
      <c r="S18" s="46">
        <f t="shared" ref="S18:S21" si="31">MAX(O18,Q18,)</f>
        <v>25.08</v>
      </c>
      <c r="T18" s="46">
        <f t="shared" ref="T18:T21" si="32">MAX(P18,R18)</f>
        <v>7.6</v>
      </c>
      <c r="U18" s="48">
        <f t="shared" ref="U18:V21" si="33">AVERAGE(O18,Q18)</f>
        <v>24.089999999999996</v>
      </c>
      <c r="V18" s="48">
        <f t="shared" ref="V18:V19" si="34">AVERAGE(P18,R18)</f>
        <v>7.3</v>
      </c>
      <c r="W18" s="49">
        <v>24.65512</v>
      </c>
      <c r="X18" s="49">
        <v>-112.17603</v>
      </c>
      <c r="Y18" s="37">
        <f t="shared" ref="Y18" si="35">(Z18*1.8)+32</f>
        <v>77</v>
      </c>
      <c r="Z18" s="37">
        <v>25</v>
      </c>
      <c r="AA18" s="38">
        <v>7</v>
      </c>
      <c r="AB18" s="38">
        <v>0</v>
      </c>
      <c r="AC18" s="38">
        <v>1</v>
      </c>
      <c r="AD18" s="38">
        <v>0</v>
      </c>
      <c r="AE18" s="38">
        <v>29</v>
      </c>
      <c r="AF18" s="38">
        <v>0</v>
      </c>
      <c r="AG18" s="38">
        <v>18</v>
      </c>
      <c r="AH18" s="38">
        <v>12</v>
      </c>
      <c r="AI18" s="38">
        <v>0</v>
      </c>
      <c r="AJ18" s="38">
        <v>0</v>
      </c>
      <c r="AK18" s="38">
        <v>1</v>
      </c>
      <c r="AL18" s="38">
        <v>6</v>
      </c>
      <c r="AM18" s="38">
        <v>9</v>
      </c>
      <c r="AN18" s="38">
        <v>0</v>
      </c>
      <c r="AO18" s="38">
        <v>0</v>
      </c>
      <c r="AP18" s="38">
        <v>4</v>
      </c>
      <c r="AQ18" s="38">
        <v>10</v>
      </c>
      <c r="AR18" s="38">
        <v>0</v>
      </c>
      <c r="AS18" s="38">
        <v>0</v>
      </c>
      <c r="AT18" s="38">
        <v>0</v>
      </c>
      <c r="AU18" s="41">
        <v>0</v>
      </c>
      <c r="AV18" s="43">
        <f t="shared" ref="AV18" si="36">SUM(AB18+AC18+AD18+AE18+AF18)</f>
        <v>30</v>
      </c>
      <c r="AW18" s="38">
        <f t="shared" ref="AW18" si="37">SUM(AG18:AJ18)</f>
        <v>30</v>
      </c>
      <c r="AX18" s="41">
        <f t="shared" si="9"/>
        <v>30</v>
      </c>
    </row>
    <row r="19" spans="1:50" s="38" customFormat="1">
      <c r="A19" s="38" t="s">
        <v>44</v>
      </c>
      <c r="B19" s="38" t="s">
        <v>126</v>
      </c>
      <c r="C19" s="85">
        <v>41954</v>
      </c>
      <c r="D19" s="38">
        <v>2014</v>
      </c>
      <c r="E19" s="62">
        <v>0.18055555555555555</v>
      </c>
      <c r="F19" s="62">
        <v>0.18680555555555556</v>
      </c>
      <c r="G19" s="62">
        <f t="shared" si="21"/>
        <v>6.2500000000000056E-3</v>
      </c>
      <c r="H19" s="88">
        <v>2</v>
      </c>
      <c r="I19" s="89">
        <v>2</v>
      </c>
      <c r="J19" s="89">
        <v>6</v>
      </c>
      <c r="K19" s="89">
        <v>6</v>
      </c>
      <c r="L19" s="39" t="s">
        <v>117</v>
      </c>
      <c r="M19" s="39" t="s">
        <v>118</v>
      </c>
      <c r="N19" s="38">
        <v>1</v>
      </c>
      <c r="O19" s="48">
        <f t="shared" si="29"/>
        <v>25.08</v>
      </c>
      <c r="P19" s="48">
        <v>7.6</v>
      </c>
      <c r="Q19" s="48">
        <f t="shared" si="30"/>
        <v>23.099999999999998</v>
      </c>
      <c r="R19" s="48">
        <v>7</v>
      </c>
      <c r="S19" s="46">
        <f t="shared" si="31"/>
        <v>25.08</v>
      </c>
      <c r="T19" s="46">
        <f t="shared" si="32"/>
        <v>7.6</v>
      </c>
      <c r="U19" s="48">
        <f t="shared" si="33"/>
        <v>24.089999999999996</v>
      </c>
      <c r="V19" s="48">
        <f t="shared" si="34"/>
        <v>7.3</v>
      </c>
      <c r="W19" s="49">
        <v>24.65512</v>
      </c>
      <c r="X19" s="49">
        <v>-112.17603</v>
      </c>
      <c r="Y19" s="37">
        <f t="shared" ref="Y19" si="38">(Z19*1.8)+32</f>
        <v>77</v>
      </c>
      <c r="Z19" s="37">
        <v>25</v>
      </c>
      <c r="AA19" s="38">
        <v>7</v>
      </c>
      <c r="AB19" s="38">
        <v>5</v>
      </c>
      <c r="AC19" s="38">
        <v>0</v>
      </c>
      <c r="AD19" s="38">
        <v>0</v>
      </c>
      <c r="AE19" s="38">
        <v>25</v>
      </c>
      <c r="AF19" s="38">
        <v>0</v>
      </c>
      <c r="AG19" s="38">
        <v>19</v>
      </c>
      <c r="AH19" s="38">
        <v>11</v>
      </c>
      <c r="AI19" s="38">
        <v>0</v>
      </c>
      <c r="AJ19" s="38">
        <v>0</v>
      </c>
      <c r="AK19" s="38">
        <v>7</v>
      </c>
      <c r="AL19" s="38">
        <v>0</v>
      </c>
      <c r="AM19" s="38">
        <v>5</v>
      </c>
      <c r="AN19" s="38">
        <v>0</v>
      </c>
      <c r="AO19" s="38">
        <v>15</v>
      </c>
      <c r="AP19" s="38">
        <v>1</v>
      </c>
      <c r="AQ19" s="38">
        <v>2</v>
      </c>
      <c r="AR19" s="38">
        <v>0</v>
      </c>
      <c r="AS19" s="38">
        <v>0</v>
      </c>
      <c r="AT19" s="38">
        <v>0</v>
      </c>
      <c r="AU19" s="41">
        <v>0</v>
      </c>
      <c r="AV19" s="43">
        <f t="shared" ref="AV19" si="39">SUM(AB19+AC19+AD19+AE19+AF19)</f>
        <v>30</v>
      </c>
      <c r="AW19" s="38">
        <f t="shared" ref="AW19" si="40">SUM(AG19:AJ19)</f>
        <v>30</v>
      </c>
      <c r="AX19" s="41">
        <f t="shared" si="9"/>
        <v>30</v>
      </c>
    </row>
    <row r="20" spans="1:50" s="38" customFormat="1">
      <c r="A20" s="38" t="s">
        <v>31</v>
      </c>
      <c r="B20" s="38" t="s">
        <v>108</v>
      </c>
      <c r="C20" s="85">
        <v>41954</v>
      </c>
      <c r="D20" s="38">
        <v>2014</v>
      </c>
      <c r="E20" s="62">
        <v>0.15277777777777776</v>
      </c>
      <c r="F20" s="62">
        <v>0.15694444444444444</v>
      </c>
      <c r="G20" s="62">
        <f t="shared" ref="G20" si="41">F20-E20</f>
        <v>4.1666666666666796E-3</v>
      </c>
      <c r="H20" s="88">
        <v>2</v>
      </c>
      <c r="I20" s="89">
        <v>2</v>
      </c>
      <c r="J20" s="89">
        <v>17</v>
      </c>
      <c r="K20" s="89">
        <v>17</v>
      </c>
      <c r="L20" s="39" t="s">
        <v>131</v>
      </c>
      <c r="M20" s="39" t="s">
        <v>119</v>
      </c>
      <c r="N20" s="38">
        <v>1</v>
      </c>
      <c r="O20" s="48">
        <f t="shared" si="29"/>
        <v>30.69</v>
      </c>
      <c r="P20" s="59">
        <v>9.3000000000000007</v>
      </c>
      <c r="Q20" s="48">
        <f t="shared" si="30"/>
        <v>35.309999999999995</v>
      </c>
      <c r="R20" s="48">
        <v>10.7</v>
      </c>
      <c r="S20" s="46">
        <f t="shared" si="31"/>
        <v>35.309999999999995</v>
      </c>
      <c r="T20" s="46">
        <f t="shared" si="32"/>
        <v>10.7</v>
      </c>
      <c r="U20" s="48">
        <f t="shared" si="33"/>
        <v>33</v>
      </c>
      <c r="V20" s="48">
        <f t="shared" si="33"/>
        <v>10</v>
      </c>
      <c r="W20" s="49">
        <v>24.6631</v>
      </c>
      <c r="X20" s="49">
        <v>-112.17283999999999</v>
      </c>
      <c r="Y20" s="50">
        <v>77</v>
      </c>
      <c r="Z20" s="50">
        <v>25</v>
      </c>
      <c r="AA20" s="54">
        <v>8</v>
      </c>
      <c r="AB20" s="54">
        <v>2</v>
      </c>
      <c r="AC20" s="38">
        <v>0</v>
      </c>
      <c r="AD20" s="38">
        <v>13</v>
      </c>
      <c r="AE20" s="38">
        <v>15</v>
      </c>
      <c r="AF20" s="38">
        <v>0</v>
      </c>
      <c r="AG20" s="38">
        <v>0</v>
      </c>
      <c r="AH20" s="38">
        <v>30</v>
      </c>
      <c r="AI20" s="38">
        <v>0</v>
      </c>
      <c r="AJ20" s="38">
        <v>0</v>
      </c>
      <c r="AK20" s="38">
        <v>15</v>
      </c>
      <c r="AL20" s="38">
        <v>1</v>
      </c>
      <c r="AM20" s="38">
        <v>8</v>
      </c>
      <c r="AN20" s="38">
        <v>0</v>
      </c>
      <c r="AO20" s="38">
        <v>0</v>
      </c>
      <c r="AP20" s="38">
        <v>6</v>
      </c>
      <c r="AQ20" s="38">
        <v>0</v>
      </c>
      <c r="AR20" s="38">
        <v>0</v>
      </c>
      <c r="AS20" s="38">
        <v>0</v>
      </c>
      <c r="AT20" s="38">
        <v>0</v>
      </c>
      <c r="AU20" s="41">
        <v>0</v>
      </c>
      <c r="AV20" s="43">
        <f t="shared" ref="AV20:AV21" si="42">SUM(AB20+AC20+AD20+AE20+AF20)</f>
        <v>30</v>
      </c>
      <c r="AW20" s="38">
        <f t="shared" ref="AW20:AW21" si="43">SUM(AG20:AJ20)</f>
        <v>30</v>
      </c>
      <c r="AX20" s="41">
        <f t="shared" si="9"/>
        <v>30</v>
      </c>
    </row>
    <row r="21" spans="1:50" s="38" customFormat="1">
      <c r="A21" s="38" t="s">
        <v>32</v>
      </c>
      <c r="B21" s="38" t="s">
        <v>108</v>
      </c>
      <c r="C21" s="85">
        <v>41954</v>
      </c>
      <c r="D21" s="38">
        <v>2014</v>
      </c>
      <c r="E21" s="62">
        <v>0.15069444444444444</v>
      </c>
      <c r="F21" s="62">
        <v>0.19583333333333333</v>
      </c>
      <c r="G21" s="62">
        <f t="shared" ref="G21" si="44">F21-E21</f>
        <v>4.5138888888888895E-2</v>
      </c>
      <c r="H21" s="88">
        <v>2</v>
      </c>
      <c r="I21" s="89">
        <v>2</v>
      </c>
      <c r="J21" s="89">
        <v>18</v>
      </c>
      <c r="K21" s="89">
        <v>18</v>
      </c>
      <c r="L21" s="39" t="s">
        <v>131</v>
      </c>
      <c r="M21" s="39" t="s">
        <v>119</v>
      </c>
      <c r="N21" s="38">
        <v>1</v>
      </c>
      <c r="O21" s="48">
        <f t="shared" si="29"/>
        <v>10.23</v>
      </c>
      <c r="P21" s="59">
        <v>3.1</v>
      </c>
      <c r="Q21" s="48">
        <f t="shared" si="30"/>
        <v>13.2</v>
      </c>
      <c r="R21" s="48">
        <v>4</v>
      </c>
      <c r="S21" s="46">
        <f t="shared" si="31"/>
        <v>13.2</v>
      </c>
      <c r="T21" s="46">
        <f t="shared" si="32"/>
        <v>4</v>
      </c>
      <c r="U21" s="48">
        <f t="shared" si="33"/>
        <v>11.715</v>
      </c>
      <c r="V21" s="48">
        <f t="shared" si="33"/>
        <v>3.55</v>
      </c>
      <c r="W21" s="49">
        <v>24.66208</v>
      </c>
      <c r="X21" s="49">
        <v>-112.17169</v>
      </c>
      <c r="Y21" s="50">
        <v>77</v>
      </c>
      <c r="Z21" s="50">
        <v>25</v>
      </c>
      <c r="AA21" s="54">
        <v>8</v>
      </c>
      <c r="AB21" s="87">
        <v>4</v>
      </c>
      <c r="AC21" s="36">
        <v>0</v>
      </c>
      <c r="AD21" s="36">
        <v>7</v>
      </c>
      <c r="AE21" s="36">
        <v>19</v>
      </c>
      <c r="AF21" s="36">
        <v>0</v>
      </c>
      <c r="AG21" s="87">
        <v>0</v>
      </c>
      <c r="AH21" s="36">
        <v>25</v>
      </c>
      <c r="AI21" s="36">
        <v>5</v>
      </c>
      <c r="AJ21" s="36">
        <v>0</v>
      </c>
      <c r="AK21" s="87">
        <v>11</v>
      </c>
      <c r="AL21" s="36">
        <v>0</v>
      </c>
      <c r="AM21" s="36">
        <v>18</v>
      </c>
      <c r="AN21" s="36">
        <v>0</v>
      </c>
      <c r="AO21" s="36">
        <v>0</v>
      </c>
      <c r="AP21" s="36">
        <v>0</v>
      </c>
      <c r="AQ21" s="36">
        <v>0</v>
      </c>
      <c r="AR21" s="36">
        <v>0</v>
      </c>
      <c r="AS21" s="36">
        <v>1</v>
      </c>
      <c r="AT21" s="36">
        <v>0</v>
      </c>
      <c r="AU21" s="41">
        <v>0</v>
      </c>
      <c r="AV21" s="43">
        <f t="shared" si="42"/>
        <v>30</v>
      </c>
      <c r="AW21" s="41">
        <f t="shared" si="43"/>
        <v>30</v>
      </c>
      <c r="AX21" s="41">
        <f t="shared" si="9"/>
        <v>30</v>
      </c>
    </row>
    <row r="22" spans="1:50" s="38" customFormat="1">
      <c r="A22" s="38" t="s">
        <v>29</v>
      </c>
      <c r="B22" s="38" t="s">
        <v>128</v>
      </c>
      <c r="C22" s="85">
        <v>41954</v>
      </c>
      <c r="D22" s="38">
        <v>2014</v>
      </c>
      <c r="E22" s="62">
        <v>0.15138888888888888</v>
      </c>
      <c r="F22" s="62">
        <v>0.15555555555555556</v>
      </c>
      <c r="G22" s="62">
        <f t="shared" ref="G22:G25" si="45">F22-E22</f>
        <v>4.1666666666666796E-3</v>
      </c>
      <c r="H22" s="88">
        <v>2</v>
      </c>
      <c r="I22" s="89">
        <v>2</v>
      </c>
      <c r="J22" s="89">
        <v>19</v>
      </c>
      <c r="K22" s="89">
        <v>19</v>
      </c>
      <c r="L22" s="39" t="s">
        <v>121</v>
      </c>
      <c r="M22" s="39" t="s">
        <v>122</v>
      </c>
      <c r="N22" s="38">
        <v>1</v>
      </c>
      <c r="O22" s="48">
        <f t="shared" ref="O22:O25" si="46">(P22*3.3)</f>
        <v>35.309999999999995</v>
      </c>
      <c r="P22" s="59">
        <v>10.7</v>
      </c>
      <c r="Q22" s="48">
        <f t="shared" ref="Q22:Q25" si="47">(R22*3.3)</f>
        <v>41.58</v>
      </c>
      <c r="R22" s="48">
        <v>12.6</v>
      </c>
      <c r="S22" s="46">
        <f t="shared" ref="S22:S25" si="48">MAX(O22,Q22,)</f>
        <v>41.58</v>
      </c>
      <c r="T22" s="46">
        <f t="shared" ref="T22:T25" si="49">MAX(P22,R22)</f>
        <v>12.6</v>
      </c>
      <c r="U22" s="48">
        <f t="shared" ref="U22:U25" si="50">AVERAGE(O22,Q22)</f>
        <v>38.444999999999993</v>
      </c>
      <c r="V22" s="48">
        <f t="shared" ref="V22:V25" si="51">AVERAGE(P22,R22)</f>
        <v>11.649999999999999</v>
      </c>
      <c r="W22" s="49">
        <v>24.6631</v>
      </c>
      <c r="X22" s="49">
        <v>-112.17283999999999</v>
      </c>
      <c r="Y22" s="50">
        <v>77</v>
      </c>
      <c r="Z22" s="50">
        <v>25</v>
      </c>
      <c r="AA22" s="54">
        <v>8</v>
      </c>
      <c r="AB22" s="87">
        <v>3</v>
      </c>
      <c r="AC22" s="36">
        <v>0</v>
      </c>
      <c r="AD22" s="36">
        <v>0</v>
      </c>
      <c r="AE22" s="36">
        <v>27</v>
      </c>
      <c r="AF22" s="36">
        <v>0</v>
      </c>
      <c r="AG22" s="87">
        <v>22</v>
      </c>
      <c r="AH22" s="36">
        <v>8</v>
      </c>
      <c r="AI22" s="36">
        <v>0</v>
      </c>
      <c r="AJ22" s="36">
        <v>0</v>
      </c>
      <c r="AK22" s="87">
        <v>2</v>
      </c>
      <c r="AL22" s="36">
        <v>1</v>
      </c>
      <c r="AM22" s="36">
        <v>1</v>
      </c>
      <c r="AN22" s="36">
        <v>0</v>
      </c>
      <c r="AO22" s="36">
        <v>8</v>
      </c>
      <c r="AP22" s="36">
        <v>13</v>
      </c>
      <c r="AQ22" s="36">
        <v>4</v>
      </c>
      <c r="AR22" s="36">
        <v>1</v>
      </c>
      <c r="AS22" s="36">
        <v>0</v>
      </c>
      <c r="AT22" s="36">
        <v>0</v>
      </c>
      <c r="AU22" s="41">
        <v>0</v>
      </c>
      <c r="AV22" s="43">
        <f t="shared" ref="AV22:AV25" si="52">SUM(AB22+AC22+AD22+AE22+AF22)</f>
        <v>30</v>
      </c>
      <c r="AW22" s="41">
        <f t="shared" ref="AW22:AW25" si="53">SUM(AG22:AJ22)</f>
        <v>30</v>
      </c>
      <c r="AX22" s="41">
        <f t="shared" si="9"/>
        <v>30</v>
      </c>
    </row>
    <row r="23" spans="1:50" s="38" customFormat="1">
      <c r="A23" s="38" t="s">
        <v>30</v>
      </c>
      <c r="B23" s="38" t="s">
        <v>128</v>
      </c>
      <c r="C23" s="85">
        <v>41954</v>
      </c>
      <c r="D23" s="38">
        <v>2014</v>
      </c>
      <c r="E23" s="62">
        <v>0.19513888888888889</v>
      </c>
      <c r="F23" s="62">
        <v>0.20069444444444443</v>
      </c>
      <c r="G23" s="58">
        <f t="shared" si="45"/>
        <v>5.5555555555555358E-3</v>
      </c>
      <c r="H23" s="88">
        <v>2</v>
      </c>
      <c r="I23" s="89">
        <v>2</v>
      </c>
      <c r="J23" s="89">
        <v>20</v>
      </c>
      <c r="K23" s="89">
        <v>20</v>
      </c>
      <c r="L23" s="39" t="s">
        <v>131</v>
      </c>
      <c r="M23" s="39" t="s">
        <v>119</v>
      </c>
      <c r="N23" s="38">
        <v>1</v>
      </c>
      <c r="O23" s="35">
        <f t="shared" si="46"/>
        <v>19.799999999999997</v>
      </c>
      <c r="P23" s="35">
        <v>6</v>
      </c>
      <c r="Q23" s="35">
        <f t="shared" si="47"/>
        <v>13.2</v>
      </c>
      <c r="R23" s="35">
        <v>4</v>
      </c>
      <c r="S23" s="36">
        <f t="shared" si="48"/>
        <v>19.799999999999997</v>
      </c>
      <c r="T23" s="36">
        <f t="shared" si="49"/>
        <v>6</v>
      </c>
      <c r="U23" s="35">
        <f t="shared" si="50"/>
        <v>16.5</v>
      </c>
      <c r="V23" s="35">
        <f t="shared" si="51"/>
        <v>5</v>
      </c>
      <c r="W23" s="49">
        <v>24.66208</v>
      </c>
      <c r="X23" s="49">
        <v>-112.17169</v>
      </c>
      <c r="Y23" s="50">
        <v>77</v>
      </c>
      <c r="Z23" s="50">
        <v>25</v>
      </c>
      <c r="AA23" s="54">
        <v>8</v>
      </c>
      <c r="AB23" s="87">
        <v>0</v>
      </c>
      <c r="AC23" s="36">
        <v>0</v>
      </c>
      <c r="AD23" s="36">
        <v>0</v>
      </c>
      <c r="AE23" s="36">
        <v>30</v>
      </c>
      <c r="AF23" s="36">
        <v>0</v>
      </c>
      <c r="AG23" s="87">
        <v>29</v>
      </c>
      <c r="AH23" s="36">
        <v>1</v>
      </c>
      <c r="AI23" s="36">
        <v>0</v>
      </c>
      <c r="AJ23" s="36">
        <v>0</v>
      </c>
      <c r="AK23" s="87">
        <v>0</v>
      </c>
      <c r="AL23" s="36">
        <v>2</v>
      </c>
      <c r="AM23" s="36">
        <v>20</v>
      </c>
      <c r="AN23" s="36">
        <v>0</v>
      </c>
      <c r="AO23" s="36">
        <v>0</v>
      </c>
      <c r="AP23" s="36">
        <v>0</v>
      </c>
      <c r="AQ23" s="36">
        <v>1</v>
      </c>
      <c r="AR23" s="36">
        <v>0</v>
      </c>
      <c r="AS23" s="36">
        <v>7</v>
      </c>
      <c r="AT23" s="36">
        <v>0</v>
      </c>
      <c r="AU23" s="41">
        <v>0</v>
      </c>
      <c r="AV23" s="43">
        <f t="shared" si="52"/>
        <v>30</v>
      </c>
      <c r="AW23" s="41">
        <f t="shared" si="53"/>
        <v>30</v>
      </c>
      <c r="AX23" s="41">
        <f t="shared" si="9"/>
        <v>30</v>
      </c>
    </row>
    <row r="24" spans="1:50" s="38" customFormat="1">
      <c r="A24" s="64" t="s">
        <v>37</v>
      </c>
      <c r="B24" s="64" t="s">
        <v>126</v>
      </c>
      <c r="C24" s="72">
        <v>41953</v>
      </c>
      <c r="D24" s="64">
        <v>2014</v>
      </c>
      <c r="E24" s="90">
        <v>0.11458333333333333</v>
      </c>
      <c r="F24" s="90">
        <v>0.12013888888888889</v>
      </c>
      <c r="G24" s="90">
        <f t="shared" si="45"/>
        <v>5.5555555555555636E-3</v>
      </c>
      <c r="H24" s="91">
        <v>2</v>
      </c>
      <c r="I24" s="92">
        <v>1</v>
      </c>
      <c r="J24" s="92">
        <v>21</v>
      </c>
      <c r="K24" s="92">
        <v>21</v>
      </c>
      <c r="L24" s="65" t="s">
        <v>121</v>
      </c>
      <c r="M24" s="65" t="s">
        <v>122</v>
      </c>
      <c r="N24" s="64">
        <v>1</v>
      </c>
      <c r="O24" s="66">
        <f t="shared" si="46"/>
        <v>0</v>
      </c>
      <c r="P24" s="67">
        <v>0</v>
      </c>
      <c r="Q24" s="66">
        <f t="shared" si="47"/>
        <v>0</v>
      </c>
      <c r="R24" s="67">
        <v>0</v>
      </c>
      <c r="S24" s="64">
        <f t="shared" si="48"/>
        <v>0</v>
      </c>
      <c r="T24" s="64">
        <f t="shared" si="49"/>
        <v>0</v>
      </c>
      <c r="U24" s="66">
        <f t="shared" si="50"/>
        <v>0</v>
      </c>
      <c r="V24" s="66">
        <f t="shared" si="51"/>
        <v>0</v>
      </c>
      <c r="W24" s="68">
        <v>2.6625000000000001</v>
      </c>
      <c r="X24" s="68">
        <v>-112.18239</v>
      </c>
      <c r="Y24" s="69">
        <v>77</v>
      </c>
      <c r="Z24" s="69">
        <v>25</v>
      </c>
      <c r="AA24" s="70">
        <v>15</v>
      </c>
      <c r="AB24" s="70">
        <v>7</v>
      </c>
      <c r="AC24" s="36">
        <v>0</v>
      </c>
      <c r="AD24" s="36">
        <v>0</v>
      </c>
      <c r="AE24" s="36">
        <v>23</v>
      </c>
      <c r="AF24" s="36">
        <v>0</v>
      </c>
      <c r="AG24" s="87">
        <v>30</v>
      </c>
      <c r="AH24" s="36">
        <v>0</v>
      </c>
      <c r="AI24" s="36">
        <v>0</v>
      </c>
      <c r="AJ24" s="36">
        <v>0</v>
      </c>
      <c r="AK24" s="87">
        <v>6</v>
      </c>
      <c r="AL24" s="36">
        <v>0</v>
      </c>
      <c r="AM24" s="36">
        <v>0</v>
      </c>
      <c r="AN24" s="36">
        <v>0</v>
      </c>
      <c r="AO24" s="36">
        <v>18</v>
      </c>
      <c r="AP24" s="36">
        <v>1</v>
      </c>
      <c r="AQ24" s="36">
        <v>5</v>
      </c>
      <c r="AR24" s="36">
        <v>0</v>
      </c>
      <c r="AS24" s="36">
        <v>0</v>
      </c>
      <c r="AT24" s="36">
        <v>0</v>
      </c>
      <c r="AU24" s="41">
        <v>0</v>
      </c>
      <c r="AV24" s="43">
        <f t="shared" si="52"/>
        <v>30</v>
      </c>
      <c r="AW24" s="41">
        <f t="shared" si="53"/>
        <v>30</v>
      </c>
      <c r="AX24" s="41">
        <f t="shared" si="9"/>
        <v>30</v>
      </c>
    </row>
    <row r="25" spans="1:50" s="38" customFormat="1">
      <c r="A25" s="64" t="s">
        <v>38</v>
      </c>
      <c r="B25" s="64" t="s">
        <v>126</v>
      </c>
      <c r="C25" s="72">
        <v>41953</v>
      </c>
      <c r="D25" s="64">
        <v>2014</v>
      </c>
      <c r="E25" s="90">
        <v>0.1076388888888889</v>
      </c>
      <c r="F25" s="90">
        <v>0.11319444444444444</v>
      </c>
      <c r="G25" s="90">
        <f t="shared" si="45"/>
        <v>5.5555555555555497E-3</v>
      </c>
      <c r="H25" s="91">
        <v>2</v>
      </c>
      <c r="I25" s="92">
        <v>1</v>
      </c>
      <c r="J25" s="92">
        <v>22</v>
      </c>
      <c r="K25" s="92">
        <v>22</v>
      </c>
      <c r="L25" s="65" t="s">
        <v>121</v>
      </c>
      <c r="M25" s="65" t="s">
        <v>122</v>
      </c>
      <c r="N25" s="64">
        <v>1</v>
      </c>
      <c r="O25" s="66">
        <f t="shared" si="46"/>
        <v>0</v>
      </c>
      <c r="P25" s="67">
        <v>0</v>
      </c>
      <c r="Q25" s="66">
        <f t="shared" si="47"/>
        <v>0</v>
      </c>
      <c r="R25" s="67">
        <v>0</v>
      </c>
      <c r="S25" s="64">
        <f t="shared" si="48"/>
        <v>0</v>
      </c>
      <c r="T25" s="64">
        <f t="shared" si="49"/>
        <v>0</v>
      </c>
      <c r="U25" s="66">
        <f t="shared" si="50"/>
        <v>0</v>
      </c>
      <c r="V25" s="66">
        <f t="shared" si="51"/>
        <v>0</v>
      </c>
      <c r="W25" s="68">
        <v>2.6625000000000001</v>
      </c>
      <c r="X25" s="68">
        <v>-112.18239</v>
      </c>
      <c r="Y25" s="69">
        <v>77</v>
      </c>
      <c r="Z25" s="69">
        <v>25</v>
      </c>
      <c r="AA25" s="70">
        <v>15</v>
      </c>
      <c r="AB25" s="70">
        <v>5</v>
      </c>
      <c r="AC25" s="36">
        <v>0</v>
      </c>
      <c r="AD25" s="36">
        <v>1</v>
      </c>
      <c r="AE25" s="36">
        <v>24</v>
      </c>
      <c r="AF25" s="36">
        <v>0</v>
      </c>
      <c r="AG25" s="87">
        <v>14</v>
      </c>
      <c r="AH25" s="36">
        <v>16</v>
      </c>
      <c r="AI25" s="36">
        <v>0</v>
      </c>
      <c r="AJ25" s="36">
        <v>0</v>
      </c>
      <c r="AK25" s="87">
        <v>7</v>
      </c>
      <c r="AL25" s="36">
        <v>3</v>
      </c>
      <c r="AM25" s="36">
        <v>10</v>
      </c>
      <c r="AN25" s="36">
        <v>0</v>
      </c>
      <c r="AO25" s="36">
        <v>7</v>
      </c>
      <c r="AP25" s="36">
        <v>0</v>
      </c>
      <c r="AQ25" s="36">
        <v>3</v>
      </c>
      <c r="AR25" s="36">
        <v>0</v>
      </c>
      <c r="AS25" s="36">
        <v>0</v>
      </c>
      <c r="AT25" s="36">
        <v>0</v>
      </c>
      <c r="AU25" s="41">
        <v>0</v>
      </c>
      <c r="AV25" s="43">
        <f t="shared" si="52"/>
        <v>30</v>
      </c>
      <c r="AW25" s="41">
        <f t="shared" si="53"/>
        <v>30</v>
      </c>
      <c r="AX25" s="41">
        <f t="shared" si="9"/>
        <v>30</v>
      </c>
    </row>
    <row r="26" spans="1:50" s="38" customFormat="1">
      <c r="A26" s="38" t="s">
        <v>35</v>
      </c>
      <c r="B26" s="38" t="s">
        <v>125</v>
      </c>
      <c r="C26" s="85">
        <v>41954</v>
      </c>
      <c r="D26" s="38">
        <v>2014</v>
      </c>
      <c r="E26" s="62">
        <v>0.14305555555555557</v>
      </c>
      <c r="F26" s="62">
        <v>0.14861111111111111</v>
      </c>
      <c r="G26" s="58">
        <f t="shared" ref="G26" si="54">F26-E26</f>
        <v>5.5555555555555358E-3</v>
      </c>
      <c r="H26" s="88">
        <v>2</v>
      </c>
      <c r="I26" s="89">
        <v>2</v>
      </c>
      <c r="J26" s="89">
        <v>15</v>
      </c>
      <c r="K26" s="89">
        <v>15</v>
      </c>
      <c r="L26" s="39" t="s">
        <v>121</v>
      </c>
      <c r="M26" s="39" t="s">
        <v>122</v>
      </c>
      <c r="N26" s="38">
        <v>1</v>
      </c>
      <c r="O26" s="35">
        <f t="shared" ref="O26" si="55">(P26*3.3)</f>
        <v>39.599999999999994</v>
      </c>
      <c r="P26" s="35">
        <v>12</v>
      </c>
      <c r="Q26" s="35">
        <f t="shared" ref="Q26" si="56">(R26*3.3)</f>
        <v>36.299999999999997</v>
      </c>
      <c r="R26" s="35">
        <v>11</v>
      </c>
      <c r="S26" s="36">
        <f t="shared" ref="S26" si="57">MAX(O26,Q26,)</f>
        <v>39.599999999999994</v>
      </c>
      <c r="T26" s="36">
        <f t="shared" ref="T26" si="58">MAX(P26,R26)</f>
        <v>12</v>
      </c>
      <c r="U26" s="35">
        <f t="shared" ref="U26" si="59">AVERAGE(O26,Q26)</f>
        <v>37.949999999999996</v>
      </c>
      <c r="V26" s="35">
        <f t="shared" ref="V26" si="60">AVERAGE(P26,R26)</f>
        <v>11.5</v>
      </c>
      <c r="W26" s="49">
        <v>24.6631</v>
      </c>
      <c r="X26" s="49">
        <v>-112.17283999999999</v>
      </c>
      <c r="Y26" s="50">
        <v>77</v>
      </c>
      <c r="Z26" s="50">
        <v>25</v>
      </c>
      <c r="AA26" s="54">
        <v>9</v>
      </c>
      <c r="AB26" s="87">
        <v>18</v>
      </c>
      <c r="AC26" s="36">
        <v>0</v>
      </c>
      <c r="AD26" s="36">
        <v>1</v>
      </c>
      <c r="AE26" s="36">
        <v>11</v>
      </c>
      <c r="AF26" s="36">
        <v>0</v>
      </c>
      <c r="AG26" s="87">
        <v>17</v>
      </c>
      <c r="AH26" s="36">
        <v>13</v>
      </c>
      <c r="AI26" s="36">
        <v>0</v>
      </c>
      <c r="AJ26" s="36">
        <v>0</v>
      </c>
      <c r="AK26" s="87">
        <v>19</v>
      </c>
      <c r="AL26" s="36">
        <v>0</v>
      </c>
      <c r="AM26" s="36">
        <v>8</v>
      </c>
      <c r="AN26" s="36">
        <v>0</v>
      </c>
      <c r="AO26" s="36">
        <v>0</v>
      </c>
      <c r="AP26" s="36">
        <v>2</v>
      </c>
      <c r="AQ26" s="36">
        <v>0</v>
      </c>
      <c r="AR26" s="36">
        <v>0</v>
      </c>
      <c r="AS26" s="36">
        <v>1</v>
      </c>
      <c r="AT26" s="36">
        <v>0</v>
      </c>
      <c r="AU26" s="41">
        <v>0</v>
      </c>
      <c r="AV26" s="43">
        <f t="shared" ref="AV26" si="61">SUM(AB26+AC26+AD26+AE26+AF26)</f>
        <v>30</v>
      </c>
      <c r="AW26" s="41">
        <f t="shared" ref="AW26" si="62">SUM(AG26:AJ26)</f>
        <v>30</v>
      </c>
      <c r="AX26" s="41">
        <f t="shared" si="9"/>
        <v>30</v>
      </c>
    </row>
    <row r="27" spans="1:50" s="38" customFormat="1">
      <c r="A27" s="38" t="s">
        <v>36</v>
      </c>
      <c r="B27" s="38" t="s">
        <v>125</v>
      </c>
      <c r="C27" s="85">
        <v>41954</v>
      </c>
      <c r="D27" s="38">
        <v>2014</v>
      </c>
      <c r="E27" s="62">
        <v>0.19236111111111112</v>
      </c>
      <c r="F27" s="62">
        <v>0.19583333333333333</v>
      </c>
      <c r="G27" s="58">
        <f t="shared" ref="G27" si="63">F27-E27</f>
        <v>3.4722222222222099E-3</v>
      </c>
      <c r="H27" s="88">
        <v>2</v>
      </c>
      <c r="I27" s="89">
        <v>2</v>
      </c>
      <c r="J27" s="89">
        <v>16</v>
      </c>
      <c r="K27" s="89">
        <v>16</v>
      </c>
      <c r="L27" s="39" t="s">
        <v>131</v>
      </c>
      <c r="M27" s="39" t="s">
        <v>119</v>
      </c>
      <c r="N27" s="38">
        <v>1</v>
      </c>
      <c r="O27" s="35">
        <f t="shared" ref="O27" si="64">(P27*3.3)</f>
        <v>16.5</v>
      </c>
      <c r="P27" s="35">
        <v>5</v>
      </c>
      <c r="Q27" s="35">
        <f t="shared" ref="Q27" si="65">(R27*3.3)</f>
        <v>16.5</v>
      </c>
      <c r="R27" s="35">
        <v>5</v>
      </c>
      <c r="S27" s="36">
        <f t="shared" ref="S27" si="66">MAX(O27,Q27,)</f>
        <v>16.5</v>
      </c>
      <c r="T27" s="36">
        <f t="shared" ref="T27" si="67">MAX(P27,R27)</f>
        <v>5</v>
      </c>
      <c r="U27" s="35">
        <f t="shared" ref="U27" si="68">AVERAGE(O27,Q27)</f>
        <v>16.5</v>
      </c>
      <c r="V27" s="35">
        <f t="shared" ref="V27" si="69">AVERAGE(P27,R27)</f>
        <v>5</v>
      </c>
      <c r="W27" s="49">
        <v>24.66208</v>
      </c>
      <c r="X27" s="49">
        <v>-112.17169</v>
      </c>
      <c r="Y27" s="50">
        <v>77</v>
      </c>
      <c r="Z27" s="50">
        <v>25</v>
      </c>
      <c r="AA27" s="54">
        <v>9</v>
      </c>
      <c r="AB27" s="87">
        <v>0</v>
      </c>
      <c r="AC27" s="36">
        <v>0</v>
      </c>
      <c r="AD27" s="36">
        <v>11</v>
      </c>
      <c r="AE27" s="36">
        <v>19</v>
      </c>
      <c r="AF27" s="36">
        <v>0</v>
      </c>
      <c r="AG27" s="87">
        <v>0</v>
      </c>
      <c r="AH27" s="36">
        <v>18</v>
      </c>
      <c r="AI27" s="36">
        <v>12</v>
      </c>
      <c r="AJ27" s="36">
        <v>0</v>
      </c>
      <c r="AK27" s="87">
        <v>1</v>
      </c>
      <c r="AL27" s="36">
        <v>2</v>
      </c>
      <c r="AM27" s="36">
        <v>23</v>
      </c>
      <c r="AN27" s="36">
        <v>0</v>
      </c>
      <c r="AO27" s="36">
        <v>0</v>
      </c>
      <c r="AP27" s="36">
        <v>0</v>
      </c>
      <c r="AQ27" s="36">
        <v>0</v>
      </c>
      <c r="AR27" s="36">
        <v>0</v>
      </c>
      <c r="AS27" s="36">
        <v>4</v>
      </c>
      <c r="AT27" s="36">
        <v>0</v>
      </c>
      <c r="AU27" s="41">
        <v>0</v>
      </c>
      <c r="AV27" s="43">
        <f t="shared" ref="AV27" si="70">SUM(AB27+AC27+AD27+AE27+AF27)</f>
        <v>30</v>
      </c>
      <c r="AW27" s="41">
        <f t="shared" ref="AW27" si="71">SUM(AG27:AJ27)</f>
        <v>30</v>
      </c>
      <c r="AX27" s="41">
        <f t="shared" si="9"/>
        <v>30</v>
      </c>
    </row>
    <row r="28" spans="1:50" s="38" customFormat="1">
      <c r="A28" s="38" t="s">
        <v>33</v>
      </c>
      <c r="B28" s="38" t="s">
        <v>111</v>
      </c>
      <c r="C28" s="85">
        <v>41954</v>
      </c>
      <c r="D28" s="38">
        <v>2014</v>
      </c>
      <c r="E28" s="62">
        <v>0.13402777777777777</v>
      </c>
      <c r="F28" s="62">
        <v>0.1388888888888889</v>
      </c>
      <c r="G28" s="58">
        <f t="shared" ref="G28" si="72">F28-E28</f>
        <v>4.8611111111111216E-3</v>
      </c>
      <c r="H28" s="88">
        <v>2</v>
      </c>
      <c r="I28" s="89">
        <v>2</v>
      </c>
      <c r="J28" s="89">
        <v>13</v>
      </c>
      <c r="K28" s="89">
        <v>13</v>
      </c>
      <c r="L28" s="39" t="s">
        <v>121</v>
      </c>
      <c r="M28" s="39" t="s">
        <v>122</v>
      </c>
      <c r="N28" s="38">
        <v>1</v>
      </c>
      <c r="O28" s="35">
        <f t="shared" ref="O28" si="73">(P28*3.3)</f>
        <v>44.55</v>
      </c>
      <c r="P28" s="35">
        <v>13.5</v>
      </c>
      <c r="Q28" s="35">
        <f t="shared" ref="Q28" si="74">(R28*3.3)</f>
        <v>45.87</v>
      </c>
      <c r="R28" s="35">
        <v>13.9</v>
      </c>
      <c r="S28" s="36">
        <f t="shared" ref="S28" si="75">MAX(O28,Q28,)</f>
        <v>45.87</v>
      </c>
      <c r="T28" s="36">
        <f t="shared" ref="T28" si="76">MAX(P28,R28)</f>
        <v>13.9</v>
      </c>
      <c r="U28" s="35">
        <f t="shared" ref="U28" si="77">AVERAGE(O28,Q28)</f>
        <v>45.209999999999994</v>
      </c>
      <c r="V28" s="35">
        <f t="shared" ref="V28" si="78">AVERAGE(P28,R28)</f>
        <v>13.7</v>
      </c>
      <c r="W28" s="49">
        <v>24.6631</v>
      </c>
      <c r="X28" s="49">
        <v>-112.17283999999999</v>
      </c>
      <c r="Y28" s="50">
        <v>77</v>
      </c>
      <c r="Z28" s="50">
        <v>25</v>
      </c>
      <c r="AA28" s="54">
        <v>9</v>
      </c>
      <c r="AB28" s="87">
        <v>6</v>
      </c>
      <c r="AC28" s="36">
        <v>2</v>
      </c>
      <c r="AD28" s="36">
        <v>1</v>
      </c>
      <c r="AE28" s="36">
        <v>21</v>
      </c>
      <c r="AF28" s="36">
        <v>0</v>
      </c>
      <c r="AG28" s="87">
        <v>0</v>
      </c>
      <c r="AH28" s="36">
        <v>30</v>
      </c>
      <c r="AI28" s="36">
        <v>0</v>
      </c>
      <c r="AJ28" s="36">
        <v>0</v>
      </c>
      <c r="AK28" s="87">
        <v>12</v>
      </c>
      <c r="AL28" s="36">
        <v>1</v>
      </c>
      <c r="AM28" s="36">
        <v>14</v>
      </c>
      <c r="AN28" s="36">
        <v>0</v>
      </c>
      <c r="AO28" s="36">
        <v>0</v>
      </c>
      <c r="AP28" s="36">
        <v>0</v>
      </c>
      <c r="AQ28" s="36">
        <v>3</v>
      </c>
      <c r="AR28" s="36">
        <v>0</v>
      </c>
      <c r="AS28" s="36">
        <v>0</v>
      </c>
      <c r="AT28" s="36">
        <v>0</v>
      </c>
      <c r="AU28" s="41">
        <v>0</v>
      </c>
      <c r="AV28" s="43">
        <f t="shared" ref="AV28" si="79">SUM(AB28+AC28+AD28+AE28+AF28)</f>
        <v>30</v>
      </c>
      <c r="AW28" s="41">
        <f t="shared" ref="AW28" si="80">SUM(AG28:AJ28)</f>
        <v>30</v>
      </c>
      <c r="AX28" s="41">
        <f t="shared" si="9"/>
        <v>30</v>
      </c>
    </row>
    <row r="29" spans="1:50" s="38" customFormat="1">
      <c r="A29" s="38" t="s">
        <v>34</v>
      </c>
      <c r="B29" s="38" t="s">
        <v>111</v>
      </c>
      <c r="C29" s="85">
        <v>41954</v>
      </c>
      <c r="D29" s="38">
        <v>2014</v>
      </c>
      <c r="E29" s="62">
        <v>0.18263888888888891</v>
      </c>
      <c r="F29" s="62">
        <v>0.18819444444444444</v>
      </c>
      <c r="G29" s="58">
        <f t="shared" ref="G29:G37" si="81">F29-E29</f>
        <v>5.5555555555555358E-3</v>
      </c>
      <c r="H29" s="88">
        <v>2</v>
      </c>
      <c r="I29" s="89">
        <v>2</v>
      </c>
      <c r="J29" s="89">
        <v>14</v>
      </c>
      <c r="K29" s="89">
        <v>14</v>
      </c>
      <c r="L29" s="39" t="s">
        <v>131</v>
      </c>
      <c r="M29" s="39" t="s">
        <v>119</v>
      </c>
      <c r="N29" s="38">
        <v>1</v>
      </c>
      <c r="O29" s="35">
        <f t="shared" ref="O29:O42" si="82">(P29*3.3)</f>
        <v>12.87</v>
      </c>
      <c r="P29" s="35">
        <v>3.9</v>
      </c>
      <c r="Q29" s="35">
        <f t="shared" ref="Q29" si="83">(R29*3.3)</f>
        <v>14.19</v>
      </c>
      <c r="R29" s="35">
        <v>4.3</v>
      </c>
      <c r="S29" s="36">
        <f t="shared" ref="S29:S56" si="84">MAX(O29,Q29,)</f>
        <v>14.19</v>
      </c>
      <c r="T29" s="36">
        <f t="shared" ref="T29" si="85">MAX(P29,R29)</f>
        <v>4.3</v>
      </c>
      <c r="U29" s="35">
        <f t="shared" ref="U29:V51" si="86">AVERAGE(O29,Q29)</f>
        <v>13.53</v>
      </c>
      <c r="V29" s="35">
        <f t="shared" ref="V29:V52" si="87">AVERAGE(P29,R29)</f>
        <v>4.0999999999999996</v>
      </c>
      <c r="W29" s="49">
        <v>24.66208</v>
      </c>
      <c r="X29" s="49">
        <v>-112.17169</v>
      </c>
      <c r="Y29" s="50">
        <v>77</v>
      </c>
      <c r="Z29" s="50">
        <v>25</v>
      </c>
      <c r="AA29" s="54">
        <v>6</v>
      </c>
      <c r="AB29" s="87">
        <v>0</v>
      </c>
      <c r="AC29" s="36">
        <v>2</v>
      </c>
      <c r="AD29" s="36">
        <v>0</v>
      </c>
      <c r="AE29" s="36">
        <v>28</v>
      </c>
      <c r="AF29" s="36">
        <v>0</v>
      </c>
      <c r="AG29" s="87">
        <v>0</v>
      </c>
      <c r="AH29" s="36">
        <v>28</v>
      </c>
      <c r="AI29" s="36">
        <v>2</v>
      </c>
      <c r="AJ29" s="36">
        <v>0</v>
      </c>
      <c r="AK29" s="87">
        <v>3</v>
      </c>
      <c r="AL29" s="36">
        <v>0</v>
      </c>
      <c r="AM29" s="36">
        <v>4</v>
      </c>
      <c r="AN29" s="36">
        <v>0</v>
      </c>
      <c r="AO29" s="36">
        <v>2</v>
      </c>
      <c r="AP29" s="36">
        <v>14</v>
      </c>
      <c r="AQ29" s="36">
        <v>6</v>
      </c>
      <c r="AR29" s="36">
        <v>0</v>
      </c>
      <c r="AS29" s="36">
        <v>1</v>
      </c>
      <c r="AT29" s="36">
        <v>0</v>
      </c>
      <c r="AU29" s="41">
        <v>0</v>
      </c>
      <c r="AV29" s="43">
        <f t="shared" ref="AV29:AV37" si="88">SUM(AB29+AC29+AD29+AE29+AF29)</f>
        <v>30</v>
      </c>
      <c r="AW29" s="41">
        <f t="shared" ref="AW29:AW37" si="89">SUM(AG29:AJ29)</f>
        <v>30</v>
      </c>
      <c r="AX29" s="41">
        <f t="shared" si="9"/>
        <v>30</v>
      </c>
    </row>
    <row r="30" spans="1:50" s="38" customFormat="1">
      <c r="A30" s="38" t="s">
        <v>45</v>
      </c>
      <c r="B30" s="38" t="s">
        <v>110</v>
      </c>
      <c r="C30" s="85">
        <v>41955</v>
      </c>
      <c r="D30" s="38">
        <v>2014</v>
      </c>
      <c r="E30" s="62">
        <v>0.4680555555555555</v>
      </c>
      <c r="F30" s="62">
        <v>0.4770833333333333</v>
      </c>
      <c r="G30" s="62">
        <f t="shared" si="81"/>
        <v>9.0277777777778012E-3</v>
      </c>
      <c r="H30" s="88">
        <v>2</v>
      </c>
      <c r="I30" s="89">
        <v>2</v>
      </c>
      <c r="J30" s="89">
        <v>7</v>
      </c>
      <c r="K30" s="89">
        <v>7</v>
      </c>
      <c r="L30" s="39" t="s">
        <v>120</v>
      </c>
      <c r="M30" s="39" t="s">
        <v>123</v>
      </c>
      <c r="N30" s="38">
        <v>1</v>
      </c>
      <c r="O30" s="48">
        <f t="shared" si="82"/>
        <v>62.699999999999996</v>
      </c>
      <c r="P30" s="59">
        <v>19</v>
      </c>
      <c r="Q30" s="48">
        <v>13.9</v>
      </c>
      <c r="R30" s="48">
        <v>19.7</v>
      </c>
      <c r="S30" s="46">
        <f t="shared" si="84"/>
        <v>62.699999999999996</v>
      </c>
      <c r="T30" s="46">
        <v>5</v>
      </c>
      <c r="U30" s="48">
        <f t="shared" si="86"/>
        <v>38.299999999999997</v>
      </c>
      <c r="V30" s="48">
        <f t="shared" si="87"/>
        <v>19.350000000000001</v>
      </c>
      <c r="W30" s="49">
        <v>24.652059999999999</v>
      </c>
      <c r="X30" s="49">
        <v>-112.18228999999999</v>
      </c>
      <c r="Y30" s="50">
        <v>77</v>
      </c>
      <c r="Z30" s="50">
        <v>25</v>
      </c>
      <c r="AA30" s="54">
        <v>7</v>
      </c>
      <c r="AB30" s="52">
        <v>0</v>
      </c>
      <c r="AC30" s="38">
        <v>1</v>
      </c>
      <c r="AD30" s="38">
        <v>6</v>
      </c>
      <c r="AE30" s="38">
        <v>23</v>
      </c>
      <c r="AF30" s="38">
        <v>0</v>
      </c>
      <c r="AG30" s="38">
        <v>1</v>
      </c>
      <c r="AH30" s="38">
        <v>28</v>
      </c>
      <c r="AI30" s="38">
        <v>1</v>
      </c>
      <c r="AJ30" s="38">
        <v>0</v>
      </c>
      <c r="AK30" s="38">
        <v>1</v>
      </c>
      <c r="AL30" s="38">
        <v>0</v>
      </c>
      <c r="AM30" s="38">
        <v>4</v>
      </c>
      <c r="AN30" s="38">
        <v>0</v>
      </c>
      <c r="AO30" s="38">
        <v>5</v>
      </c>
      <c r="AP30" s="38">
        <v>11</v>
      </c>
      <c r="AQ30" s="38">
        <v>0</v>
      </c>
      <c r="AR30" s="38">
        <v>9</v>
      </c>
      <c r="AS30" s="38">
        <v>0</v>
      </c>
      <c r="AT30" s="38">
        <v>0</v>
      </c>
      <c r="AU30" s="41">
        <v>0</v>
      </c>
      <c r="AV30" s="38">
        <f t="shared" si="88"/>
        <v>30</v>
      </c>
      <c r="AW30" s="38">
        <f t="shared" si="89"/>
        <v>30</v>
      </c>
      <c r="AX30" s="41">
        <f t="shared" si="9"/>
        <v>30</v>
      </c>
    </row>
    <row r="31" spans="1:50" s="38" customFormat="1">
      <c r="A31" s="38" t="s">
        <v>46</v>
      </c>
      <c r="B31" s="38" t="s">
        <v>110</v>
      </c>
      <c r="C31" s="85">
        <v>41955</v>
      </c>
      <c r="D31" s="38">
        <v>2014</v>
      </c>
      <c r="E31" s="62">
        <v>4.4444444444444446E-2</v>
      </c>
      <c r="F31" s="62">
        <v>8.4722222222222213E-2</v>
      </c>
      <c r="G31" s="62">
        <f t="shared" si="81"/>
        <v>4.0277777777777767E-2</v>
      </c>
      <c r="H31" s="88">
        <v>2</v>
      </c>
      <c r="I31" s="89">
        <v>2</v>
      </c>
      <c r="J31" s="89">
        <v>8</v>
      </c>
      <c r="K31" s="89">
        <v>8</v>
      </c>
      <c r="L31" s="39" t="s">
        <v>120</v>
      </c>
      <c r="M31" s="39" t="s">
        <v>123</v>
      </c>
      <c r="N31" s="38">
        <v>1</v>
      </c>
      <c r="O31" s="48">
        <f t="shared" si="82"/>
        <v>28.049999999999997</v>
      </c>
      <c r="P31" s="59">
        <v>8.5</v>
      </c>
      <c r="Q31" s="48">
        <v>13.9</v>
      </c>
      <c r="R31" s="48">
        <v>9.5</v>
      </c>
      <c r="S31" s="46">
        <f t="shared" si="84"/>
        <v>28.049999999999997</v>
      </c>
      <c r="T31" s="46">
        <v>5</v>
      </c>
      <c r="U31" s="48">
        <f t="shared" si="86"/>
        <v>20.974999999999998</v>
      </c>
      <c r="V31" s="48">
        <f t="shared" si="87"/>
        <v>9</v>
      </c>
      <c r="W31" s="49">
        <v>24.65615</v>
      </c>
      <c r="X31" s="49">
        <v>-112.1765</v>
      </c>
      <c r="Y31" s="50">
        <v>77</v>
      </c>
      <c r="Z31" s="50">
        <v>25</v>
      </c>
      <c r="AA31" s="54">
        <v>7</v>
      </c>
      <c r="AB31" s="52">
        <v>2</v>
      </c>
      <c r="AC31" s="38">
        <v>0</v>
      </c>
      <c r="AD31" s="38">
        <v>0</v>
      </c>
      <c r="AE31" s="38">
        <v>28</v>
      </c>
      <c r="AF31" s="38">
        <v>0</v>
      </c>
      <c r="AG31" s="38">
        <v>2</v>
      </c>
      <c r="AH31" s="38">
        <v>28</v>
      </c>
      <c r="AI31" s="38">
        <v>0</v>
      </c>
      <c r="AJ31" s="38">
        <v>0</v>
      </c>
      <c r="AK31" s="38">
        <v>2</v>
      </c>
      <c r="AL31" s="38">
        <v>0</v>
      </c>
      <c r="AM31" s="38">
        <v>10</v>
      </c>
      <c r="AN31" s="38">
        <v>0</v>
      </c>
      <c r="AO31" s="38">
        <v>4</v>
      </c>
      <c r="AP31" s="38">
        <v>10</v>
      </c>
      <c r="AQ31" s="38">
        <v>4</v>
      </c>
      <c r="AR31" s="38">
        <v>0</v>
      </c>
      <c r="AS31" s="38">
        <v>0</v>
      </c>
      <c r="AT31" s="38">
        <v>0</v>
      </c>
      <c r="AU31" s="41">
        <v>0</v>
      </c>
      <c r="AV31" s="38">
        <f t="shared" si="88"/>
        <v>30</v>
      </c>
      <c r="AW31" s="38">
        <f t="shared" si="89"/>
        <v>30</v>
      </c>
      <c r="AX31" s="41">
        <f t="shared" si="9"/>
        <v>30</v>
      </c>
    </row>
    <row r="32" spans="1:50" s="38" customFormat="1">
      <c r="A32" s="38" t="s">
        <v>47</v>
      </c>
      <c r="B32" s="38" t="s">
        <v>127</v>
      </c>
      <c r="C32" s="85">
        <v>41955</v>
      </c>
      <c r="D32" s="38">
        <v>2014</v>
      </c>
      <c r="E32" s="62">
        <v>0.45833333333333331</v>
      </c>
      <c r="F32" s="62">
        <v>0.46319444444444446</v>
      </c>
      <c r="G32" s="62">
        <f t="shared" si="81"/>
        <v>4.8611111111111494E-3</v>
      </c>
      <c r="H32" s="88">
        <v>2</v>
      </c>
      <c r="I32" s="89">
        <v>2</v>
      </c>
      <c r="J32" s="89">
        <v>9</v>
      </c>
      <c r="K32" s="89">
        <v>9</v>
      </c>
      <c r="L32" s="39" t="s">
        <v>120</v>
      </c>
      <c r="M32" s="39" t="s">
        <v>123</v>
      </c>
      <c r="N32" s="38">
        <v>1</v>
      </c>
      <c r="O32" s="48">
        <f t="shared" si="82"/>
        <v>64.680000000000007</v>
      </c>
      <c r="P32" s="59">
        <v>19.600000000000001</v>
      </c>
      <c r="Q32" s="48">
        <v>13.9</v>
      </c>
      <c r="R32" s="48">
        <v>19</v>
      </c>
      <c r="S32" s="46">
        <f t="shared" si="84"/>
        <v>64.680000000000007</v>
      </c>
      <c r="T32" s="46">
        <v>5</v>
      </c>
      <c r="U32" s="48">
        <f t="shared" si="86"/>
        <v>39.290000000000006</v>
      </c>
      <c r="V32" s="48">
        <f t="shared" si="87"/>
        <v>19.3</v>
      </c>
      <c r="W32" s="49">
        <v>24.652059999999999</v>
      </c>
      <c r="X32" s="49">
        <v>-11218229</v>
      </c>
      <c r="Y32" s="50">
        <v>77</v>
      </c>
      <c r="Z32" s="50">
        <v>25</v>
      </c>
      <c r="AA32" s="54">
        <v>7</v>
      </c>
      <c r="AB32" s="52">
        <v>0</v>
      </c>
      <c r="AC32" s="38">
        <v>0</v>
      </c>
      <c r="AD32" s="38">
        <v>3</v>
      </c>
      <c r="AE32" s="38">
        <v>27</v>
      </c>
      <c r="AF32" s="38">
        <v>0</v>
      </c>
      <c r="AG32" s="38">
        <v>2</v>
      </c>
      <c r="AH32" s="38">
        <v>28</v>
      </c>
      <c r="AI32" s="38">
        <v>0</v>
      </c>
      <c r="AJ32" s="38">
        <v>0</v>
      </c>
      <c r="AK32" s="38">
        <v>0</v>
      </c>
      <c r="AL32" s="38">
        <v>0</v>
      </c>
      <c r="AM32" s="38">
        <v>0</v>
      </c>
      <c r="AN32" s="38">
        <v>0</v>
      </c>
      <c r="AO32" s="38">
        <v>0</v>
      </c>
      <c r="AP32" s="38">
        <v>5</v>
      </c>
      <c r="AQ32" s="38">
        <v>22</v>
      </c>
      <c r="AR32" s="38">
        <v>3</v>
      </c>
      <c r="AS32" s="38">
        <v>0</v>
      </c>
      <c r="AT32" s="38">
        <v>0</v>
      </c>
      <c r="AU32" s="41">
        <v>0</v>
      </c>
      <c r="AV32" s="38">
        <f t="shared" si="88"/>
        <v>30</v>
      </c>
      <c r="AW32" s="38">
        <f t="shared" si="89"/>
        <v>30</v>
      </c>
      <c r="AX32" s="41">
        <f t="shared" si="9"/>
        <v>30</v>
      </c>
    </row>
    <row r="33" spans="1:50" s="38" customFormat="1">
      <c r="A33" s="38" t="s">
        <v>48</v>
      </c>
      <c r="B33" s="38" t="s">
        <v>127</v>
      </c>
      <c r="C33" s="85">
        <v>41955</v>
      </c>
      <c r="D33" s="38">
        <v>2014</v>
      </c>
      <c r="E33" s="62">
        <v>0.50694444444444442</v>
      </c>
      <c r="F33" s="62">
        <v>0.51111111111111118</v>
      </c>
      <c r="G33" s="62">
        <f t="shared" si="81"/>
        <v>4.1666666666667629E-3</v>
      </c>
      <c r="H33" s="88">
        <v>2</v>
      </c>
      <c r="I33" s="89">
        <v>2</v>
      </c>
      <c r="J33" s="89">
        <v>10</v>
      </c>
      <c r="K33" s="89">
        <v>10</v>
      </c>
      <c r="L33" s="47" t="s">
        <v>103</v>
      </c>
      <c r="M33" s="47" t="s">
        <v>132</v>
      </c>
      <c r="N33" s="38">
        <v>1</v>
      </c>
      <c r="O33" s="48">
        <f t="shared" si="82"/>
        <v>26.4</v>
      </c>
      <c r="P33" s="59">
        <v>8</v>
      </c>
      <c r="Q33" s="48">
        <v>13.9</v>
      </c>
      <c r="R33" s="48">
        <v>8</v>
      </c>
      <c r="S33" s="46">
        <f t="shared" si="84"/>
        <v>26.4</v>
      </c>
      <c r="T33" s="46">
        <v>5</v>
      </c>
      <c r="U33" s="48">
        <f t="shared" si="86"/>
        <v>20.149999999999999</v>
      </c>
      <c r="V33" s="48">
        <f t="shared" si="87"/>
        <v>8</v>
      </c>
      <c r="W33" s="49">
        <v>24.65615</v>
      </c>
      <c r="X33" s="49">
        <v>-112.1765</v>
      </c>
      <c r="Y33" s="50">
        <v>77</v>
      </c>
      <c r="Z33" s="50">
        <v>25</v>
      </c>
      <c r="AA33" s="54">
        <v>4</v>
      </c>
      <c r="AB33" s="52">
        <v>2</v>
      </c>
      <c r="AC33" s="38">
        <v>0</v>
      </c>
      <c r="AD33" s="38">
        <v>0</v>
      </c>
      <c r="AE33" s="38">
        <v>28</v>
      </c>
      <c r="AF33" s="38">
        <v>0</v>
      </c>
      <c r="AG33" s="38">
        <v>3</v>
      </c>
      <c r="AH33" s="38">
        <v>27</v>
      </c>
      <c r="AI33" s="38">
        <v>0</v>
      </c>
      <c r="AJ33" s="38">
        <v>0</v>
      </c>
      <c r="AK33" s="38">
        <v>3</v>
      </c>
      <c r="AL33" s="38">
        <v>0</v>
      </c>
      <c r="AM33" s="38">
        <v>1</v>
      </c>
      <c r="AN33" s="38">
        <v>0</v>
      </c>
      <c r="AO33" s="38">
        <v>0</v>
      </c>
      <c r="AP33" s="38">
        <v>20</v>
      </c>
      <c r="AQ33" s="38">
        <v>6</v>
      </c>
      <c r="AR33" s="38">
        <v>0</v>
      </c>
      <c r="AS33" s="38">
        <v>0</v>
      </c>
      <c r="AT33" s="38">
        <v>0</v>
      </c>
      <c r="AU33" s="41">
        <v>0</v>
      </c>
      <c r="AV33" s="38">
        <f t="shared" si="88"/>
        <v>30</v>
      </c>
      <c r="AW33" s="38">
        <f t="shared" si="89"/>
        <v>30</v>
      </c>
      <c r="AX33" s="41">
        <f t="shared" si="9"/>
        <v>30</v>
      </c>
    </row>
    <row r="34" spans="1:50" s="38" customFormat="1">
      <c r="A34" s="38" t="s">
        <v>49</v>
      </c>
      <c r="B34" s="38" t="s">
        <v>108</v>
      </c>
      <c r="C34" s="85">
        <v>41955</v>
      </c>
      <c r="D34" s="38">
        <v>2014</v>
      </c>
      <c r="E34" s="62">
        <v>5.9722222222222225E-2</v>
      </c>
      <c r="F34" s="62">
        <v>6.3194444444444442E-2</v>
      </c>
      <c r="G34" s="62">
        <f t="shared" si="81"/>
        <v>3.4722222222222168E-3</v>
      </c>
      <c r="H34" s="88">
        <v>2</v>
      </c>
      <c r="I34" s="89">
        <v>2</v>
      </c>
      <c r="J34" s="89">
        <v>11</v>
      </c>
      <c r="K34" s="89">
        <v>11</v>
      </c>
      <c r="L34" s="39" t="s">
        <v>120</v>
      </c>
      <c r="M34" s="39" t="s">
        <v>123</v>
      </c>
      <c r="N34" s="38">
        <v>1</v>
      </c>
      <c r="O34" s="48">
        <f t="shared" si="82"/>
        <v>64.02</v>
      </c>
      <c r="P34" s="59">
        <v>19.399999999999999</v>
      </c>
      <c r="Q34" s="48">
        <v>13.9</v>
      </c>
      <c r="R34" s="48">
        <v>19.3</v>
      </c>
      <c r="S34" s="46">
        <f t="shared" si="84"/>
        <v>64.02</v>
      </c>
      <c r="T34" s="46">
        <v>5</v>
      </c>
      <c r="U34" s="48">
        <f t="shared" si="86"/>
        <v>38.96</v>
      </c>
      <c r="V34" s="48">
        <f t="shared" si="87"/>
        <v>19.350000000000001</v>
      </c>
      <c r="W34" s="49">
        <v>24.652059999999999</v>
      </c>
      <c r="X34" s="49">
        <v>-112.18228999999999</v>
      </c>
      <c r="Y34" s="50">
        <v>77</v>
      </c>
      <c r="Z34" s="50">
        <v>25</v>
      </c>
      <c r="AA34" s="54">
        <v>13</v>
      </c>
      <c r="AB34" s="52">
        <v>0</v>
      </c>
      <c r="AC34" s="38">
        <v>1</v>
      </c>
      <c r="AD34" s="38">
        <v>9</v>
      </c>
      <c r="AE34" s="38">
        <v>20</v>
      </c>
      <c r="AF34" s="38">
        <v>0</v>
      </c>
      <c r="AG34" s="38">
        <v>0</v>
      </c>
      <c r="AH34" s="38">
        <v>29</v>
      </c>
      <c r="AI34" s="38">
        <v>1</v>
      </c>
      <c r="AJ34" s="38">
        <v>0</v>
      </c>
      <c r="AK34" s="38">
        <v>16</v>
      </c>
      <c r="AL34" s="38">
        <v>0</v>
      </c>
      <c r="AM34" s="38">
        <v>11</v>
      </c>
      <c r="AN34" s="38">
        <v>0</v>
      </c>
      <c r="AO34" s="38">
        <v>0</v>
      </c>
      <c r="AP34" s="38">
        <v>2</v>
      </c>
      <c r="AQ34" s="38">
        <v>0</v>
      </c>
      <c r="AR34" s="38">
        <v>1</v>
      </c>
      <c r="AS34" s="38">
        <v>0</v>
      </c>
      <c r="AT34" s="38">
        <v>0</v>
      </c>
      <c r="AU34" s="41">
        <v>0</v>
      </c>
      <c r="AV34" s="38">
        <f t="shared" si="88"/>
        <v>30</v>
      </c>
      <c r="AW34" s="38">
        <f t="shared" si="89"/>
        <v>30</v>
      </c>
      <c r="AX34" s="41">
        <f t="shared" si="9"/>
        <v>30</v>
      </c>
    </row>
    <row r="35" spans="1:50" s="38" customFormat="1">
      <c r="A35" s="38" t="s">
        <v>50</v>
      </c>
      <c r="B35" s="38" t="s">
        <v>108</v>
      </c>
      <c r="C35" s="85">
        <v>41955</v>
      </c>
      <c r="D35" s="38">
        <v>2014</v>
      </c>
      <c r="E35" s="62">
        <v>0.10972222222222222</v>
      </c>
      <c r="F35" s="62">
        <v>0.11458333333333333</v>
      </c>
      <c r="G35" s="62">
        <f t="shared" si="81"/>
        <v>4.8611111111111077E-3</v>
      </c>
      <c r="H35" s="88">
        <v>2</v>
      </c>
      <c r="I35" s="89">
        <v>2</v>
      </c>
      <c r="J35" s="89">
        <v>12</v>
      </c>
      <c r="K35" s="89">
        <v>12</v>
      </c>
      <c r="L35" s="47" t="s">
        <v>103</v>
      </c>
      <c r="M35" s="47" t="s">
        <v>132</v>
      </c>
      <c r="N35" s="38">
        <v>1</v>
      </c>
      <c r="O35" s="48">
        <f t="shared" si="82"/>
        <v>27.72</v>
      </c>
      <c r="P35" s="59">
        <v>8.4</v>
      </c>
      <c r="Q35" s="48">
        <v>13.9</v>
      </c>
      <c r="R35" s="48">
        <v>7.3</v>
      </c>
      <c r="S35" s="46">
        <f t="shared" si="84"/>
        <v>27.72</v>
      </c>
      <c r="T35" s="46">
        <v>5</v>
      </c>
      <c r="U35" s="48">
        <f t="shared" si="86"/>
        <v>20.81</v>
      </c>
      <c r="V35" s="48">
        <f t="shared" si="87"/>
        <v>7.85</v>
      </c>
      <c r="W35" s="49">
        <v>24.65615</v>
      </c>
      <c r="X35" s="49">
        <v>-112.1765</v>
      </c>
      <c r="Y35" s="50">
        <v>77</v>
      </c>
      <c r="Z35" s="50">
        <v>25</v>
      </c>
      <c r="AA35" s="54">
        <v>6</v>
      </c>
      <c r="AB35" s="52">
        <v>0</v>
      </c>
      <c r="AC35" s="38">
        <v>0</v>
      </c>
      <c r="AD35" s="38">
        <v>0</v>
      </c>
      <c r="AE35" s="38">
        <v>30</v>
      </c>
      <c r="AF35" s="38">
        <v>0</v>
      </c>
      <c r="AG35" s="38">
        <v>5</v>
      </c>
      <c r="AH35" s="38">
        <v>25</v>
      </c>
      <c r="AI35" s="38">
        <v>0</v>
      </c>
      <c r="AJ35" s="38">
        <v>0</v>
      </c>
      <c r="AK35" s="38">
        <v>9</v>
      </c>
      <c r="AL35" s="38">
        <v>0</v>
      </c>
      <c r="AM35" s="38">
        <v>21</v>
      </c>
      <c r="AN35" s="38">
        <v>0</v>
      </c>
      <c r="AO35" s="38">
        <v>0</v>
      </c>
      <c r="AP35" s="38">
        <v>0</v>
      </c>
      <c r="AQ35" s="38">
        <v>0</v>
      </c>
      <c r="AR35" s="38">
        <v>0</v>
      </c>
      <c r="AS35" s="38">
        <v>0</v>
      </c>
      <c r="AT35" s="38">
        <v>0</v>
      </c>
      <c r="AU35" s="41">
        <v>0</v>
      </c>
      <c r="AV35" s="38">
        <f t="shared" si="88"/>
        <v>30</v>
      </c>
      <c r="AW35" s="38">
        <f t="shared" si="89"/>
        <v>30</v>
      </c>
      <c r="AX35" s="41">
        <f t="shared" si="9"/>
        <v>30</v>
      </c>
    </row>
    <row r="36" spans="1:50" s="38" customFormat="1">
      <c r="A36" s="38" t="s">
        <v>51</v>
      </c>
      <c r="B36" s="38" t="s">
        <v>126</v>
      </c>
      <c r="C36" s="85">
        <v>41955</v>
      </c>
      <c r="D36" s="38">
        <v>2014</v>
      </c>
      <c r="E36" s="62">
        <v>6.0416666666666667E-2</v>
      </c>
      <c r="F36" s="62">
        <v>6.3888888888888884E-2</v>
      </c>
      <c r="G36" s="62">
        <f t="shared" si="81"/>
        <v>3.4722222222222168E-3</v>
      </c>
      <c r="H36" s="88">
        <v>2</v>
      </c>
      <c r="I36" s="89">
        <v>2</v>
      </c>
      <c r="J36" s="89">
        <v>13</v>
      </c>
      <c r="K36" s="89">
        <v>13</v>
      </c>
      <c r="L36" s="39" t="s">
        <v>120</v>
      </c>
      <c r="M36" s="39" t="s">
        <v>123</v>
      </c>
      <c r="N36" s="38">
        <v>1</v>
      </c>
      <c r="O36" s="48">
        <f t="shared" si="82"/>
        <v>62.699999999999996</v>
      </c>
      <c r="P36" s="59">
        <v>19</v>
      </c>
      <c r="Q36" s="48">
        <v>13.9</v>
      </c>
      <c r="R36" s="48">
        <v>19</v>
      </c>
      <c r="S36" s="46">
        <f t="shared" si="84"/>
        <v>62.699999999999996</v>
      </c>
      <c r="T36" s="46">
        <v>5</v>
      </c>
      <c r="U36" s="48">
        <f t="shared" si="86"/>
        <v>38.299999999999997</v>
      </c>
      <c r="V36" s="48">
        <f t="shared" si="87"/>
        <v>19</v>
      </c>
      <c r="W36" s="49">
        <v>24.652059999999999</v>
      </c>
      <c r="X36" s="49">
        <v>-112.18228999999999</v>
      </c>
      <c r="Y36" s="50">
        <v>77</v>
      </c>
      <c r="Z36" s="50">
        <v>25</v>
      </c>
      <c r="AA36" s="54">
        <v>10</v>
      </c>
      <c r="AB36" s="52">
        <v>4</v>
      </c>
      <c r="AC36" s="38">
        <v>0</v>
      </c>
      <c r="AD36" s="38">
        <v>0</v>
      </c>
      <c r="AE36" s="38">
        <v>26</v>
      </c>
      <c r="AF36" s="38">
        <v>0</v>
      </c>
      <c r="AG36" s="38">
        <v>22</v>
      </c>
      <c r="AH36" s="38">
        <v>8</v>
      </c>
      <c r="AI36" s="38">
        <v>0</v>
      </c>
      <c r="AJ36" s="38">
        <v>0</v>
      </c>
      <c r="AK36" s="38">
        <v>10</v>
      </c>
      <c r="AL36" s="38">
        <v>2</v>
      </c>
      <c r="AM36" s="38">
        <v>5</v>
      </c>
      <c r="AN36" s="38">
        <v>0</v>
      </c>
      <c r="AO36" s="38">
        <v>0</v>
      </c>
      <c r="AP36" s="38">
        <v>0</v>
      </c>
      <c r="AQ36" s="38">
        <v>13</v>
      </c>
      <c r="AR36" s="38">
        <v>0</v>
      </c>
      <c r="AS36" s="38">
        <v>0</v>
      </c>
      <c r="AT36" s="38">
        <v>0</v>
      </c>
      <c r="AU36" s="41">
        <v>0</v>
      </c>
      <c r="AV36" s="38">
        <f t="shared" si="88"/>
        <v>30</v>
      </c>
      <c r="AW36" s="38">
        <f t="shared" si="89"/>
        <v>30</v>
      </c>
      <c r="AX36" s="41">
        <f t="shared" si="9"/>
        <v>30</v>
      </c>
    </row>
    <row r="37" spans="1:50" s="38" customFormat="1">
      <c r="A37" s="38" t="s">
        <v>52</v>
      </c>
      <c r="B37" s="38" t="s">
        <v>126</v>
      </c>
      <c r="C37" s="85">
        <v>41955</v>
      </c>
      <c r="D37" s="38">
        <v>2014</v>
      </c>
      <c r="E37" s="62">
        <v>0.11041666666666666</v>
      </c>
      <c r="F37" s="62">
        <v>0.11805555555555557</v>
      </c>
      <c r="G37" s="62">
        <f t="shared" si="81"/>
        <v>7.6388888888889034E-3</v>
      </c>
      <c r="H37" s="88">
        <v>2</v>
      </c>
      <c r="I37" s="89">
        <v>2</v>
      </c>
      <c r="J37" s="89">
        <v>14</v>
      </c>
      <c r="K37" s="89">
        <v>14</v>
      </c>
      <c r="L37" s="47" t="s">
        <v>103</v>
      </c>
      <c r="M37" s="47" t="s">
        <v>132</v>
      </c>
      <c r="N37" s="38">
        <v>1</v>
      </c>
      <c r="O37" s="48">
        <f t="shared" si="82"/>
        <v>23.099999999999998</v>
      </c>
      <c r="P37" s="59">
        <v>7</v>
      </c>
      <c r="Q37" s="48">
        <v>13.9</v>
      </c>
      <c r="R37" s="48">
        <v>8</v>
      </c>
      <c r="S37" s="46">
        <f t="shared" si="84"/>
        <v>23.099999999999998</v>
      </c>
      <c r="T37" s="46">
        <v>5</v>
      </c>
      <c r="U37" s="48">
        <f t="shared" si="86"/>
        <v>18.5</v>
      </c>
      <c r="V37" s="48">
        <f t="shared" si="87"/>
        <v>7.5</v>
      </c>
      <c r="W37" s="49">
        <v>24.65615</v>
      </c>
      <c r="X37" s="49">
        <v>-112.1765</v>
      </c>
      <c r="Y37" s="50">
        <v>77</v>
      </c>
      <c r="Z37" s="50">
        <v>25</v>
      </c>
      <c r="AA37" s="54">
        <v>10</v>
      </c>
      <c r="AB37" s="52">
        <v>1</v>
      </c>
      <c r="AC37" s="38">
        <v>0</v>
      </c>
      <c r="AD37" s="38">
        <v>0</v>
      </c>
      <c r="AE37" s="38">
        <v>29</v>
      </c>
      <c r="AF37" s="38">
        <v>0</v>
      </c>
      <c r="AG37" s="38">
        <v>15</v>
      </c>
      <c r="AH37" s="38">
        <v>5</v>
      </c>
      <c r="AI37" s="38">
        <v>0</v>
      </c>
      <c r="AJ37" s="38">
        <v>0</v>
      </c>
      <c r="AK37" s="38">
        <v>1</v>
      </c>
      <c r="AL37" s="38">
        <v>1</v>
      </c>
      <c r="AM37" s="38">
        <v>20</v>
      </c>
      <c r="AN37" s="38">
        <v>0</v>
      </c>
      <c r="AO37" s="38">
        <v>0</v>
      </c>
      <c r="AP37" s="38">
        <v>0</v>
      </c>
      <c r="AQ37" s="38">
        <v>7</v>
      </c>
      <c r="AR37" s="38">
        <v>1</v>
      </c>
      <c r="AS37" s="38">
        <v>0</v>
      </c>
      <c r="AT37" s="38">
        <v>0</v>
      </c>
      <c r="AU37" s="41">
        <v>0</v>
      </c>
      <c r="AV37" s="38">
        <f t="shared" si="88"/>
        <v>30</v>
      </c>
      <c r="AW37" s="38">
        <f t="shared" si="89"/>
        <v>20</v>
      </c>
      <c r="AX37" s="41">
        <f t="shared" si="9"/>
        <v>30</v>
      </c>
    </row>
    <row r="38" spans="1:50" s="38" customFormat="1">
      <c r="A38" s="38" t="s">
        <v>53</v>
      </c>
      <c r="B38" s="38" t="s">
        <v>111</v>
      </c>
      <c r="C38" s="85">
        <v>41955</v>
      </c>
      <c r="D38" s="38">
        <v>2014</v>
      </c>
      <c r="E38" s="62">
        <v>4.9305555555555554E-2</v>
      </c>
      <c r="F38" s="62">
        <v>5.347222222222222E-2</v>
      </c>
      <c r="G38" s="62">
        <f t="shared" ref="G38" si="90">F38-E38</f>
        <v>4.1666666666666657E-3</v>
      </c>
      <c r="H38" s="88">
        <v>2</v>
      </c>
      <c r="I38" s="89">
        <v>2</v>
      </c>
      <c r="J38" s="89">
        <v>15</v>
      </c>
      <c r="K38" s="89">
        <v>15</v>
      </c>
      <c r="L38" s="39" t="s">
        <v>120</v>
      </c>
      <c r="M38" s="39" t="s">
        <v>123</v>
      </c>
      <c r="N38" s="38">
        <v>1</v>
      </c>
      <c r="O38" s="48">
        <f t="shared" si="82"/>
        <v>60.719999999999992</v>
      </c>
      <c r="P38" s="59">
        <v>18.399999999999999</v>
      </c>
      <c r="Q38" s="48">
        <v>13.9</v>
      </c>
      <c r="R38" s="48">
        <v>18.899999999999999</v>
      </c>
      <c r="S38" s="46">
        <f t="shared" si="84"/>
        <v>60.719999999999992</v>
      </c>
      <c r="T38" s="46">
        <f t="shared" ref="T38:T54" si="91">MAX(P38,R38)</f>
        <v>18.899999999999999</v>
      </c>
      <c r="U38" s="48">
        <f t="shared" si="86"/>
        <v>37.309999999999995</v>
      </c>
      <c r="V38" s="48">
        <f t="shared" si="87"/>
        <v>18.649999999999999</v>
      </c>
      <c r="W38" s="49">
        <v>24.652090000000001</v>
      </c>
      <c r="X38" s="49">
        <v>-112.18101</v>
      </c>
      <c r="Y38" s="50">
        <v>77</v>
      </c>
      <c r="Z38" s="50">
        <v>25</v>
      </c>
      <c r="AA38" s="54">
        <v>9</v>
      </c>
      <c r="AB38" s="52">
        <v>4</v>
      </c>
      <c r="AC38" s="38">
        <v>0</v>
      </c>
      <c r="AD38" s="38">
        <v>3</v>
      </c>
      <c r="AE38" s="38">
        <v>23</v>
      </c>
      <c r="AF38" s="38">
        <v>0</v>
      </c>
      <c r="AG38" s="38">
        <v>0</v>
      </c>
      <c r="AH38" s="38">
        <v>30</v>
      </c>
      <c r="AI38" s="38">
        <v>0</v>
      </c>
      <c r="AJ38" s="38">
        <v>0</v>
      </c>
      <c r="AK38" s="38">
        <v>4</v>
      </c>
      <c r="AL38" s="38">
        <v>0</v>
      </c>
      <c r="AM38" s="38">
        <v>14</v>
      </c>
      <c r="AN38" s="38">
        <v>0</v>
      </c>
      <c r="AO38" s="38">
        <v>1</v>
      </c>
      <c r="AP38" s="38">
        <v>3</v>
      </c>
      <c r="AQ38" s="38">
        <v>5</v>
      </c>
      <c r="AR38" s="38">
        <v>3</v>
      </c>
      <c r="AS38" s="38">
        <v>0</v>
      </c>
      <c r="AT38" s="38">
        <v>0</v>
      </c>
      <c r="AU38" s="41">
        <v>0</v>
      </c>
      <c r="AV38" s="38">
        <f t="shared" ref="AV38" si="92">SUM(AB38+AC38+AD38+AE38+AF38)</f>
        <v>30</v>
      </c>
      <c r="AW38" s="38">
        <f t="shared" ref="AW38" si="93">SUM(AG38:AJ38)</f>
        <v>30</v>
      </c>
      <c r="AX38" s="41">
        <f t="shared" si="9"/>
        <v>30</v>
      </c>
    </row>
    <row r="39" spans="1:50" s="38" customFormat="1">
      <c r="A39" s="38" t="s">
        <v>54</v>
      </c>
      <c r="B39" s="38" t="s">
        <v>111</v>
      </c>
      <c r="C39" s="85">
        <v>41955</v>
      </c>
      <c r="D39" s="38">
        <v>2014</v>
      </c>
      <c r="E39" s="62">
        <v>9.930555555555555E-2</v>
      </c>
      <c r="F39" s="62">
        <v>0.10416666666666667</v>
      </c>
      <c r="G39" s="62">
        <f t="shared" ref="G39:G55" si="94">F39-E39</f>
        <v>4.8611111111111216E-3</v>
      </c>
      <c r="H39" s="88">
        <v>2</v>
      </c>
      <c r="I39" s="89">
        <v>2</v>
      </c>
      <c r="J39" s="89">
        <v>16</v>
      </c>
      <c r="K39" s="89">
        <v>16</v>
      </c>
      <c r="L39" s="39" t="s">
        <v>120</v>
      </c>
      <c r="M39" s="39" t="s">
        <v>123</v>
      </c>
      <c r="N39" s="38">
        <v>1</v>
      </c>
      <c r="O39" s="48">
        <f t="shared" si="82"/>
        <v>55.769999999999989</v>
      </c>
      <c r="P39" s="59">
        <v>16.899999999999999</v>
      </c>
      <c r="Q39" s="48">
        <v>13.9</v>
      </c>
      <c r="R39" s="48">
        <v>17.100000000000001</v>
      </c>
      <c r="S39" s="46">
        <f t="shared" si="84"/>
        <v>55.769999999999989</v>
      </c>
      <c r="T39" s="46">
        <f t="shared" si="91"/>
        <v>17.100000000000001</v>
      </c>
      <c r="U39" s="48">
        <f t="shared" si="86"/>
        <v>34.834999999999994</v>
      </c>
      <c r="V39" s="48">
        <f t="shared" si="87"/>
        <v>17</v>
      </c>
      <c r="W39" s="60">
        <v>24.653120000000001</v>
      </c>
      <c r="X39" s="49">
        <v>-112.18056</v>
      </c>
      <c r="Y39" s="50">
        <v>77</v>
      </c>
      <c r="Z39" s="50">
        <v>25</v>
      </c>
      <c r="AA39" s="54">
        <v>9</v>
      </c>
      <c r="AB39" s="52">
        <v>2</v>
      </c>
      <c r="AC39" s="38">
        <v>0</v>
      </c>
      <c r="AD39" s="38">
        <v>11</v>
      </c>
      <c r="AE39" s="38">
        <v>17</v>
      </c>
      <c r="AF39" s="38">
        <v>0</v>
      </c>
      <c r="AG39" s="38">
        <v>0</v>
      </c>
      <c r="AH39" s="38">
        <v>30</v>
      </c>
      <c r="AI39" s="38">
        <v>0</v>
      </c>
      <c r="AJ39" s="38">
        <v>0</v>
      </c>
      <c r="AK39" s="38">
        <v>3</v>
      </c>
      <c r="AL39" s="38">
        <v>0</v>
      </c>
      <c r="AM39" s="38">
        <v>9</v>
      </c>
      <c r="AN39" s="38">
        <v>0</v>
      </c>
      <c r="AO39" s="38">
        <v>0</v>
      </c>
      <c r="AP39" s="38">
        <v>0</v>
      </c>
      <c r="AQ39" s="38">
        <v>16</v>
      </c>
      <c r="AR39" s="38">
        <v>2</v>
      </c>
      <c r="AS39" s="38">
        <v>0</v>
      </c>
      <c r="AT39" s="38">
        <v>0</v>
      </c>
      <c r="AU39" s="41">
        <v>0</v>
      </c>
      <c r="AV39" s="38">
        <f t="shared" ref="AV39:AV49" si="95">SUM(AB39+AC39+AD39+AE39+AF39)</f>
        <v>30</v>
      </c>
      <c r="AW39" s="38">
        <f t="shared" ref="AW39:AW49" si="96">SUM(AG39:AJ39)</f>
        <v>30</v>
      </c>
      <c r="AX39" s="41">
        <f t="shared" si="9"/>
        <v>30</v>
      </c>
    </row>
    <row r="40" spans="1:50" s="38" customFormat="1">
      <c r="A40" s="47" t="s">
        <v>56</v>
      </c>
      <c r="B40" s="47" t="s">
        <v>128</v>
      </c>
      <c r="C40" s="85">
        <v>41955</v>
      </c>
      <c r="D40" s="46">
        <v>2014</v>
      </c>
      <c r="E40" s="61">
        <v>5.2777777777777778E-2</v>
      </c>
      <c r="F40" s="61">
        <v>5.6944444444444443E-2</v>
      </c>
      <c r="G40" s="62">
        <f t="shared" si="94"/>
        <v>4.1666666666666657E-3</v>
      </c>
      <c r="H40" s="46">
        <v>2</v>
      </c>
      <c r="I40" s="46">
        <v>2</v>
      </c>
      <c r="J40" s="46">
        <v>17</v>
      </c>
      <c r="K40" s="46">
        <v>17</v>
      </c>
      <c r="L40" s="47" t="s">
        <v>120</v>
      </c>
      <c r="M40" s="47" t="s">
        <v>133</v>
      </c>
      <c r="N40" s="46">
        <v>1</v>
      </c>
      <c r="O40" s="48">
        <f t="shared" si="82"/>
        <v>60.39</v>
      </c>
      <c r="P40" s="59">
        <v>18.3</v>
      </c>
      <c r="Q40" s="48">
        <v>13.9</v>
      </c>
      <c r="R40" s="48">
        <v>17</v>
      </c>
      <c r="S40" s="46">
        <f t="shared" si="84"/>
        <v>60.39</v>
      </c>
      <c r="T40" s="46">
        <f t="shared" si="91"/>
        <v>18.3</v>
      </c>
      <c r="U40" s="48">
        <f t="shared" si="86"/>
        <v>37.145000000000003</v>
      </c>
      <c r="V40" s="48">
        <f t="shared" si="87"/>
        <v>17.649999999999999</v>
      </c>
      <c r="W40" s="60">
        <v>24.652090000000001</v>
      </c>
      <c r="X40" s="49">
        <v>-112.18101</v>
      </c>
      <c r="Y40" s="50">
        <v>77</v>
      </c>
      <c r="Z40" s="50">
        <v>25</v>
      </c>
      <c r="AA40" s="54">
        <v>8</v>
      </c>
      <c r="AB40" s="87">
        <v>14</v>
      </c>
      <c r="AC40" s="36">
        <v>0</v>
      </c>
      <c r="AD40" s="36">
        <v>0</v>
      </c>
      <c r="AE40" s="36">
        <v>16</v>
      </c>
      <c r="AF40" s="36">
        <v>0</v>
      </c>
      <c r="AG40" s="87">
        <v>27</v>
      </c>
      <c r="AH40" s="36">
        <v>3</v>
      </c>
      <c r="AI40" s="36">
        <v>0</v>
      </c>
      <c r="AJ40" s="36">
        <v>0</v>
      </c>
      <c r="AK40" s="87">
        <v>10</v>
      </c>
      <c r="AL40" s="36">
        <v>0</v>
      </c>
      <c r="AM40" s="36">
        <v>11</v>
      </c>
      <c r="AN40" s="36">
        <v>0</v>
      </c>
      <c r="AO40" s="36">
        <v>0</v>
      </c>
      <c r="AP40" s="36">
        <v>0</v>
      </c>
      <c r="AQ40" s="36">
        <v>7</v>
      </c>
      <c r="AR40" s="36">
        <v>2</v>
      </c>
      <c r="AS40" s="36">
        <v>0</v>
      </c>
      <c r="AT40" s="36">
        <v>0</v>
      </c>
      <c r="AU40" s="41">
        <v>0</v>
      </c>
      <c r="AV40" s="43">
        <f t="shared" si="95"/>
        <v>30</v>
      </c>
      <c r="AW40" s="41">
        <f t="shared" si="96"/>
        <v>30</v>
      </c>
      <c r="AX40" s="41">
        <f t="shared" si="9"/>
        <v>30</v>
      </c>
    </row>
    <row r="41" spans="1:50" s="38" customFormat="1">
      <c r="A41" s="47" t="s">
        <v>55</v>
      </c>
      <c r="B41" s="47" t="s">
        <v>128</v>
      </c>
      <c r="C41" s="85">
        <v>41955</v>
      </c>
      <c r="D41" s="46">
        <v>2014</v>
      </c>
      <c r="E41" s="61">
        <v>0.10625</v>
      </c>
      <c r="F41" s="61">
        <v>0.11180555555555556</v>
      </c>
      <c r="G41" s="62">
        <f t="shared" si="94"/>
        <v>5.5555555555555636E-3</v>
      </c>
      <c r="H41" s="46">
        <v>2</v>
      </c>
      <c r="I41" s="46">
        <v>2</v>
      </c>
      <c r="J41" s="46">
        <v>18</v>
      </c>
      <c r="K41" s="46">
        <v>18</v>
      </c>
      <c r="L41" s="47" t="s">
        <v>120</v>
      </c>
      <c r="M41" s="47" t="s">
        <v>133</v>
      </c>
      <c r="N41" s="46">
        <v>1</v>
      </c>
      <c r="O41" s="48">
        <f t="shared" si="82"/>
        <v>57.75</v>
      </c>
      <c r="P41" s="59">
        <v>17.5</v>
      </c>
      <c r="Q41" s="48">
        <v>13.9</v>
      </c>
      <c r="R41" s="48">
        <v>17.399999999999999</v>
      </c>
      <c r="S41" s="46">
        <f t="shared" si="84"/>
        <v>57.75</v>
      </c>
      <c r="T41" s="46">
        <f t="shared" si="91"/>
        <v>17.5</v>
      </c>
      <c r="U41" s="48">
        <f t="shared" si="86"/>
        <v>35.825000000000003</v>
      </c>
      <c r="V41" s="48">
        <f t="shared" si="87"/>
        <v>17.45</v>
      </c>
      <c r="W41" s="60">
        <v>24.653120000000001</v>
      </c>
      <c r="X41" s="49">
        <v>-112.18056</v>
      </c>
      <c r="Y41" s="50">
        <v>77</v>
      </c>
      <c r="Z41" s="50">
        <v>25</v>
      </c>
      <c r="AA41" s="54">
        <v>8</v>
      </c>
      <c r="AB41" s="52">
        <v>1</v>
      </c>
      <c r="AC41" s="36">
        <v>3</v>
      </c>
      <c r="AD41" s="36">
        <v>4</v>
      </c>
      <c r="AE41" s="36">
        <v>22</v>
      </c>
      <c r="AF41" s="36">
        <v>0</v>
      </c>
      <c r="AG41" s="87">
        <v>30</v>
      </c>
      <c r="AH41" s="36">
        <v>0</v>
      </c>
      <c r="AI41" s="36">
        <v>0</v>
      </c>
      <c r="AJ41" s="36">
        <v>0</v>
      </c>
      <c r="AK41" s="87">
        <v>1</v>
      </c>
      <c r="AL41" s="36">
        <v>2</v>
      </c>
      <c r="AM41" s="36">
        <v>4</v>
      </c>
      <c r="AN41" s="36">
        <v>0</v>
      </c>
      <c r="AO41" s="36">
        <v>0</v>
      </c>
      <c r="AP41" s="36">
        <v>0</v>
      </c>
      <c r="AQ41" s="36">
        <v>23</v>
      </c>
      <c r="AR41" s="36">
        <v>0</v>
      </c>
      <c r="AS41" s="36">
        <v>0</v>
      </c>
      <c r="AT41" s="36">
        <v>0</v>
      </c>
      <c r="AU41" s="41">
        <v>0</v>
      </c>
      <c r="AV41" s="43">
        <f t="shared" si="95"/>
        <v>30</v>
      </c>
      <c r="AW41" s="41">
        <f t="shared" si="96"/>
        <v>30</v>
      </c>
      <c r="AX41" s="41">
        <f t="shared" si="9"/>
        <v>30</v>
      </c>
    </row>
    <row r="42" spans="1:50" s="38" customFormat="1">
      <c r="A42" s="47" t="s">
        <v>57</v>
      </c>
      <c r="B42" s="47" t="s">
        <v>125</v>
      </c>
      <c r="C42" s="85">
        <v>41955</v>
      </c>
      <c r="D42" s="46">
        <v>2014</v>
      </c>
      <c r="E42" s="61">
        <v>5.486111111111111E-2</v>
      </c>
      <c r="F42" s="61">
        <v>5.9027777777777783E-2</v>
      </c>
      <c r="G42" s="62">
        <f t="shared" si="94"/>
        <v>4.1666666666666727E-3</v>
      </c>
      <c r="H42" s="46">
        <v>2</v>
      </c>
      <c r="I42" s="46">
        <v>2</v>
      </c>
      <c r="J42" s="46">
        <v>19</v>
      </c>
      <c r="K42" s="46">
        <v>19</v>
      </c>
      <c r="L42" s="47" t="s">
        <v>120</v>
      </c>
      <c r="M42" s="47" t="s">
        <v>133</v>
      </c>
      <c r="N42" s="46">
        <v>1</v>
      </c>
      <c r="O42" s="48">
        <f t="shared" si="82"/>
        <v>59.4</v>
      </c>
      <c r="P42" s="59">
        <v>18</v>
      </c>
      <c r="Q42" s="48">
        <v>13.9</v>
      </c>
      <c r="R42" s="48">
        <v>17</v>
      </c>
      <c r="S42" s="46">
        <f t="shared" si="84"/>
        <v>59.4</v>
      </c>
      <c r="T42" s="46">
        <f t="shared" si="91"/>
        <v>18</v>
      </c>
      <c r="U42" s="48">
        <f t="shared" si="86"/>
        <v>36.65</v>
      </c>
      <c r="V42" s="48">
        <f t="shared" si="87"/>
        <v>17.5</v>
      </c>
      <c r="W42" s="60">
        <v>24.652090000000001</v>
      </c>
      <c r="X42" s="49">
        <v>-112.18101</v>
      </c>
      <c r="Y42" s="50">
        <v>77</v>
      </c>
      <c r="Z42" s="50">
        <v>25</v>
      </c>
      <c r="AA42" s="54">
        <v>9</v>
      </c>
      <c r="AB42" s="87">
        <v>8</v>
      </c>
      <c r="AC42" s="36">
        <v>0</v>
      </c>
      <c r="AD42" s="36">
        <v>0</v>
      </c>
      <c r="AE42" s="36">
        <v>3</v>
      </c>
      <c r="AF42" s="36">
        <v>19</v>
      </c>
      <c r="AG42" s="87">
        <v>7</v>
      </c>
      <c r="AH42" s="36">
        <v>17</v>
      </c>
      <c r="AI42" s="36">
        <v>6</v>
      </c>
      <c r="AJ42" s="36">
        <v>0</v>
      </c>
      <c r="AK42" s="87">
        <v>12</v>
      </c>
      <c r="AL42" s="36">
        <v>0</v>
      </c>
      <c r="AM42" s="36">
        <v>17</v>
      </c>
      <c r="AN42" s="36">
        <v>0</v>
      </c>
      <c r="AO42" s="36">
        <v>0</v>
      </c>
      <c r="AP42" s="36">
        <v>0</v>
      </c>
      <c r="AQ42" s="36">
        <v>0</v>
      </c>
      <c r="AR42" s="36">
        <v>0</v>
      </c>
      <c r="AS42" s="36">
        <v>1</v>
      </c>
      <c r="AT42" s="36">
        <v>0</v>
      </c>
      <c r="AU42" s="41">
        <v>0</v>
      </c>
      <c r="AV42" s="43">
        <f t="shared" si="95"/>
        <v>30</v>
      </c>
      <c r="AW42" s="41">
        <f t="shared" si="96"/>
        <v>30</v>
      </c>
      <c r="AX42" s="41">
        <f t="shared" si="9"/>
        <v>30</v>
      </c>
    </row>
    <row r="43" spans="1:50" s="46" customFormat="1" ht="15" customHeight="1">
      <c r="A43" s="47" t="s">
        <v>58</v>
      </c>
      <c r="B43" s="47" t="s">
        <v>125</v>
      </c>
      <c r="C43" s="85">
        <v>41955</v>
      </c>
      <c r="D43" s="46">
        <v>2014</v>
      </c>
      <c r="E43" s="61">
        <v>0.10694444444444444</v>
      </c>
      <c r="F43" s="61">
        <v>0.11388888888888889</v>
      </c>
      <c r="G43" s="62">
        <f t="shared" si="94"/>
        <v>6.9444444444444475E-3</v>
      </c>
      <c r="H43" s="46">
        <v>2</v>
      </c>
      <c r="I43" s="46">
        <v>2</v>
      </c>
      <c r="J43" s="46">
        <v>20</v>
      </c>
      <c r="K43" s="46">
        <v>20</v>
      </c>
      <c r="L43" s="47" t="s">
        <v>120</v>
      </c>
      <c r="M43" s="47" t="s">
        <v>133</v>
      </c>
      <c r="N43" s="46">
        <v>1</v>
      </c>
      <c r="O43" s="48">
        <f>(P43*3.3)</f>
        <v>56.099999999999994</v>
      </c>
      <c r="P43" s="59">
        <v>17</v>
      </c>
      <c r="Q43" s="48">
        <v>13.9</v>
      </c>
      <c r="R43" s="48">
        <v>17</v>
      </c>
      <c r="S43" s="46">
        <f t="shared" si="84"/>
        <v>56.099999999999994</v>
      </c>
      <c r="T43" s="46">
        <f t="shared" si="91"/>
        <v>17</v>
      </c>
      <c r="U43" s="48">
        <f t="shared" si="86"/>
        <v>35</v>
      </c>
      <c r="V43" s="48">
        <f t="shared" si="87"/>
        <v>17</v>
      </c>
      <c r="W43" s="49">
        <v>24.662040000000001</v>
      </c>
      <c r="X43" s="49">
        <v>-112.18056</v>
      </c>
      <c r="Y43" s="50">
        <v>77</v>
      </c>
      <c r="Z43" s="50">
        <v>25</v>
      </c>
      <c r="AA43" s="54">
        <v>9</v>
      </c>
      <c r="AB43" s="52">
        <v>1</v>
      </c>
      <c r="AC43" s="93">
        <v>6</v>
      </c>
      <c r="AD43" s="47">
        <v>16</v>
      </c>
      <c r="AE43" s="47">
        <v>7</v>
      </c>
      <c r="AF43" s="36">
        <v>0</v>
      </c>
      <c r="AG43" s="94">
        <v>14</v>
      </c>
      <c r="AH43" s="46">
        <v>16</v>
      </c>
      <c r="AI43" s="46">
        <v>0</v>
      </c>
      <c r="AJ43" s="46">
        <v>0</v>
      </c>
      <c r="AK43" s="46">
        <v>14</v>
      </c>
      <c r="AL43" s="46">
        <v>3</v>
      </c>
      <c r="AM43" s="46">
        <v>12</v>
      </c>
      <c r="AN43" s="46">
        <v>0</v>
      </c>
      <c r="AO43" s="46">
        <v>0</v>
      </c>
      <c r="AP43" s="46">
        <v>0</v>
      </c>
      <c r="AQ43" s="46">
        <v>0</v>
      </c>
      <c r="AR43" s="46">
        <v>0</v>
      </c>
      <c r="AS43" s="46">
        <v>1</v>
      </c>
      <c r="AT43" s="46">
        <v>0</v>
      </c>
      <c r="AU43" s="41">
        <v>0</v>
      </c>
      <c r="AV43" s="43">
        <f t="shared" si="95"/>
        <v>30</v>
      </c>
      <c r="AW43" s="46">
        <f t="shared" si="96"/>
        <v>30</v>
      </c>
      <c r="AX43" s="41">
        <f t="shared" si="9"/>
        <v>30</v>
      </c>
    </row>
    <row r="44" spans="1:50" s="38" customFormat="1">
      <c r="A44" s="47" t="s">
        <v>59</v>
      </c>
      <c r="B44" s="47" t="s">
        <v>108</v>
      </c>
      <c r="C44" s="45">
        <v>41956</v>
      </c>
      <c r="D44" s="46">
        <v>2014</v>
      </c>
      <c r="E44" s="61">
        <v>4.7222222222222221E-2</v>
      </c>
      <c r="F44" s="61">
        <v>5.0694444444444452E-2</v>
      </c>
      <c r="G44" s="61">
        <f t="shared" si="94"/>
        <v>3.4722222222222307E-3</v>
      </c>
      <c r="H44" s="46">
        <v>2</v>
      </c>
      <c r="I44" s="46">
        <v>1</v>
      </c>
      <c r="J44" s="46">
        <v>1</v>
      </c>
      <c r="K44" s="46">
        <v>1</v>
      </c>
      <c r="L44" s="47" t="s">
        <v>134</v>
      </c>
      <c r="M44" s="47" t="s">
        <v>135</v>
      </c>
      <c r="N44" s="46">
        <v>2</v>
      </c>
      <c r="O44" s="48">
        <f t="shared" ref="O44:O49" si="97">(P44*3.3)</f>
        <v>73.259999999999991</v>
      </c>
      <c r="P44" s="59">
        <v>22.2</v>
      </c>
      <c r="Q44" s="48">
        <f t="shared" ref="Q44:Q49" si="98">(R44*3.3)</f>
        <v>70.289999999999992</v>
      </c>
      <c r="R44" s="48">
        <v>21.3</v>
      </c>
      <c r="S44" s="46">
        <f t="shared" si="84"/>
        <v>73.259999999999991</v>
      </c>
      <c r="T44" s="46">
        <f t="shared" si="91"/>
        <v>22.2</v>
      </c>
      <c r="U44" s="48">
        <f t="shared" si="86"/>
        <v>71.774999999999991</v>
      </c>
      <c r="V44" s="48">
        <f t="shared" si="87"/>
        <v>21.75</v>
      </c>
      <c r="W44" s="49">
        <v>24.544370000000001</v>
      </c>
      <c r="X44" s="49">
        <v>-112.10996</v>
      </c>
      <c r="Y44" s="50">
        <v>77</v>
      </c>
      <c r="Z44" s="50">
        <v>25</v>
      </c>
      <c r="AA44" s="54">
        <v>8</v>
      </c>
      <c r="AB44" s="52">
        <v>0</v>
      </c>
      <c r="AC44" s="36">
        <v>4</v>
      </c>
      <c r="AD44" s="36">
        <v>0</v>
      </c>
      <c r="AE44" s="36">
        <v>26</v>
      </c>
      <c r="AF44" s="36">
        <v>0</v>
      </c>
      <c r="AG44" s="87">
        <v>0</v>
      </c>
      <c r="AH44" s="36">
        <v>30</v>
      </c>
      <c r="AI44" s="36">
        <v>0</v>
      </c>
      <c r="AJ44" s="36">
        <v>0</v>
      </c>
      <c r="AK44" s="87">
        <v>16</v>
      </c>
      <c r="AL44" s="36">
        <v>1</v>
      </c>
      <c r="AM44" s="36">
        <v>13</v>
      </c>
      <c r="AN44" s="36">
        <v>0</v>
      </c>
      <c r="AO44" s="36">
        <v>0</v>
      </c>
      <c r="AP44" s="36">
        <v>0</v>
      </c>
      <c r="AQ44" s="36">
        <v>0</v>
      </c>
      <c r="AR44" s="36">
        <v>0</v>
      </c>
      <c r="AS44" s="36">
        <v>0</v>
      </c>
      <c r="AT44" s="36">
        <v>0</v>
      </c>
      <c r="AU44" s="41">
        <v>0</v>
      </c>
      <c r="AV44" s="43">
        <f t="shared" si="95"/>
        <v>30</v>
      </c>
      <c r="AW44" s="41">
        <f t="shared" si="96"/>
        <v>30</v>
      </c>
      <c r="AX44" s="41">
        <f t="shared" si="9"/>
        <v>30</v>
      </c>
    </row>
    <row r="45" spans="1:50" s="38" customFormat="1">
      <c r="A45" s="47" t="s">
        <v>61</v>
      </c>
      <c r="B45" s="47" t="s">
        <v>108</v>
      </c>
      <c r="C45" s="45">
        <v>41956</v>
      </c>
      <c r="D45" s="46">
        <v>2014</v>
      </c>
      <c r="E45" s="61">
        <v>9.7222222222222224E-2</v>
      </c>
      <c r="F45" s="61">
        <v>9.930555555555555E-2</v>
      </c>
      <c r="G45" s="61">
        <f t="shared" si="94"/>
        <v>2.0833333333333259E-3</v>
      </c>
      <c r="H45" s="46">
        <v>2</v>
      </c>
      <c r="I45" s="46">
        <v>1</v>
      </c>
      <c r="J45" s="46">
        <v>2</v>
      </c>
      <c r="K45" s="46">
        <v>2</v>
      </c>
      <c r="L45" s="47" t="s">
        <v>136</v>
      </c>
      <c r="M45" s="47" t="s">
        <v>137</v>
      </c>
      <c r="N45" s="46">
        <v>2</v>
      </c>
      <c r="O45" s="48">
        <f t="shared" si="97"/>
        <v>35.64</v>
      </c>
      <c r="P45" s="59">
        <v>10.8</v>
      </c>
      <c r="Q45" s="48">
        <f t="shared" si="98"/>
        <v>32.340000000000003</v>
      </c>
      <c r="R45" s="48">
        <v>9.8000000000000007</v>
      </c>
      <c r="S45" s="46">
        <f t="shared" si="84"/>
        <v>35.64</v>
      </c>
      <c r="T45" s="46">
        <f t="shared" si="91"/>
        <v>10.8</v>
      </c>
      <c r="U45" s="48">
        <f t="shared" si="86"/>
        <v>33.99</v>
      </c>
      <c r="V45" s="48">
        <f t="shared" si="87"/>
        <v>10.3</v>
      </c>
      <c r="W45" s="49">
        <v>24.57743</v>
      </c>
      <c r="X45" s="49">
        <v>-112.10665</v>
      </c>
      <c r="Y45" s="50">
        <v>77</v>
      </c>
      <c r="Z45" s="50">
        <v>25</v>
      </c>
      <c r="AA45" s="54">
        <v>8</v>
      </c>
      <c r="AB45" s="87">
        <v>0</v>
      </c>
      <c r="AC45" s="36">
        <v>0</v>
      </c>
      <c r="AD45" s="36">
        <v>0</v>
      </c>
      <c r="AE45" s="36">
        <v>30</v>
      </c>
      <c r="AF45" s="36">
        <v>0</v>
      </c>
      <c r="AG45" s="87">
        <v>0</v>
      </c>
      <c r="AH45" s="36">
        <v>30</v>
      </c>
      <c r="AI45" s="36">
        <v>0</v>
      </c>
      <c r="AJ45" s="36">
        <v>0</v>
      </c>
      <c r="AK45" s="87">
        <v>9</v>
      </c>
      <c r="AL45" s="36">
        <v>7</v>
      </c>
      <c r="AM45" s="36">
        <v>14</v>
      </c>
      <c r="AN45" s="36">
        <v>0</v>
      </c>
      <c r="AO45" s="36">
        <v>0</v>
      </c>
      <c r="AP45" s="36">
        <v>0</v>
      </c>
      <c r="AQ45" s="36">
        <v>0</v>
      </c>
      <c r="AR45" s="36">
        <v>0</v>
      </c>
      <c r="AS45" s="36">
        <v>0</v>
      </c>
      <c r="AT45" s="36">
        <v>0</v>
      </c>
      <c r="AU45" s="41">
        <v>0</v>
      </c>
      <c r="AV45" s="43">
        <f t="shared" si="95"/>
        <v>30</v>
      </c>
      <c r="AW45" s="41">
        <f t="shared" si="96"/>
        <v>30</v>
      </c>
      <c r="AX45" s="41">
        <f t="shared" si="9"/>
        <v>30</v>
      </c>
    </row>
    <row r="46" spans="1:50" s="38" customFormat="1">
      <c r="A46" s="47" t="s">
        <v>62</v>
      </c>
      <c r="B46" s="47" t="s">
        <v>128</v>
      </c>
      <c r="C46" s="45">
        <v>41956</v>
      </c>
      <c r="D46" s="46">
        <v>2014</v>
      </c>
      <c r="E46" s="61">
        <v>0.10486111111111111</v>
      </c>
      <c r="F46" s="61">
        <v>0.10972222222222222</v>
      </c>
      <c r="G46" s="61">
        <f t="shared" si="94"/>
        <v>4.8611111111111077E-3</v>
      </c>
      <c r="H46" s="46">
        <v>2</v>
      </c>
      <c r="I46" s="46">
        <v>1</v>
      </c>
      <c r="J46" s="46">
        <v>3</v>
      </c>
      <c r="K46" s="46">
        <v>3</v>
      </c>
      <c r="L46" s="47" t="s">
        <v>136</v>
      </c>
      <c r="M46" s="47" t="s">
        <v>137</v>
      </c>
      <c r="N46" s="46">
        <v>2</v>
      </c>
      <c r="O46" s="48">
        <f t="shared" si="97"/>
        <v>72.599999999999994</v>
      </c>
      <c r="P46" s="59">
        <v>22</v>
      </c>
      <c r="Q46" s="48">
        <f t="shared" si="98"/>
        <v>75.899999999999991</v>
      </c>
      <c r="R46" s="48">
        <v>23</v>
      </c>
      <c r="S46" s="46">
        <f t="shared" si="84"/>
        <v>75.899999999999991</v>
      </c>
      <c r="T46" s="46">
        <f t="shared" si="91"/>
        <v>23</v>
      </c>
      <c r="U46" s="48">
        <f t="shared" si="86"/>
        <v>74.25</v>
      </c>
      <c r="V46" s="48">
        <f t="shared" si="87"/>
        <v>22.5</v>
      </c>
      <c r="W46" s="49">
        <v>24.57743</v>
      </c>
      <c r="X46" s="49">
        <v>-112.10665</v>
      </c>
      <c r="Y46" s="50">
        <v>77</v>
      </c>
      <c r="Z46" s="50">
        <v>25</v>
      </c>
      <c r="AA46" s="54">
        <v>5</v>
      </c>
      <c r="AB46" s="87">
        <v>0</v>
      </c>
      <c r="AC46" s="36">
        <v>0</v>
      </c>
      <c r="AD46" s="36">
        <v>0</v>
      </c>
      <c r="AE46" s="36">
        <v>30</v>
      </c>
      <c r="AF46" s="36">
        <v>0</v>
      </c>
      <c r="AG46" s="87">
        <v>30</v>
      </c>
      <c r="AH46" s="36">
        <v>0</v>
      </c>
      <c r="AI46" s="36">
        <v>0</v>
      </c>
      <c r="AJ46" s="36">
        <v>0</v>
      </c>
      <c r="AK46" s="87">
        <v>7</v>
      </c>
      <c r="AL46" s="36">
        <v>0</v>
      </c>
      <c r="AM46" s="36">
        <v>13</v>
      </c>
      <c r="AN46" s="36">
        <v>0</v>
      </c>
      <c r="AO46" s="36">
        <v>0</v>
      </c>
      <c r="AP46" s="36">
        <v>0</v>
      </c>
      <c r="AQ46" s="36">
        <v>10</v>
      </c>
      <c r="AR46" s="36"/>
      <c r="AS46" s="36">
        <v>0</v>
      </c>
      <c r="AT46" s="36">
        <v>0</v>
      </c>
      <c r="AU46" s="41">
        <v>0</v>
      </c>
      <c r="AV46" s="43">
        <f t="shared" si="95"/>
        <v>30</v>
      </c>
      <c r="AW46" s="41">
        <f t="shared" si="96"/>
        <v>30</v>
      </c>
      <c r="AX46" s="41">
        <f t="shared" si="9"/>
        <v>30</v>
      </c>
    </row>
    <row r="47" spans="1:50" s="38" customFormat="1">
      <c r="A47" s="47" t="s">
        <v>60</v>
      </c>
      <c r="B47" s="47" t="s">
        <v>128</v>
      </c>
      <c r="C47" s="63">
        <v>41956</v>
      </c>
      <c r="D47" s="46">
        <v>2014</v>
      </c>
      <c r="E47" s="61">
        <v>4.8611111111111112E-2</v>
      </c>
      <c r="F47" s="61">
        <v>5.347222222222222E-2</v>
      </c>
      <c r="G47" s="61">
        <f t="shared" si="94"/>
        <v>4.8611111111111077E-3</v>
      </c>
      <c r="H47" s="46">
        <v>2</v>
      </c>
      <c r="I47" s="46">
        <v>1</v>
      </c>
      <c r="J47" s="46">
        <v>4</v>
      </c>
      <c r="K47" s="46">
        <v>4</v>
      </c>
      <c r="L47" s="47" t="s">
        <v>134</v>
      </c>
      <c r="M47" s="47" t="s">
        <v>135</v>
      </c>
      <c r="N47" s="46">
        <v>2</v>
      </c>
      <c r="O47" s="48">
        <f t="shared" si="97"/>
        <v>33.99</v>
      </c>
      <c r="P47" s="59">
        <v>10.3</v>
      </c>
      <c r="Q47" s="48">
        <f t="shared" si="98"/>
        <v>37.619999999999997</v>
      </c>
      <c r="R47" s="48">
        <v>11.4</v>
      </c>
      <c r="S47" s="46">
        <f t="shared" si="84"/>
        <v>37.619999999999997</v>
      </c>
      <c r="T47" s="46">
        <f t="shared" si="91"/>
        <v>11.4</v>
      </c>
      <c r="U47" s="48">
        <f t="shared" si="86"/>
        <v>35.805</v>
      </c>
      <c r="V47" s="48">
        <f t="shared" si="87"/>
        <v>10.850000000000001</v>
      </c>
      <c r="W47" s="49">
        <v>24.544370000000001</v>
      </c>
      <c r="X47" s="49">
        <v>-112.10996</v>
      </c>
      <c r="Y47" s="50">
        <v>77</v>
      </c>
      <c r="Z47" s="50">
        <v>25</v>
      </c>
      <c r="AA47" s="54">
        <v>5</v>
      </c>
      <c r="AB47" s="87">
        <v>11</v>
      </c>
      <c r="AC47" s="36">
        <v>0</v>
      </c>
      <c r="AD47" s="36">
        <v>2</v>
      </c>
      <c r="AE47" s="38">
        <v>17</v>
      </c>
      <c r="AF47" s="36">
        <v>0</v>
      </c>
      <c r="AG47" s="87">
        <v>30</v>
      </c>
      <c r="AH47" s="36">
        <v>0</v>
      </c>
      <c r="AI47" s="36">
        <v>0</v>
      </c>
      <c r="AJ47" s="36">
        <v>0</v>
      </c>
      <c r="AK47" s="87">
        <v>7</v>
      </c>
      <c r="AL47" s="36">
        <v>0</v>
      </c>
      <c r="AM47" s="36">
        <v>13</v>
      </c>
      <c r="AN47" s="36">
        <v>0</v>
      </c>
      <c r="AO47" s="36">
        <v>0</v>
      </c>
      <c r="AP47" s="36">
        <v>0</v>
      </c>
      <c r="AQ47" s="36">
        <v>10</v>
      </c>
      <c r="AR47" s="36">
        <v>0</v>
      </c>
      <c r="AS47" s="36">
        <v>0</v>
      </c>
      <c r="AT47" s="36">
        <v>0</v>
      </c>
      <c r="AU47" s="41">
        <v>0</v>
      </c>
      <c r="AV47" s="43">
        <f t="shared" si="95"/>
        <v>30</v>
      </c>
      <c r="AW47" s="41">
        <f t="shared" si="96"/>
        <v>30</v>
      </c>
      <c r="AX47" s="41">
        <f t="shared" si="9"/>
        <v>30</v>
      </c>
    </row>
    <row r="48" spans="1:50" s="38" customFormat="1">
      <c r="A48" s="47" t="s">
        <v>63</v>
      </c>
      <c r="B48" s="47" t="s">
        <v>111</v>
      </c>
      <c r="C48" s="63">
        <v>41956</v>
      </c>
      <c r="D48" s="46">
        <v>2014</v>
      </c>
      <c r="E48" s="61">
        <v>9.5138888888888884E-2</v>
      </c>
      <c r="F48" s="61">
        <v>0.10069444444444443</v>
      </c>
      <c r="G48" s="61">
        <f t="shared" si="94"/>
        <v>5.5555555555555497E-3</v>
      </c>
      <c r="H48" s="46">
        <v>2</v>
      </c>
      <c r="I48" s="46">
        <v>1</v>
      </c>
      <c r="J48" s="46">
        <v>7</v>
      </c>
      <c r="K48" s="46">
        <v>7</v>
      </c>
      <c r="L48" s="47" t="s">
        <v>136</v>
      </c>
      <c r="M48" s="47" t="s">
        <v>137</v>
      </c>
      <c r="N48" s="46">
        <v>2</v>
      </c>
      <c r="O48" s="48">
        <f t="shared" si="97"/>
        <v>33.99</v>
      </c>
      <c r="P48" s="59">
        <v>10.3</v>
      </c>
      <c r="Q48" s="48">
        <f t="shared" si="98"/>
        <v>34.32</v>
      </c>
      <c r="R48" s="48">
        <v>10.4</v>
      </c>
      <c r="S48" s="46">
        <f t="shared" si="84"/>
        <v>34.32</v>
      </c>
      <c r="T48" s="46">
        <f t="shared" si="91"/>
        <v>10.4</v>
      </c>
      <c r="U48" s="48">
        <f t="shared" si="86"/>
        <v>34.155000000000001</v>
      </c>
      <c r="V48" s="48">
        <f t="shared" si="86"/>
        <v>10.350000000000001</v>
      </c>
      <c r="W48" s="49">
        <v>24.557742999999999</v>
      </c>
      <c r="X48" s="49">
        <v>-112.10665</v>
      </c>
      <c r="Y48" s="50">
        <v>77</v>
      </c>
      <c r="Z48" s="50">
        <v>25</v>
      </c>
      <c r="AA48" s="54">
        <v>6</v>
      </c>
      <c r="AB48" s="87">
        <v>0</v>
      </c>
      <c r="AC48" s="36">
        <v>0</v>
      </c>
      <c r="AD48" s="36">
        <v>1</v>
      </c>
      <c r="AE48" s="36">
        <v>29</v>
      </c>
      <c r="AF48" s="36">
        <v>0</v>
      </c>
      <c r="AG48" s="87">
        <v>0</v>
      </c>
      <c r="AH48" s="36">
        <v>30</v>
      </c>
      <c r="AI48" s="36">
        <v>0</v>
      </c>
      <c r="AJ48" s="36">
        <v>0</v>
      </c>
      <c r="AK48" s="87">
        <v>3</v>
      </c>
      <c r="AL48" s="36">
        <v>4</v>
      </c>
      <c r="AM48" s="36">
        <v>16</v>
      </c>
      <c r="AN48" s="36">
        <v>0</v>
      </c>
      <c r="AO48" s="36">
        <v>0</v>
      </c>
      <c r="AP48" s="36">
        <v>2</v>
      </c>
      <c r="AQ48" s="36">
        <v>4</v>
      </c>
      <c r="AR48" s="36">
        <v>0</v>
      </c>
      <c r="AS48" s="36">
        <v>1</v>
      </c>
      <c r="AT48" s="36">
        <v>0</v>
      </c>
      <c r="AU48" s="41">
        <v>0</v>
      </c>
      <c r="AV48" s="43">
        <f t="shared" si="95"/>
        <v>30</v>
      </c>
      <c r="AW48" s="41">
        <f t="shared" si="96"/>
        <v>30</v>
      </c>
      <c r="AX48" s="41">
        <f t="shared" si="9"/>
        <v>30</v>
      </c>
    </row>
    <row r="49" spans="1:74" s="38" customFormat="1">
      <c r="A49" s="47" t="s">
        <v>65</v>
      </c>
      <c r="B49" s="47" t="s">
        <v>111</v>
      </c>
      <c r="C49" s="63">
        <v>41956</v>
      </c>
      <c r="D49" s="46">
        <v>2014</v>
      </c>
      <c r="E49" s="61">
        <v>0.54236111111111118</v>
      </c>
      <c r="F49" s="61">
        <v>0.54791666666666672</v>
      </c>
      <c r="G49" s="61">
        <f t="shared" si="94"/>
        <v>5.5555555555555358E-3</v>
      </c>
      <c r="H49" s="46">
        <v>2</v>
      </c>
      <c r="I49" s="46">
        <v>1</v>
      </c>
      <c r="J49" s="46">
        <v>8</v>
      </c>
      <c r="K49" s="46">
        <v>8</v>
      </c>
      <c r="L49" s="47" t="s">
        <v>134</v>
      </c>
      <c r="M49" s="47" t="s">
        <v>135</v>
      </c>
      <c r="N49" s="46">
        <v>2</v>
      </c>
      <c r="O49" s="48">
        <f t="shared" si="97"/>
        <v>71.61</v>
      </c>
      <c r="P49" s="59">
        <v>21.7</v>
      </c>
      <c r="Q49" s="48">
        <f t="shared" si="98"/>
        <v>75.569999999999993</v>
      </c>
      <c r="R49" s="48">
        <v>22.9</v>
      </c>
      <c r="S49" s="46">
        <f t="shared" si="84"/>
        <v>75.569999999999993</v>
      </c>
      <c r="T49" s="46">
        <f t="shared" si="91"/>
        <v>22.9</v>
      </c>
      <c r="U49" s="48">
        <f t="shared" si="86"/>
        <v>73.59</v>
      </c>
      <c r="V49" s="48">
        <f t="shared" si="86"/>
        <v>22.299999999999997</v>
      </c>
      <c r="W49" s="49">
        <v>24.544370000000001</v>
      </c>
      <c r="X49" s="49">
        <v>-112.10996</v>
      </c>
      <c r="Y49" s="50">
        <v>77</v>
      </c>
      <c r="Z49" s="50">
        <v>25</v>
      </c>
      <c r="AA49" s="54">
        <v>6</v>
      </c>
      <c r="AB49" s="87">
        <v>1</v>
      </c>
      <c r="AC49" s="36">
        <v>0</v>
      </c>
      <c r="AD49" s="36">
        <v>1</v>
      </c>
      <c r="AE49" s="36">
        <v>28</v>
      </c>
      <c r="AF49" s="36">
        <v>0</v>
      </c>
      <c r="AG49" s="87">
        <v>2</v>
      </c>
      <c r="AH49" s="36">
        <v>28</v>
      </c>
      <c r="AI49" s="36">
        <v>0</v>
      </c>
      <c r="AJ49" s="36">
        <v>0</v>
      </c>
      <c r="AK49" s="87">
        <v>9</v>
      </c>
      <c r="AL49" s="36">
        <v>1</v>
      </c>
      <c r="AM49" s="36">
        <v>5</v>
      </c>
      <c r="AN49" s="36">
        <v>1</v>
      </c>
      <c r="AO49" s="36">
        <v>2</v>
      </c>
      <c r="AP49" s="36">
        <v>2</v>
      </c>
      <c r="AQ49" s="36">
        <v>7</v>
      </c>
      <c r="AR49" s="36">
        <v>0</v>
      </c>
      <c r="AS49" s="36">
        <v>1</v>
      </c>
      <c r="AT49" s="36">
        <v>0</v>
      </c>
      <c r="AU49" s="41">
        <v>2</v>
      </c>
      <c r="AV49" s="43">
        <f t="shared" si="95"/>
        <v>30</v>
      </c>
      <c r="AW49" s="41">
        <f t="shared" si="96"/>
        <v>30</v>
      </c>
      <c r="AX49" s="41">
        <f t="shared" si="9"/>
        <v>30</v>
      </c>
    </row>
    <row r="50" spans="1:74" s="38" customFormat="1">
      <c r="A50" s="47" t="s">
        <v>66</v>
      </c>
      <c r="B50" s="38" t="s">
        <v>125</v>
      </c>
      <c r="C50" s="63">
        <v>41956</v>
      </c>
      <c r="D50" s="46">
        <v>2014</v>
      </c>
      <c r="E50" s="62">
        <v>0.6020833333333333</v>
      </c>
      <c r="F50" s="62">
        <v>0.60763888888888895</v>
      </c>
      <c r="G50" s="58">
        <f t="shared" si="94"/>
        <v>5.5555555555556468E-3</v>
      </c>
      <c r="H50" s="88">
        <v>2</v>
      </c>
      <c r="I50" s="89">
        <v>1</v>
      </c>
      <c r="J50" s="46">
        <v>5</v>
      </c>
      <c r="K50" s="46">
        <v>5</v>
      </c>
      <c r="L50" s="47" t="s">
        <v>136</v>
      </c>
      <c r="M50" s="47" t="s">
        <v>137</v>
      </c>
      <c r="N50" s="46">
        <v>2</v>
      </c>
      <c r="O50" s="48">
        <f t="shared" ref="O50:O56" si="99">(P50*3.3)</f>
        <v>33</v>
      </c>
      <c r="P50" s="59">
        <v>10</v>
      </c>
      <c r="Q50" s="48">
        <f t="shared" ref="Q50:Q56" si="100">(R50*3.3)</f>
        <v>33</v>
      </c>
      <c r="R50" s="48">
        <v>10</v>
      </c>
      <c r="S50" s="46">
        <f t="shared" si="84"/>
        <v>33</v>
      </c>
      <c r="T50" s="46">
        <f t="shared" si="91"/>
        <v>10</v>
      </c>
      <c r="U50" s="48">
        <f t="shared" si="86"/>
        <v>33</v>
      </c>
      <c r="V50" s="48">
        <f t="shared" si="87"/>
        <v>10</v>
      </c>
      <c r="W50" s="49">
        <v>24.57743</v>
      </c>
      <c r="X50" s="49">
        <v>-112.10665</v>
      </c>
      <c r="Y50" s="50">
        <v>77</v>
      </c>
      <c r="Z50" s="50">
        <v>25</v>
      </c>
      <c r="AA50" s="54">
        <v>7</v>
      </c>
      <c r="AB50" s="38">
        <v>9</v>
      </c>
      <c r="AC50" s="38">
        <v>0</v>
      </c>
      <c r="AD50" s="38">
        <v>0</v>
      </c>
      <c r="AE50" s="38">
        <v>21</v>
      </c>
      <c r="AF50" s="38">
        <v>0</v>
      </c>
      <c r="AG50" s="38">
        <v>16</v>
      </c>
      <c r="AH50" s="38">
        <v>14</v>
      </c>
      <c r="AI50" s="38">
        <v>0</v>
      </c>
      <c r="AJ50" s="38">
        <v>0</v>
      </c>
      <c r="AK50" s="38">
        <v>3</v>
      </c>
      <c r="AL50" s="38">
        <v>8</v>
      </c>
      <c r="AM50" s="38">
        <v>13</v>
      </c>
      <c r="AN50" s="38">
        <v>6</v>
      </c>
      <c r="AO50" s="38">
        <v>0</v>
      </c>
      <c r="AP50" s="38">
        <v>0</v>
      </c>
      <c r="AQ50" s="38">
        <v>0</v>
      </c>
      <c r="AR50" s="38">
        <v>0</v>
      </c>
      <c r="AS50" s="38">
        <v>0</v>
      </c>
      <c r="AT50" s="38">
        <v>0</v>
      </c>
      <c r="AU50" s="41">
        <v>0</v>
      </c>
      <c r="AV50" s="43">
        <f t="shared" ref="AV50:AV58" si="101">SUM(AB50+AC50+AD50+AE50+AF50)</f>
        <v>30</v>
      </c>
      <c r="AW50" s="41">
        <f t="shared" ref="AW50:AW58" si="102">SUM(AG50:AJ50)</f>
        <v>30</v>
      </c>
      <c r="AX50" s="41">
        <f t="shared" si="9"/>
        <v>30</v>
      </c>
    </row>
    <row r="51" spans="1:74" s="38" customFormat="1">
      <c r="A51" s="47" t="s">
        <v>67</v>
      </c>
      <c r="B51" s="38" t="s">
        <v>125</v>
      </c>
      <c r="C51" s="63">
        <v>41956</v>
      </c>
      <c r="D51" s="46">
        <v>2014</v>
      </c>
      <c r="E51" s="62">
        <v>0.54652777777777783</v>
      </c>
      <c r="F51" s="62">
        <v>0.5541666666666667</v>
      </c>
      <c r="G51" s="58">
        <f t="shared" si="94"/>
        <v>7.6388888888888618E-3</v>
      </c>
      <c r="H51" s="88">
        <v>2</v>
      </c>
      <c r="I51" s="89">
        <v>1</v>
      </c>
      <c r="J51" s="46">
        <v>6</v>
      </c>
      <c r="K51" s="46">
        <v>6</v>
      </c>
      <c r="L51" s="47" t="s">
        <v>134</v>
      </c>
      <c r="M51" s="47" t="s">
        <v>135</v>
      </c>
      <c r="N51" s="46">
        <v>2</v>
      </c>
      <c r="O51" s="48">
        <f t="shared" si="99"/>
        <v>75.899999999999991</v>
      </c>
      <c r="P51" s="59">
        <v>23</v>
      </c>
      <c r="Q51" s="48">
        <f t="shared" si="100"/>
        <v>69.3</v>
      </c>
      <c r="R51" s="48">
        <v>21</v>
      </c>
      <c r="S51" s="46">
        <f t="shared" si="84"/>
        <v>75.899999999999991</v>
      </c>
      <c r="T51" s="46">
        <f t="shared" si="91"/>
        <v>23</v>
      </c>
      <c r="U51" s="48">
        <f t="shared" si="86"/>
        <v>72.599999999999994</v>
      </c>
      <c r="V51" s="48">
        <f t="shared" si="87"/>
        <v>22</v>
      </c>
      <c r="W51" s="49">
        <v>24.544370000000001</v>
      </c>
      <c r="X51" s="49">
        <v>-112.10996</v>
      </c>
      <c r="Y51" s="50">
        <v>77</v>
      </c>
      <c r="Z51" s="50">
        <v>25</v>
      </c>
      <c r="AA51" s="54">
        <v>7</v>
      </c>
      <c r="AB51" s="87">
        <v>1</v>
      </c>
      <c r="AC51" s="36">
        <v>5</v>
      </c>
      <c r="AD51" s="36">
        <v>4</v>
      </c>
      <c r="AE51" s="36">
        <v>20</v>
      </c>
      <c r="AF51" s="36">
        <v>0</v>
      </c>
      <c r="AG51" s="87">
        <v>17</v>
      </c>
      <c r="AH51" s="36">
        <v>13</v>
      </c>
      <c r="AI51" s="36">
        <v>0</v>
      </c>
      <c r="AJ51" s="36">
        <v>0</v>
      </c>
      <c r="AK51" s="87">
        <v>16</v>
      </c>
      <c r="AL51" s="36">
        <v>4</v>
      </c>
      <c r="AM51" s="36">
        <v>9</v>
      </c>
      <c r="AN51" s="36">
        <v>0</v>
      </c>
      <c r="AO51" s="36">
        <v>0</v>
      </c>
      <c r="AP51" s="36">
        <v>1</v>
      </c>
      <c r="AQ51" s="36">
        <v>0</v>
      </c>
      <c r="AR51" s="36">
        <v>0</v>
      </c>
      <c r="AS51" s="36">
        <v>0</v>
      </c>
      <c r="AT51" s="36">
        <v>0</v>
      </c>
      <c r="AU51" s="41">
        <v>0</v>
      </c>
      <c r="AV51" s="43">
        <f t="shared" si="101"/>
        <v>30</v>
      </c>
      <c r="AW51" s="41">
        <f t="shared" si="102"/>
        <v>30</v>
      </c>
      <c r="AX51" s="41">
        <f t="shared" si="9"/>
        <v>30</v>
      </c>
    </row>
    <row r="52" spans="1:74" s="38" customFormat="1">
      <c r="A52" s="47" t="s">
        <v>68</v>
      </c>
      <c r="B52" s="38" t="s">
        <v>128</v>
      </c>
      <c r="C52" s="63">
        <v>41956</v>
      </c>
      <c r="D52" s="46">
        <v>2014</v>
      </c>
      <c r="E52" s="62">
        <v>0.46875</v>
      </c>
      <c r="F52" s="62">
        <v>0.47361111111111115</v>
      </c>
      <c r="G52" s="58">
        <f t="shared" si="94"/>
        <v>4.8611111111111494E-3</v>
      </c>
      <c r="H52" s="46">
        <v>2</v>
      </c>
      <c r="I52" s="46">
        <v>1</v>
      </c>
      <c r="J52" s="46">
        <v>9</v>
      </c>
      <c r="K52" s="46">
        <v>9</v>
      </c>
      <c r="L52" s="47" t="s">
        <v>136</v>
      </c>
      <c r="M52" s="47" t="s">
        <v>137</v>
      </c>
      <c r="N52" s="46">
        <v>2</v>
      </c>
      <c r="O52" s="48">
        <f t="shared" si="99"/>
        <v>33</v>
      </c>
      <c r="P52" s="59">
        <v>10</v>
      </c>
      <c r="Q52" s="48">
        <f t="shared" si="100"/>
        <v>33.33</v>
      </c>
      <c r="R52" s="48">
        <v>10.1</v>
      </c>
      <c r="S52" s="46">
        <f t="shared" si="84"/>
        <v>33.33</v>
      </c>
      <c r="T52" s="46">
        <f t="shared" si="91"/>
        <v>10.1</v>
      </c>
      <c r="U52" s="48">
        <f t="shared" ref="U52:V56" si="103">AVERAGE(O52,Q52)</f>
        <v>33.164999999999999</v>
      </c>
      <c r="V52" s="48">
        <f t="shared" si="87"/>
        <v>10.050000000000001</v>
      </c>
      <c r="W52" s="49">
        <v>24.575500000000002</v>
      </c>
      <c r="X52" s="49">
        <v>-112.10599999999999</v>
      </c>
      <c r="Y52" s="50">
        <v>77</v>
      </c>
      <c r="Z52" s="50">
        <v>25</v>
      </c>
      <c r="AA52" s="54">
        <v>7</v>
      </c>
      <c r="AB52" s="87">
        <v>0</v>
      </c>
      <c r="AC52" s="36">
        <v>0</v>
      </c>
      <c r="AD52" s="36">
        <v>0</v>
      </c>
      <c r="AE52" s="36">
        <v>30</v>
      </c>
      <c r="AF52" s="36">
        <v>0</v>
      </c>
      <c r="AG52" s="87">
        <v>5</v>
      </c>
      <c r="AH52" s="36">
        <v>25</v>
      </c>
      <c r="AI52" s="36">
        <v>0</v>
      </c>
      <c r="AJ52" s="36">
        <v>0</v>
      </c>
      <c r="AK52" s="87">
        <v>0</v>
      </c>
      <c r="AL52" s="36">
        <v>2</v>
      </c>
      <c r="AM52" s="36">
        <v>8</v>
      </c>
      <c r="AN52" s="36">
        <v>0</v>
      </c>
      <c r="AO52" s="36">
        <v>0</v>
      </c>
      <c r="AP52" s="36">
        <v>12</v>
      </c>
      <c r="AQ52" s="36">
        <v>8</v>
      </c>
      <c r="AR52" s="36">
        <v>0</v>
      </c>
      <c r="AS52" s="36">
        <v>0</v>
      </c>
      <c r="AT52" s="36">
        <v>0</v>
      </c>
      <c r="AU52" s="36">
        <v>0</v>
      </c>
      <c r="AV52" s="43">
        <f t="shared" si="101"/>
        <v>30</v>
      </c>
      <c r="AW52" s="41">
        <f t="shared" si="102"/>
        <v>30</v>
      </c>
      <c r="AX52" s="41">
        <f t="shared" si="9"/>
        <v>30</v>
      </c>
    </row>
    <row r="53" spans="1:74" s="38" customFormat="1">
      <c r="A53" s="47" t="s">
        <v>69</v>
      </c>
      <c r="B53" s="38" t="s">
        <v>128</v>
      </c>
      <c r="C53" s="63">
        <v>41956</v>
      </c>
      <c r="D53" s="46">
        <v>2014</v>
      </c>
      <c r="E53" s="62">
        <v>0.46666666666666662</v>
      </c>
      <c r="F53" s="62">
        <v>0.47361111111111115</v>
      </c>
      <c r="G53" s="58">
        <f t="shared" si="94"/>
        <v>6.9444444444445308E-3</v>
      </c>
      <c r="H53" s="46">
        <v>2</v>
      </c>
      <c r="I53" s="46">
        <v>1</v>
      </c>
      <c r="J53" s="46">
        <v>10</v>
      </c>
      <c r="K53" s="46">
        <v>10</v>
      </c>
      <c r="L53" s="47" t="s">
        <v>134</v>
      </c>
      <c r="M53" s="47" t="s">
        <v>135</v>
      </c>
      <c r="N53" s="46">
        <v>2</v>
      </c>
      <c r="O53" s="48">
        <f t="shared" si="99"/>
        <v>56.76</v>
      </c>
      <c r="P53" s="59">
        <v>17.2</v>
      </c>
      <c r="Q53" s="48">
        <f t="shared" si="100"/>
        <v>57.089999999999996</v>
      </c>
      <c r="R53" s="48">
        <v>17.3</v>
      </c>
      <c r="S53" s="46">
        <f t="shared" si="84"/>
        <v>57.089999999999996</v>
      </c>
      <c r="T53" s="46">
        <f t="shared" si="91"/>
        <v>17.3</v>
      </c>
      <c r="U53" s="48">
        <f t="shared" si="103"/>
        <v>56.924999999999997</v>
      </c>
      <c r="V53" s="48">
        <f t="shared" si="103"/>
        <v>17.25</v>
      </c>
      <c r="W53" s="49">
        <v>24.573799999999999</v>
      </c>
      <c r="X53" s="49">
        <v>-112.1088</v>
      </c>
      <c r="Y53" s="50">
        <v>77</v>
      </c>
      <c r="Z53" s="50">
        <v>25</v>
      </c>
      <c r="AA53" s="54">
        <v>7</v>
      </c>
      <c r="AB53" s="87">
        <v>0</v>
      </c>
      <c r="AC53" s="36">
        <v>0</v>
      </c>
      <c r="AD53" s="36">
        <v>0</v>
      </c>
      <c r="AE53" s="36">
        <v>30</v>
      </c>
      <c r="AF53" s="36">
        <v>0</v>
      </c>
      <c r="AG53" s="87">
        <v>5</v>
      </c>
      <c r="AH53" s="36">
        <v>25</v>
      </c>
      <c r="AI53" s="36">
        <v>0</v>
      </c>
      <c r="AJ53" s="36">
        <v>0</v>
      </c>
      <c r="AK53" s="87">
        <v>0</v>
      </c>
      <c r="AL53" s="36">
        <v>4</v>
      </c>
      <c r="AM53" s="36">
        <v>2</v>
      </c>
      <c r="AN53" s="36">
        <v>0</v>
      </c>
      <c r="AO53" s="36">
        <v>0</v>
      </c>
      <c r="AP53" s="36">
        <v>11</v>
      </c>
      <c r="AQ53" s="36">
        <v>13</v>
      </c>
      <c r="AR53" s="36">
        <v>0</v>
      </c>
      <c r="AS53" s="36">
        <v>0</v>
      </c>
      <c r="AT53" s="36">
        <v>0</v>
      </c>
      <c r="AU53" s="36">
        <v>0</v>
      </c>
      <c r="AV53" s="43">
        <f t="shared" si="101"/>
        <v>30</v>
      </c>
      <c r="AW53" s="41">
        <f t="shared" si="102"/>
        <v>30</v>
      </c>
      <c r="AX53" s="41">
        <f t="shared" si="9"/>
        <v>30</v>
      </c>
    </row>
    <row r="54" spans="1:74" s="38" customFormat="1">
      <c r="A54" s="47" t="s">
        <v>71</v>
      </c>
      <c r="B54" s="38" t="s">
        <v>127</v>
      </c>
      <c r="C54" s="63">
        <v>41956</v>
      </c>
      <c r="D54" s="46">
        <v>2014</v>
      </c>
      <c r="E54" s="62">
        <v>0.4916666666666667</v>
      </c>
      <c r="F54" s="62">
        <v>0.4993055555555555</v>
      </c>
      <c r="G54" s="58">
        <f t="shared" si="94"/>
        <v>7.6388888888888062E-3</v>
      </c>
      <c r="H54" s="46">
        <v>2</v>
      </c>
      <c r="I54" s="46">
        <v>1</v>
      </c>
      <c r="J54" s="46">
        <v>11</v>
      </c>
      <c r="K54" s="46">
        <v>11</v>
      </c>
      <c r="L54" s="47" t="s">
        <v>136</v>
      </c>
      <c r="M54" s="47" t="s">
        <v>137</v>
      </c>
      <c r="N54" s="46">
        <v>2</v>
      </c>
      <c r="O54" s="48">
        <f t="shared" si="99"/>
        <v>34.32</v>
      </c>
      <c r="P54" s="59">
        <v>10.4</v>
      </c>
      <c r="Q54" s="48">
        <f t="shared" si="100"/>
        <v>34.65</v>
      </c>
      <c r="R54" s="48">
        <v>10.5</v>
      </c>
      <c r="S54" s="46">
        <f t="shared" si="84"/>
        <v>34.65</v>
      </c>
      <c r="T54" s="46">
        <f t="shared" si="91"/>
        <v>10.5</v>
      </c>
      <c r="U54" s="48">
        <f t="shared" si="103"/>
        <v>34.484999999999999</v>
      </c>
      <c r="V54" s="48">
        <f t="shared" si="103"/>
        <v>10.45</v>
      </c>
      <c r="W54" s="49">
        <v>24.575500000000002</v>
      </c>
      <c r="X54" s="49">
        <v>-112.10599999999999</v>
      </c>
      <c r="Y54" s="50">
        <v>77</v>
      </c>
      <c r="Z54" s="50">
        <v>25</v>
      </c>
      <c r="AA54" s="54">
        <v>7</v>
      </c>
      <c r="AB54" s="87">
        <v>0</v>
      </c>
      <c r="AC54" s="36">
        <v>0</v>
      </c>
      <c r="AD54" s="36">
        <v>0</v>
      </c>
      <c r="AE54" s="36">
        <v>30</v>
      </c>
      <c r="AF54" s="36">
        <v>0</v>
      </c>
      <c r="AG54" s="87">
        <v>27</v>
      </c>
      <c r="AH54" s="36">
        <v>3</v>
      </c>
      <c r="AI54" s="36">
        <v>0</v>
      </c>
      <c r="AJ54" s="36">
        <v>0</v>
      </c>
      <c r="AK54" s="87">
        <v>0</v>
      </c>
      <c r="AL54" s="36">
        <v>7</v>
      </c>
      <c r="AM54" s="36">
        <v>3</v>
      </c>
      <c r="AN54" s="36">
        <v>0</v>
      </c>
      <c r="AO54" s="36">
        <v>0</v>
      </c>
      <c r="AP54" s="36">
        <v>11</v>
      </c>
      <c r="AQ54" s="36">
        <v>8</v>
      </c>
      <c r="AR54" s="36">
        <v>1</v>
      </c>
      <c r="AS54" s="36">
        <v>0</v>
      </c>
      <c r="AT54" s="36">
        <v>0</v>
      </c>
      <c r="AU54" s="36">
        <v>0</v>
      </c>
      <c r="AV54" s="43">
        <f t="shared" si="101"/>
        <v>30</v>
      </c>
      <c r="AW54" s="41">
        <f t="shared" si="102"/>
        <v>30</v>
      </c>
      <c r="AX54" s="41">
        <f t="shared" si="9"/>
        <v>30</v>
      </c>
    </row>
    <row r="55" spans="1:74" s="38" customFormat="1">
      <c r="A55" s="47" t="s">
        <v>70</v>
      </c>
      <c r="B55" s="38" t="s">
        <v>127</v>
      </c>
      <c r="C55" s="63">
        <v>41956</v>
      </c>
      <c r="D55" s="46">
        <v>2014</v>
      </c>
      <c r="E55" s="62">
        <v>0.44930555555555557</v>
      </c>
      <c r="F55" s="62">
        <v>0.45416666666666666</v>
      </c>
      <c r="G55" s="58">
        <f t="shared" si="94"/>
        <v>4.8611111111110938E-3</v>
      </c>
      <c r="H55" s="46">
        <v>2</v>
      </c>
      <c r="I55" s="46">
        <v>1</v>
      </c>
      <c r="J55" s="46">
        <v>12</v>
      </c>
      <c r="K55" s="46">
        <v>12</v>
      </c>
      <c r="L55" s="47" t="s">
        <v>134</v>
      </c>
      <c r="M55" s="47" t="s">
        <v>135</v>
      </c>
      <c r="N55" s="46">
        <v>2</v>
      </c>
      <c r="O55" s="48">
        <f t="shared" si="99"/>
        <v>54.78</v>
      </c>
      <c r="P55" s="59">
        <v>16.600000000000001</v>
      </c>
      <c r="Q55" s="48">
        <f t="shared" si="100"/>
        <v>34.65</v>
      </c>
      <c r="R55" s="48">
        <v>10.5</v>
      </c>
      <c r="S55" s="46">
        <f t="shared" si="84"/>
        <v>54.78</v>
      </c>
      <c r="T55" s="46">
        <v>1.9</v>
      </c>
      <c r="U55" s="48">
        <f t="shared" si="103"/>
        <v>44.715000000000003</v>
      </c>
      <c r="V55" s="48">
        <f t="shared" si="103"/>
        <v>13.55</v>
      </c>
      <c r="W55" s="49">
        <v>24.573799999999999</v>
      </c>
      <c r="X55" s="49">
        <v>-112.10889</v>
      </c>
      <c r="Y55" s="50">
        <v>77</v>
      </c>
      <c r="Z55" s="50">
        <v>25</v>
      </c>
      <c r="AA55" s="54">
        <v>7</v>
      </c>
      <c r="AB55" s="87">
        <v>0</v>
      </c>
      <c r="AC55" s="36">
        <v>0</v>
      </c>
      <c r="AD55" s="36">
        <v>0</v>
      </c>
      <c r="AE55" s="36">
        <v>30</v>
      </c>
      <c r="AF55" s="36">
        <v>0</v>
      </c>
      <c r="AG55" s="87">
        <v>30</v>
      </c>
      <c r="AH55" s="36">
        <v>0</v>
      </c>
      <c r="AI55" s="36">
        <v>0</v>
      </c>
      <c r="AJ55" s="36">
        <v>0</v>
      </c>
      <c r="AK55" s="87">
        <v>0</v>
      </c>
      <c r="AL55" s="36">
        <v>6</v>
      </c>
      <c r="AM55" s="36">
        <v>0</v>
      </c>
      <c r="AN55" s="36">
        <v>0</v>
      </c>
      <c r="AO55" s="36">
        <v>0</v>
      </c>
      <c r="AP55" s="36">
        <v>3</v>
      </c>
      <c r="AQ55" s="36">
        <v>0</v>
      </c>
      <c r="AR55" s="36">
        <v>0</v>
      </c>
      <c r="AS55" s="36">
        <v>21</v>
      </c>
      <c r="AT55" s="36">
        <v>0</v>
      </c>
      <c r="AU55" s="36">
        <v>0</v>
      </c>
      <c r="AV55" s="43">
        <f t="shared" si="101"/>
        <v>30</v>
      </c>
      <c r="AW55" s="41">
        <f t="shared" si="102"/>
        <v>30</v>
      </c>
      <c r="AX55" s="41">
        <f t="shared" si="9"/>
        <v>30</v>
      </c>
    </row>
    <row r="56" spans="1:74" s="38" customFormat="1">
      <c r="A56" s="47" t="s">
        <v>73</v>
      </c>
      <c r="B56" s="38" t="s">
        <v>125</v>
      </c>
      <c r="C56" s="63">
        <v>41956</v>
      </c>
      <c r="D56" s="46">
        <v>2014</v>
      </c>
      <c r="E56" s="62">
        <v>0.11944444444444445</v>
      </c>
      <c r="F56" s="62">
        <v>0.12361111111111112</v>
      </c>
      <c r="G56" s="61">
        <f>F56-E56</f>
        <v>4.1666666666666657E-3</v>
      </c>
      <c r="H56" s="46">
        <v>2</v>
      </c>
      <c r="I56" s="46">
        <v>2</v>
      </c>
      <c r="J56" s="46">
        <v>15</v>
      </c>
      <c r="K56" s="46">
        <v>15</v>
      </c>
      <c r="L56" s="47" t="s">
        <v>136</v>
      </c>
      <c r="M56" s="47" t="s">
        <v>137</v>
      </c>
      <c r="N56" s="46">
        <v>2</v>
      </c>
      <c r="O56" s="48">
        <f t="shared" si="99"/>
        <v>33</v>
      </c>
      <c r="P56" s="59">
        <v>10</v>
      </c>
      <c r="Q56" s="48">
        <f t="shared" si="100"/>
        <v>29.7</v>
      </c>
      <c r="R56" s="48">
        <v>9</v>
      </c>
      <c r="S56" s="46">
        <f t="shared" si="84"/>
        <v>33</v>
      </c>
      <c r="T56" s="46">
        <f t="shared" ref="T56" si="104">MAX(P56,R56)</f>
        <v>10</v>
      </c>
      <c r="U56" s="48">
        <f t="shared" si="103"/>
        <v>31.35</v>
      </c>
      <c r="V56" s="48">
        <f t="shared" si="103"/>
        <v>9.5</v>
      </c>
      <c r="W56" s="49">
        <v>24.567540000000001</v>
      </c>
      <c r="X56" s="49">
        <v>-112.10532000000001</v>
      </c>
      <c r="Y56" s="50">
        <v>77</v>
      </c>
      <c r="Z56" s="50">
        <v>25</v>
      </c>
      <c r="AA56" s="54">
        <v>5</v>
      </c>
      <c r="AB56" s="87">
        <v>0</v>
      </c>
      <c r="AC56" s="36">
        <v>0</v>
      </c>
      <c r="AD56" s="36">
        <v>0</v>
      </c>
      <c r="AE56" s="36">
        <v>30</v>
      </c>
      <c r="AF56" s="36">
        <v>0</v>
      </c>
      <c r="AG56" s="87">
        <v>7</v>
      </c>
      <c r="AH56" s="36">
        <v>16</v>
      </c>
      <c r="AI56" s="36">
        <v>7</v>
      </c>
      <c r="AJ56" s="36">
        <v>0</v>
      </c>
      <c r="AK56" s="87">
        <v>0</v>
      </c>
      <c r="AL56" s="36">
        <v>9</v>
      </c>
      <c r="AM56" s="36">
        <v>21</v>
      </c>
      <c r="AN56" s="36">
        <v>0</v>
      </c>
      <c r="AO56" s="36">
        <v>0</v>
      </c>
      <c r="AP56" s="36">
        <v>0</v>
      </c>
      <c r="AQ56" s="36">
        <v>0</v>
      </c>
      <c r="AR56" s="36">
        <v>0</v>
      </c>
      <c r="AS56" s="36">
        <v>0</v>
      </c>
      <c r="AT56" s="36">
        <v>0</v>
      </c>
      <c r="AU56" s="36">
        <v>0</v>
      </c>
      <c r="AV56" s="43">
        <f t="shared" si="101"/>
        <v>30</v>
      </c>
      <c r="AW56" s="41">
        <f t="shared" si="102"/>
        <v>30</v>
      </c>
      <c r="AX56" s="41">
        <f t="shared" si="9"/>
        <v>30</v>
      </c>
    </row>
    <row r="57" spans="1:74" s="38" customFormat="1">
      <c r="A57" s="47" t="s">
        <v>72</v>
      </c>
      <c r="B57" s="38" t="s">
        <v>125</v>
      </c>
      <c r="C57" s="63">
        <v>41956</v>
      </c>
      <c r="D57" s="46">
        <v>2014</v>
      </c>
      <c r="E57" s="62">
        <v>6.3888888888888884E-2</v>
      </c>
      <c r="F57" s="62">
        <v>6.8749999999999992E-2</v>
      </c>
      <c r="G57" s="61">
        <f>F57-E57</f>
        <v>4.8611111111111077E-3</v>
      </c>
      <c r="H57" s="46">
        <v>2</v>
      </c>
      <c r="I57" s="46">
        <v>2</v>
      </c>
      <c r="J57" s="46">
        <v>16</v>
      </c>
      <c r="K57" s="46">
        <v>16</v>
      </c>
      <c r="L57" s="47" t="s">
        <v>134</v>
      </c>
      <c r="M57" s="47" t="s">
        <v>135</v>
      </c>
      <c r="N57" s="46">
        <v>2</v>
      </c>
      <c r="O57" s="48">
        <f>(P57*3.3)</f>
        <v>56.099999999999994</v>
      </c>
      <c r="P57" s="59">
        <v>17</v>
      </c>
      <c r="Q57" s="48">
        <f>(R57*3.3)</f>
        <v>52.8</v>
      </c>
      <c r="R57" s="48">
        <v>16</v>
      </c>
      <c r="S57" s="46">
        <f>MAX(O57,Q57,)</f>
        <v>56.099999999999994</v>
      </c>
      <c r="T57" s="46">
        <f>MAX(P57,R57)</f>
        <v>17</v>
      </c>
      <c r="U57" s="48">
        <f>AVERAGE(O57,Q57)</f>
        <v>54.449999999999996</v>
      </c>
      <c r="V57" s="48">
        <f>AVERAGE(P57,R57)</f>
        <v>16.5</v>
      </c>
      <c r="W57" s="49">
        <v>24.56728</v>
      </c>
      <c r="X57" s="49">
        <v>-112.10695</v>
      </c>
      <c r="Y57" s="50">
        <v>77</v>
      </c>
      <c r="Z57" s="50">
        <v>25</v>
      </c>
      <c r="AA57" s="54">
        <v>5</v>
      </c>
      <c r="AB57" s="87">
        <v>3</v>
      </c>
      <c r="AC57" s="36">
        <v>4</v>
      </c>
      <c r="AD57" s="36">
        <v>0</v>
      </c>
      <c r="AE57" s="36">
        <v>23</v>
      </c>
      <c r="AF57" s="36">
        <v>0</v>
      </c>
      <c r="AG57" s="87">
        <v>19</v>
      </c>
      <c r="AH57" s="36">
        <v>11</v>
      </c>
      <c r="AI57" s="36">
        <v>0</v>
      </c>
      <c r="AJ57" s="36">
        <v>0</v>
      </c>
      <c r="AK57" s="87">
        <v>8</v>
      </c>
      <c r="AL57" s="36">
        <v>8</v>
      </c>
      <c r="AM57" s="36">
        <v>12</v>
      </c>
      <c r="AN57" s="36">
        <v>0</v>
      </c>
      <c r="AO57" s="36">
        <v>0</v>
      </c>
      <c r="AP57" s="36">
        <v>0</v>
      </c>
      <c r="AQ57" s="36">
        <v>0</v>
      </c>
      <c r="AR57" s="36">
        <v>0</v>
      </c>
      <c r="AS57" s="36">
        <v>1</v>
      </c>
      <c r="AT57" s="36">
        <v>0</v>
      </c>
      <c r="AU57" s="36">
        <v>1</v>
      </c>
      <c r="AV57" s="43">
        <f t="shared" si="101"/>
        <v>30</v>
      </c>
      <c r="AW57" s="41">
        <f t="shared" si="102"/>
        <v>30</v>
      </c>
      <c r="AX57" s="41">
        <f t="shared" si="9"/>
        <v>30</v>
      </c>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row>
    <row r="58" spans="1:74" s="64" customFormat="1">
      <c r="A58" s="71" t="s">
        <v>74</v>
      </c>
      <c r="B58" s="64" t="s">
        <v>128</v>
      </c>
      <c r="C58" s="72">
        <v>41956</v>
      </c>
      <c r="D58" s="71">
        <v>2014</v>
      </c>
      <c r="E58" s="90">
        <v>0</v>
      </c>
      <c r="F58" s="90">
        <v>0</v>
      </c>
      <c r="G58" s="73">
        <f t="shared" ref="G58:G60" si="105">F58-E58</f>
        <v>0</v>
      </c>
      <c r="H58" s="71">
        <v>2</v>
      </c>
      <c r="I58" s="71">
        <v>2</v>
      </c>
      <c r="J58" s="71">
        <v>17</v>
      </c>
      <c r="K58" s="71">
        <v>17</v>
      </c>
      <c r="L58" s="71" t="s">
        <v>136</v>
      </c>
      <c r="M58" s="71" t="s">
        <v>137</v>
      </c>
      <c r="N58" s="46">
        <v>2</v>
      </c>
      <c r="O58" s="67">
        <f t="shared" ref="O58" si="106">(P58*3.3)</f>
        <v>36.299999999999997</v>
      </c>
      <c r="P58" s="67">
        <v>11</v>
      </c>
      <c r="Q58" s="67">
        <f t="shared" ref="Q58" si="107">(R58*3.3)</f>
        <v>33.659999999999997</v>
      </c>
      <c r="R58" s="67">
        <v>10.199999999999999</v>
      </c>
      <c r="S58" s="71">
        <f t="shared" ref="S58" si="108">MAX(O58,Q58,)</f>
        <v>36.299999999999997</v>
      </c>
      <c r="T58" s="71">
        <f t="shared" ref="T58" si="109">MAX(P58,R58)</f>
        <v>11</v>
      </c>
      <c r="U58" s="67">
        <f t="shared" ref="U58:V58" si="110">AVERAGE(O58,Q58)</f>
        <v>34.979999999999997</v>
      </c>
      <c r="V58" s="67">
        <f t="shared" si="110"/>
        <v>10.6</v>
      </c>
      <c r="W58" s="68">
        <v>24.567540000000001</v>
      </c>
      <c r="X58" s="68">
        <v>-112.10532000000001</v>
      </c>
      <c r="Y58" s="69">
        <v>77</v>
      </c>
      <c r="Z58" s="69">
        <v>25</v>
      </c>
      <c r="AA58" s="70">
        <v>5</v>
      </c>
      <c r="AB58" s="64">
        <v>0</v>
      </c>
      <c r="AC58" s="64">
        <v>0</v>
      </c>
      <c r="AD58" s="64">
        <v>0</v>
      </c>
      <c r="AE58" s="64">
        <v>0</v>
      </c>
      <c r="AF58" s="64">
        <v>0</v>
      </c>
      <c r="AG58" s="64">
        <v>0</v>
      </c>
      <c r="AH58" s="64">
        <v>0</v>
      </c>
      <c r="AI58" s="64">
        <v>0</v>
      </c>
      <c r="AJ58" s="64">
        <v>0</v>
      </c>
      <c r="AK58" s="64">
        <v>0</v>
      </c>
      <c r="AL58" s="64">
        <v>0</v>
      </c>
      <c r="AM58" s="64">
        <v>0</v>
      </c>
      <c r="AN58" s="64">
        <v>0</v>
      </c>
      <c r="AO58" s="64">
        <v>0</v>
      </c>
      <c r="AP58" s="64">
        <v>0</v>
      </c>
      <c r="AQ58" s="64">
        <v>0</v>
      </c>
      <c r="AR58" s="64">
        <v>0</v>
      </c>
      <c r="AS58" s="64">
        <v>0</v>
      </c>
      <c r="AT58" s="64">
        <v>0</v>
      </c>
      <c r="AU58" s="64">
        <v>0</v>
      </c>
      <c r="AV58" s="74">
        <f t="shared" si="101"/>
        <v>0</v>
      </c>
      <c r="AW58" s="64">
        <f t="shared" si="102"/>
        <v>0</v>
      </c>
      <c r="AX58" s="64">
        <f t="shared" si="9"/>
        <v>0</v>
      </c>
      <c r="AY58" s="64" t="s">
        <v>76</v>
      </c>
    </row>
    <row r="59" spans="1:74" s="38" customFormat="1">
      <c r="A59" s="47" t="s">
        <v>75</v>
      </c>
      <c r="B59" s="38" t="s">
        <v>128</v>
      </c>
      <c r="C59" s="63">
        <v>41956</v>
      </c>
      <c r="D59" s="46">
        <v>2014</v>
      </c>
      <c r="E59" s="62">
        <v>6.3888888888888884E-2</v>
      </c>
      <c r="F59" s="62">
        <v>7.013888888888889E-2</v>
      </c>
      <c r="G59" s="61">
        <f t="shared" si="105"/>
        <v>6.2500000000000056E-3</v>
      </c>
      <c r="H59" s="46">
        <v>2</v>
      </c>
      <c r="I59" s="46">
        <v>2</v>
      </c>
      <c r="J59" s="46">
        <v>18</v>
      </c>
      <c r="K59" s="46">
        <v>18</v>
      </c>
      <c r="L59" s="47" t="s">
        <v>134</v>
      </c>
      <c r="M59" s="47" t="s">
        <v>135</v>
      </c>
      <c r="N59" s="46">
        <v>2</v>
      </c>
      <c r="O59" s="48">
        <f>(P59*3.3)</f>
        <v>49.5</v>
      </c>
      <c r="P59" s="59">
        <v>15</v>
      </c>
      <c r="Q59" s="48">
        <f>(R59*3.3)</f>
        <v>55.109999999999992</v>
      </c>
      <c r="R59" s="48">
        <v>16.7</v>
      </c>
      <c r="S59" s="46">
        <f>MAX(O59,Q59,)</f>
        <v>55.109999999999992</v>
      </c>
      <c r="T59" s="46">
        <f>MAX(P59,R59)</f>
        <v>16.7</v>
      </c>
      <c r="U59" s="48">
        <f>AVERAGE(O59,Q59)</f>
        <v>52.304999999999993</v>
      </c>
      <c r="V59" s="48">
        <f>AVERAGE(P59,R59)</f>
        <v>15.85</v>
      </c>
      <c r="W59" s="49">
        <v>24.56728</v>
      </c>
      <c r="X59" s="49">
        <v>-112.10695</v>
      </c>
      <c r="Y59" s="50">
        <v>77</v>
      </c>
      <c r="Z59" s="50">
        <v>25</v>
      </c>
      <c r="AA59" s="54">
        <v>5</v>
      </c>
      <c r="AB59" s="87">
        <v>0</v>
      </c>
      <c r="AC59" s="36">
        <v>0</v>
      </c>
      <c r="AD59" s="36">
        <v>0</v>
      </c>
      <c r="AE59" s="36">
        <v>30</v>
      </c>
      <c r="AF59" s="36">
        <v>0</v>
      </c>
      <c r="AG59" s="87">
        <v>29</v>
      </c>
      <c r="AH59" s="36">
        <v>1</v>
      </c>
      <c r="AI59" s="36">
        <v>0</v>
      </c>
      <c r="AJ59" s="36">
        <v>0</v>
      </c>
      <c r="AK59" s="87">
        <v>0</v>
      </c>
      <c r="AL59" s="36">
        <v>1</v>
      </c>
      <c r="AM59" s="36">
        <v>3</v>
      </c>
      <c r="AN59" s="36">
        <v>0</v>
      </c>
      <c r="AO59" s="36">
        <v>1</v>
      </c>
      <c r="AP59" s="36">
        <v>5</v>
      </c>
      <c r="AQ59" s="36">
        <v>17</v>
      </c>
      <c r="AR59" s="36">
        <v>3</v>
      </c>
      <c r="AS59" s="36">
        <v>0</v>
      </c>
      <c r="AT59" s="36">
        <v>0</v>
      </c>
      <c r="AU59" s="36">
        <v>0</v>
      </c>
      <c r="AV59" s="43">
        <f>SUM(AB59+AC59+AD59+AE59+AF59)</f>
        <v>30</v>
      </c>
      <c r="AW59" s="41">
        <f>SUM(AG59:AJ59)</f>
        <v>30</v>
      </c>
      <c r="AX59" s="41">
        <f>SUM(AK59:AU59)</f>
        <v>30</v>
      </c>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row>
    <row r="60" spans="1:74" s="38" customFormat="1">
      <c r="A60" s="47" t="s">
        <v>77</v>
      </c>
      <c r="B60" s="47" t="s">
        <v>111</v>
      </c>
      <c r="C60" s="45">
        <v>41956</v>
      </c>
      <c r="D60" s="46">
        <v>2014</v>
      </c>
      <c r="E60" s="61">
        <v>0.1125</v>
      </c>
      <c r="F60" s="61">
        <v>0.11875000000000001</v>
      </c>
      <c r="G60" s="61">
        <f t="shared" si="105"/>
        <v>6.2500000000000056E-3</v>
      </c>
      <c r="H60" s="46">
        <v>2</v>
      </c>
      <c r="I60" s="46">
        <v>2</v>
      </c>
      <c r="J60" s="46">
        <v>19</v>
      </c>
      <c r="K60" s="46">
        <v>19</v>
      </c>
      <c r="L60" s="47" t="s">
        <v>134</v>
      </c>
      <c r="M60" s="47" t="s">
        <v>135</v>
      </c>
      <c r="N60" s="46">
        <v>2</v>
      </c>
      <c r="O60" s="48">
        <f t="shared" ref="O60" si="111">(P60*3.3)</f>
        <v>39.93</v>
      </c>
      <c r="P60" s="59">
        <v>12.1</v>
      </c>
      <c r="Q60" s="48">
        <f t="shared" ref="Q60" si="112">(R60*3.3)</f>
        <v>41.25</v>
      </c>
      <c r="R60" s="48">
        <v>12.5</v>
      </c>
      <c r="S60" s="46">
        <f t="shared" ref="S60" si="113">MAX(O60,Q60,)</f>
        <v>41.25</v>
      </c>
      <c r="T60" s="46">
        <f t="shared" ref="T60" si="114">MAX(P60,R60)</f>
        <v>12.5</v>
      </c>
      <c r="U60" s="48">
        <f t="shared" ref="U60:V60" si="115">AVERAGE(O60,Q60)</f>
        <v>40.590000000000003</v>
      </c>
      <c r="V60" s="48">
        <f t="shared" si="115"/>
        <v>12.3</v>
      </c>
      <c r="W60" s="49">
        <v>24.562539999999998</v>
      </c>
      <c r="X60" s="49">
        <v>-112.10532000000001</v>
      </c>
      <c r="Y60" s="50">
        <v>77</v>
      </c>
      <c r="Z60" s="50">
        <v>25</v>
      </c>
      <c r="AA60" s="54">
        <v>6</v>
      </c>
      <c r="AB60" s="95">
        <v>0</v>
      </c>
      <c r="AC60" s="38">
        <v>0</v>
      </c>
      <c r="AD60" s="38">
        <v>0</v>
      </c>
      <c r="AE60" s="38">
        <v>30</v>
      </c>
      <c r="AF60" s="96">
        <v>0</v>
      </c>
      <c r="AG60" s="38">
        <v>0</v>
      </c>
      <c r="AH60" s="38">
        <v>30</v>
      </c>
      <c r="AI60" s="38">
        <v>0</v>
      </c>
      <c r="AJ60" s="38">
        <v>0</v>
      </c>
      <c r="AK60" s="97">
        <v>3</v>
      </c>
      <c r="AL60" s="38">
        <v>1</v>
      </c>
      <c r="AM60" s="38">
        <v>4</v>
      </c>
      <c r="AN60" s="38">
        <v>0</v>
      </c>
      <c r="AO60" s="38">
        <v>1</v>
      </c>
      <c r="AP60" s="38">
        <v>3</v>
      </c>
      <c r="AQ60" s="38">
        <v>14</v>
      </c>
      <c r="AR60" s="38">
        <v>3</v>
      </c>
      <c r="AS60" s="38">
        <v>1</v>
      </c>
      <c r="AT60" s="38">
        <v>0</v>
      </c>
      <c r="AU60" s="38">
        <v>0</v>
      </c>
      <c r="AV60" s="43">
        <f t="shared" ref="AV60:AV67" si="116">SUM(AB60+AC60+AD60+AE60+AF60)</f>
        <v>30</v>
      </c>
      <c r="AW60" s="41">
        <f t="shared" ref="AW60:AW67" si="117">SUM(AG60:AJ60)</f>
        <v>30</v>
      </c>
      <c r="AX60" s="41">
        <f t="shared" ref="AX60:AX67" si="118">SUM(AK60:AU60)</f>
        <v>30</v>
      </c>
    </row>
    <row r="61" spans="1:74" s="38" customFormat="1">
      <c r="A61" s="47" t="s">
        <v>78</v>
      </c>
      <c r="B61" s="47" t="s">
        <v>111</v>
      </c>
      <c r="C61" s="45">
        <v>41956</v>
      </c>
      <c r="D61" s="46">
        <v>2014</v>
      </c>
      <c r="E61" s="61">
        <v>5.6944444444444443E-2</v>
      </c>
      <c r="F61" s="61">
        <v>6.3194444444444442E-2</v>
      </c>
      <c r="G61" s="61">
        <f>F61-E61</f>
        <v>6.2499999999999986E-3</v>
      </c>
      <c r="H61" s="46">
        <v>2</v>
      </c>
      <c r="I61" s="46">
        <v>2</v>
      </c>
      <c r="J61" s="46">
        <v>20</v>
      </c>
      <c r="K61" s="46">
        <v>20</v>
      </c>
      <c r="L61" s="47" t="s">
        <v>136</v>
      </c>
      <c r="M61" s="47" t="s">
        <v>137</v>
      </c>
      <c r="N61" s="46">
        <v>2</v>
      </c>
      <c r="O61" s="48">
        <f>(P61*3.3)</f>
        <v>57.419999999999995</v>
      </c>
      <c r="P61" s="59">
        <v>17.399999999999999</v>
      </c>
      <c r="Q61" s="48">
        <f>(R61*3.3)</f>
        <v>56.43</v>
      </c>
      <c r="R61" s="48">
        <v>17.100000000000001</v>
      </c>
      <c r="S61" s="46">
        <f>MAX(O61,Q61,)</f>
        <v>57.419999999999995</v>
      </c>
      <c r="T61" s="46">
        <f>MAX(P61,R61)</f>
        <v>17.399999999999999</v>
      </c>
      <c r="U61" s="48">
        <f>AVERAGE(O61,Q61)</f>
        <v>56.924999999999997</v>
      </c>
      <c r="V61" s="48">
        <f>AVERAGE(P61,R61)</f>
        <v>17.25</v>
      </c>
      <c r="W61" s="49">
        <v>24.562280000000001</v>
      </c>
      <c r="X61" s="49">
        <v>-112.10894999999999</v>
      </c>
      <c r="Y61" s="50">
        <v>77</v>
      </c>
      <c r="Z61" s="50">
        <v>25</v>
      </c>
      <c r="AA61" s="54">
        <v>6</v>
      </c>
      <c r="AB61" s="95">
        <v>1</v>
      </c>
      <c r="AC61" s="38">
        <v>0</v>
      </c>
      <c r="AD61" s="38">
        <v>0</v>
      </c>
      <c r="AE61" s="38">
        <v>29</v>
      </c>
      <c r="AF61" s="96">
        <v>0</v>
      </c>
      <c r="AG61" s="38">
        <v>0</v>
      </c>
      <c r="AH61" s="38">
        <v>30</v>
      </c>
      <c r="AI61" s="38">
        <v>0</v>
      </c>
      <c r="AJ61" s="38">
        <v>0</v>
      </c>
      <c r="AK61" s="97">
        <v>6</v>
      </c>
      <c r="AL61" s="38">
        <v>0</v>
      </c>
      <c r="AM61" s="38">
        <v>4</v>
      </c>
      <c r="AN61" s="38">
        <v>0</v>
      </c>
      <c r="AO61" s="38">
        <v>2</v>
      </c>
      <c r="AP61" s="38">
        <v>6</v>
      </c>
      <c r="AQ61" s="38">
        <v>9</v>
      </c>
      <c r="AR61" s="38">
        <v>0</v>
      </c>
      <c r="AS61" s="38">
        <v>2</v>
      </c>
      <c r="AT61" s="38">
        <v>0</v>
      </c>
      <c r="AU61" s="38">
        <v>1</v>
      </c>
      <c r="AV61" s="43">
        <f t="shared" si="116"/>
        <v>30</v>
      </c>
      <c r="AW61" s="41">
        <f t="shared" si="117"/>
        <v>30</v>
      </c>
      <c r="AX61" s="41">
        <f t="shared" si="118"/>
        <v>30</v>
      </c>
    </row>
    <row r="62" spans="1:74" s="38" customFormat="1">
      <c r="A62" s="47" t="s">
        <v>79</v>
      </c>
      <c r="B62" s="47" t="s">
        <v>126</v>
      </c>
      <c r="C62" s="63">
        <v>41956</v>
      </c>
      <c r="D62" s="46">
        <v>2014</v>
      </c>
      <c r="E62" s="61">
        <v>9.375E-2</v>
      </c>
      <c r="F62" s="61">
        <v>9.8611111111111108E-2</v>
      </c>
      <c r="G62" s="61">
        <f t="shared" ref="G62:G63" si="119">F62-E62</f>
        <v>4.8611111111111077E-3</v>
      </c>
      <c r="H62" s="46">
        <v>2</v>
      </c>
      <c r="I62" s="46">
        <v>1</v>
      </c>
      <c r="J62" s="46">
        <v>21</v>
      </c>
      <c r="K62" s="46">
        <v>21</v>
      </c>
      <c r="L62" s="47" t="s">
        <v>136</v>
      </c>
      <c r="M62" s="47" t="s">
        <v>137</v>
      </c>
      <c r="N62" s="46">
        <v>2</v>
      </c>
      <c r="O62" s="48">
        <f t="shared" ref="O62:O63" si="120">(P62*3.3)</f>
        <v>23.099999999999998</v>
      </c>
      <c r="P62" s="59">
        <v>7</v>
      </c>
      <c r="Q62" s="48">
        <f t="shared" ref="Q62:Q63" si="121">(R62*3.3)</f>
        <v>23.099999999999998</v>
      </c>
      <c r="R62" s="48">
        <v>7</v>
      </c>
      <c r="S62" s="46">
        <f t="shared" ref="S62:S63" si="122">MAX(O62,Q62,)</f>
        <v>23.099999999999998</v>
      </c>
      <c r="T62" s="46">
        <f t="shared" ref="T62:T63" si="123">MAX(P62,R62)</f>
        <v>7</v>
      </c>
      <c r="U62" s="48">
        <f t="shared" ref="U62:V63" si="124">AVERAGE(O62,Q62)</f>
        <v>23.099999999999998</v>
      </c>
      <c r="V62" s="48">
        <f t="shared" si="124"/>
        <v>7</v>
      </c>
      <c r="W62" s="49">
        <v>24.875499999999999</v>
      </c>
      <c r="X62" s="49">
        <v>-112.1066</v>
      </c>
      <c r="Y62" s="50">
        <v>77</v>
      </c>
      <c r="Z62" s="50">
        <v>25</v>
      </c>
      <c r="AA62" s="54">
        <v>7</v>
      </c>
      <c r="AB62" s="95">
        <v>0</v>
      </c>
      <c r="AC62" s="38">
        <v>0</v>
      </c>
      <c r="AD62" s="38">
        <v>0</v>
      </c>
      <c r="AE62" s="38">
        <v>30</v>
      </c>
      <c r="AF62" s="96">
        <v>0</v>
      </c>
      <c r="AG62" s="38">
        <v>29</v>
      </c>
      <c r="AH62" s="38">
        <v>1</v>
      </c>
      <c r="AI62" s="38">
        <v>0</v>
      </c>
      <c r="AJ62" s="38">
        <v>0</v>
      </c>
      <c r="AK62" s="97">
        <v>0</v>
      </c>
      <c r="AL62" s="38">
        <v>0</v>
      </c>
      <c r="AM62" s="38">
        <v>15</v>
      </c>
      <c r="AN62" s="38">
        <v>0</v>
      </c>
      <c r="AO62" s="38">
        <v>3</v>
      </c>
      <c r="AP62" s="38">
        <v>0</v>
      </c>
      <c r="AQ62" s="38">
        <v>12</v>
      </c>
      <c r="AR62" s="38">
        <v>0</v>
      </c>
      <c r="AS62" s="38">
        <v>0</v>
      </c>
      <c r="AT62" s="38">
        <v>0</v>
      </c>
      <c r="AU62" s="38">
        <v>0</v>
      </c>
      <c r="AV62" s="43">
        <f t="shared" si="116"/>
        <v>30</v>
      </c>
      <c r="AW62" s="41">
        <f t="shared" si="117"/>
        <v>30</v>
      </c>
      <c r="AX62" s="41">
        <f t="shared" si="118"/>
        <v>30</v>
      </c>
    </row>
    <row r="63" spans="1:74" s="38" customFormat="1">
      <c r="A63" s="47" t="s">
        <v>80</v>
      </c>
      <c r="B63" s="47" t="s">
        <v>126</v>
      </c>
      <c r="C63" s="63">
        <v>41956</v>
      </c>
      <c r="D63" s="46">
        <v>2014</v>
      </c>
      <c r="E63" s="61">
        <v>4.8611111111111112E-2</v>
      </c>
      <c r="F63" s="61">
        <v>5.5555555555555552E-2</v>
      </c>
      <c r="G63" s="61">
        <f t="shared" si="119"/>
        <v>6.9444444444444406E-3</v>
      </c>
      <c r="H63" s="46">
        <v>2</v>
      </c>
      <c r="I63" s="46">
        <v>1</v>
      </c>
      <c r="J63" s="46">
        <v>22</v>
      </c>
      <c r="K63" s="46">
        <v>22</v>
      </c>
      <c r="L63" s="47" t="s">
        <v>134</v>
      </c>
      <c r="M63" s="47" t="s">
        <v>135</v>
      </c>
      <c r="N63" s="46">
        <v>2</v>
      </c>
      <c r="O63" s="48">
        <f t="shared" si="120"/>
        <v>62.699999999999996</v>
      </c>
      <c r="P63" s="59">
        <v>19</v>
      </c>
      <c r="Q63" s="48">
        <f t="shared" si="121"/>
        <v>56.099999999999994</v>
      </c>
      <c r="R63" s="48">
        <v>17</v>
      </c>
      <c r="S63" s="46">
        <f t="shared" si="122"/>
        <v>62.699999999999996</v>
      </c>
      <c r="T63" s="46">
        <f t="shared" si="123"/>
        <v>19</v>
      </c>
      <c r="U63" s="48">
        <f t="shared" si="124"/>
        <v>59.399999999999991</v>
      </c>
      <c r="V63" s="48">
        <f t="shared" si="124"/>
        <v>18</v>
      </c>
      <c r="W63" s="49">
        <v>24.573799999999999</v>
      </c>
      <c r="X63" s="49">
        <v>-112.10889</v>
      </c>
      <c r="Y63" s="50">
        <v>77</v>
      </c>
      <c r="Z63" s="50">
        <v>25</v>
      </c>
      <c r="AA63" s="54">
        <v>7</v>
      </c>
      <c r="AB63" s="95">
        <v>0</v>
      </c>
      <c r="AC63" s="38">
        <v>0</v>
      </c>
      <c r="AD63" s="38">
        <v>0</v>
      </c>
      <c r="AE63" s="38">
        <v>30</v>
      </c>
      <c r="AF63" s="96">
        <v>0</v>
      </c>
      <c r="AG63" s="38">
        <v>28</v>
      </c>
      <c r="AH63" s="38">
        <v>2</v>
      </c>
      <c r="AI63" s="38">
        <v>0</v>
      </c>
      <c r="AJ63" s="38">
        <v>0</v>
      </c>
      <c r="AK63" s="97">
        <v>1</v>
      </c>
      <c r="AL63" s="38">
        <v>0</v>
      </c>
      <c r="AM63" s="38">
        <v>1</v>
      </c>
      <c r="AN63" s="38">
        <v>0</v>
      </c>
      <c r="AO63" s="38">
        <v>10</v>
      </c>
      <c r="AP63" s="38">
        <v>0</v>
      </c>
      <c r="AQ63" s="38">
        <v>18</v>
      </c>
      <c r="AR63" s="38">
        <v>0</v>
      </c>
      <c r="AS63" s="38">
        <v>0</v>
      </c>
      <c r="AT63" s="38">
        <v>0</v>
      </c>
      <c r="AU63" s="38">
        <v>0</v>
      </c>
      <c r="AV63" s="43">
        <f t="shared" si="116"/>
        <v>30</v>
      </c>
      <c r="AW63" s="41">
        <f t="shared" si="117"/>
        <v>30</v>
      </c>
      <c r="AX63" s="41">
        <f t="shared" si="118"/>
        <v>30</v>
      </c>
    </row>
    <row r="64" spans="1:74" s="38" customFormat="1">
      <c r="A64" s="38" t="s">
        <v>83</v>
      </c>
      <c r="B64" s="47" t="s">
        <v>126</v>
      </c>
      <c r="C64" s="45">
        <v>41957</v>
      </c>
      <c r="D64" s="46">
        <v>2014</v>
      </c>
      <c r="E64" s="61">
        <v>6.5972222222222224E-2</v>
      </c>
      <c r="F64" s="61">
        <v>7.2916666666666671E-2</v>
      </c>
      <c r="G64" s="61">
        <v>5.5555555555555636E-3</v>
      </c>
      <c r="H64" s="46">
        <v>2</v>
      </c>
      <c r="I64" s="46">
        <v>1</v>
      </c>
      <c r="J64" s="46">
        <v>1</v>
      </c>
      <c r="K64" s="46">
        <v>1</v>
      </c>
      <c r="L64" s="47" t="s">
        <v>81</v>
      </c>
      <c r="M64" s="47" t="s">
        <v>82</v>
      </c>
      <c r="N64" s="46">
        <v>2</v>
      </c>
      <c r="O64" s="48">
        <v>55.44</v>
      </c>
      <c r="P64" s="48">
        <v>16.8</v>
      </c>
      <c r="Q64" s="48">
        <v>52.8</v>
      </c>
      <c r="R64" s="48">
        <v>16</v>
      </c>
      <c r="S64" s="46">
        <v>55.44</v>
      </c>
      <c r="T64" s="46">
        <v>16.8</v>
      </c>
      <c r="U64" s="48">
        <v>54.12</v>
      </c>
      <c r="V64" s="48">
        <v>16.399999999999999</v>
      </c>
      <c r="W64" s="49">
        <v>24.557770000000001</v>
      </c>
      <c r="X64" s="49">
        <v>-112.10414</v>
      </c>
      <c r="Y64" s="50">
        <v>77</v>
      </c>
      <c r="Z64" s="51">
        <v>25</v>
      </c>
      <c r="AA64" s="52">
        <v>12</v>
      </c>
      <c r="AB64" s="87">
        <v>3</v>
      </c>
      <c r="AC64" s="36">
        <v>1</v>
      </c>
      <c r="AD64" s="36">
        <v>4</v>
      </c>
      <c r="AE64" s="36">
        <v>22</v>
      </c>
      <c r="AF64" s="36">
        <v>0</v>
      </c>
      <c r="AG64" s="87">
        <v>22</v>
      </c>
      <c r="AH64" s="36">
        <v>8</v>
      </c>
      <c r="AI64" s="36">
        <v>0</v>
      </c>
      <c r="AJ64" s="36">
        <v>0</v>
      </c>
      <c r="AK64" s="87">
        <v>7</v>
      </c>
      <c r="AL64" s="36">
        <v>1</v>
      </c>
      <c r="AM64" s="36">
        <v>3</v>
      </c>
      <c r="AN64" s="36">
        <v>0</v>
      </c>
      <c r="AO64" s="36">
        <v>0</v>
      </c>
      <c r="AP64" s="36">
        <v>2</v>
      </c>
      <c r="AQ64" s="36">
        <v>12</v>
      </c>
      <c r="AR64" s="38">
        <v>5</v>
      </c>
      <c r="AS64" s="36">
        <v>0</v>
      </c>
      <c r="AT64" s="36">
        <v>0</v>
      </c>
      <c r="AU64" s="36">
        <v>0</v>
      </c>
      <c r="AV64" s="43">
        <f t="shared" si="116"/>
        <v>30</v>
      </c>
      <c r="AW64" s="41">
        <f t="shared" si="117"/>
        <v>30</v>
      </c>
      <c r="AX64" s="41">
        <f t="shared" si="118"/>
        <v>30</v>
      </c>
      <c r="AY64" s="36"/>
      <c r="AZ64" s="36"/>
      <c r="BA64" s="36"/>
      <c r="BB64" s="36"/>
      <c r="BC64" s="36"/>
      <c r="BD64" s="36"/>
      <c r="BE64" s="36"/>
      <c r="BF64" s="36"/>
      <c r="BG64" s="36"/>
      <c r="BH64" s="36"/>
      <c r="BI64" s="36"/>
      <c r="BJ64" s="36"/>
      <c r="BK64" s="36"/>
      <c r="BL64" s="36"/>
    </row>
    <row r="65" spans="1:74" s="38" customFormat="1">
      <c r="A65" s="38" t="s">
        <v>84</v>
      </c>
      <c r="B65" s="47" t="s">
        <v>126</v>
      </c>
      <c r="C65" s="45">
        <v>41957</v>
      </c>
      <c r="D65" s="46">
        <v>2014</v>
      </c>
      <c r="E65" s="61">
        <v>0.11944444444444445</v>
      </c>
      <c r="F65" s="61">
        <v>0.12708333333333333</v>
      </c>
      <c r="G65" s="61">
        <v>4.1666666666666796E-3</v>
      </c>
      <c r="H65" s="46">
        <v>2</v>
      </c>
      <c r="I65" s="46">
        <v>1</v>
      </c>
      <c r="J65" s="46">
        <v>2</v>
      </c>
      <c r="K65" s="46">
        <v>2</v>
      </c>
      <c r="L65" s="47" t="s">
        <v>81</v>
      </c>
      <c r="M65" s="47" t="s">
        <v>82</v>
      </c>
      <c r="N65" s="46">
        <v>2</v>
      </c>
      <c r="O65" s="48">
        <v>33</v>
      </c>
      <c r="P65" s="59">
        <v>10</v>
      </c>
      <c r="Q65" s="48">
        <v>35.97</v>
      </c>
      <c r="R65" s="48">
        <v>10.9</v>
      </c>
      <c r="S65" s="46">
        <v>35.97</v>
      </c>
      <c r="T65" s="46">
        <v>10.9</v>
      </c>
      <c r="U65" s="48">
        <v>34.484999999999999</v>
      </c>
      <c r="V65" s="48">
        <v>10.45</v>
      </c>
      <c r="W65" s="49">
        <v>24.558800000000002</v>
      </c>
      <c r="X65" s="49">
        <v>-112.11354</v>
      </c>
      <c r="Y65" s="50">
        <v>77</v>
      </c>
      <c r="Z65" s="51">
        <v>25</v>
      </c>
      <c r="AA65" s="52">
        <v>12</v>
      </c>
      <c r="AB65" s="87">
        <v>7</v>
      </c>
      <c r="AC65" s="36">
        <v>2</v>
      </c>
      <c r="AD65" s="36">
        <v>0</v>
      </c>
      <c r="AE65" s="36">
        <v>21</v>
      </c>
      <c r="AF65" s="36">
        <v>0</v>
      </c>
      <c r="AG65" s="87">
        <v>26</v>
      </c>
      <c r="AH65" s="36">
        <v>4</v>
      </c>
      <c r="AI65" s="36">
        <v>0</v>
      </c>
      <c r="AJ65" s="36">
        <v>0</v>
      </c>
      <c r="AK65" s="87">
        <v>9</v>
      </c>
      <c r="AL65" s="36">
        <v>13</v>
      </c>
      <c r="AM65" s="36">
        <v>1</v>
      </c>
      <c r="AN65" s="36">
        <v>0</v>
      </c>
      <c r="AO65" s="36">
        <v>0</v>
      </c>
      <c r="AP65" s="36">
        <v>1</v>
      </c>
      <c r="AQ65" s="36">
        <v>4</v>
      </c>
      <c r="AR65" s="36">
        <v>2</v>
      </c>
      <c r="AS65" s="36">
        <v>0</v>
      </c>
      <c r="AT65" s="36">
        <v>0</v>
      </c>
      <c r="AU65" s="36">
        <v>0</v>
      </c>
      <c r="AV65" s="43">
        <f t="shared" si="116"/>
        <v>30</v>
      </c>
      <c r="AW65" s="41">
        <f t="shared" si="117"/>
        <v>30</v>
      </c>
      <c r="AX65" s="41">
        <f t="shared" si="118"/>
        <v>30</v>
      </c>
      <c r="AY65" s="36"/>
      <c r="AZ65" s="36"/>
      <c r="BA65" s="36"/>
      <c r="BB65" s="36"/>
      <c r="BC65" s="36"/>
      <c r="BD65" s="36"/>
      <c r="BE65" s="36"/>
      <c r="BF65" s="36"/>
      <c r="BG65" s="36"/>
      <c r="BH65" s="36"/>
      <c r="BI65" s="36"/>
      <c r="BJ65" s="36"/>
      <c r="BK65" s="36"/>
      <c r="BL65" s="36"/>
    </row>
    <row r="66" spans="1:74" s="38" customFormat="1">
      <c r="A66" s="38" t="s">
        <v>85</v>
      </c>
      <c r="B66" s="47" t="s">
        <v>110</v>
      </c>
      <c r="C66" s="45">
        <v>41957</v>
      </c>
      <c r="D66" s="46">
        <v>2014</v>
      </c>
      <c r="E66" s="61">
        <v>9.375E-2</v>
      </c>
      <c r="F66" s="61">
        <v>9.9999999999999992E-2</v>
      </c>
      <c r="G66" s="61">
        <f t="shared" ref="G66:G67" si="125">F66-E66</f>
        <v>6.2499999999999917E-3</v>
      </c>
      <c r="H66" s="46">
        <v>2</v>
      </c>
      <c r="I66" s="46">
        <v>1</v>
      </c>
      <c r="J66" s="46">
        <v>3</v>
      </c>
      <c r="K66" s="46">
        <v>3</v>
      </c>
      <c r="L66" s="47" t="s">
        <v>81</v>
      </c>
      <c r="M66" s="47" t="s">
        <v>82</v>
      </c>
      <c r="N66" s="46">
        <v>2</v>
      </c>
      <c r="O66" s="48">
        <v>50.49</v>
      </c>
      <c r="P66" s="59">
        <v>15.3</v>
      </c>
      <c r="Q66" s="48">
        <v>55.109999999999992</v>
      </c>
      <c r="R66" s="48">
        <v>16.7</v>
      </c>
      <c r="S66" s="46">
        <v>55.109999999999992</v>
      </c>
      <c r="T66" s="46">
        <v>16.7</v>
      </c>
      <c r="U66" s="48">
        <v>52.8</v>
      </c>
      <c r="V66" s="48">
        <v>16</v>
      </c>
      <c r="W66" s="49">
        <v>24.557770000000001</v>
      </c>
      <c r="X66" s="49">
        <v>-112.10414</v>
      </c>
      <c r="Y66" s="50">
        <v>77</v>
      </c>
      <c r="Z66" s="51">
        <v>25</v>
      </c>
      <c r="AA66" s="52">
        <v>9</v>
      </c>
      <c r="AB66" s="87">
        <v>0</v>
      </c>
      <c r="AC66" s="36">
        <v>0</v>
      </c>
      <c r="AD66" s="36">
        <v>1</v>
      </c>
      <c r="AE66" s="36">
        <v>29</v>
      </c>
      <c r="AF66" s="36">
        <v>0</v>
      </c>
      <c r="AG66" s="87">
        <v>0</v>
      </c>
      <c r="AH66" s="36">
        <v>25</v>
      </c>
      <c r="AI66" s="36">
        <v>5</v>
      </c>
      <c r="AJ66" s="36">
        <v>0</v>
      </c>
      <c r="AK66" s="87">
        <v>0</v>
      </c>
      <c r="AL66" s="36">
        <v>0</v>
      </c>
      <c r="AM66" s="36">
        <v>12</v>
      </c>
      <c r="AN66" s="36">
        <v>0</v>
      </c>
      <c r="AO66" s="36">
        <v>0</v>
      </c>
      <c r="AP66" s="36">
        <v>8</v>
      </c>
      <c r="AQ66" s="36">
        <v>10</v>
      </c>
      <c r="AR66" s="36">
        <v>0</v>
      </c>
      <c r="AS66" s="36">
        <v>0</v>
      </c>
      <c r="AT66" s="36">
        <v>0</v>
      </c>
      <c r="AU66" s="36">
        <v>0</v>
      </c>
      <c r="AV66" s="43">
        <f t="shared" si="116"/>
        <v>30</v>
      </c>
      <c r="AW66" s="41">
        <f t="shared" si="117"/>
        <v>30</v>
      </c>
      <c r="AX66" s="41">
        <f t="shared" si="118"/>
        <v>30</v>
      </c>
      <c r="AY66" s="36"/>
      <c r="AZ66" s="36"/>
      <c r="BA66" s="36"/>
      <c r="BB66" s="36"/>
      <c r="BC66" s="36"/>
      <c r="BD66" s="36"/>
      <c r="BE66" s="36"/>
      <c r="BF66" s="36"/>
      <c r="BG66" s="36"/>
      <c r="BH66" s="36"/>
      <c r="BI66" s="36"/>
      <c r="BJ66" s="36"/>
      <c r="BK66" s="36"/>
      <c r="BL66" s="36"/>
    </row>
    <row r="67" spans="1:74" s="38" customFormat="1">
      <c r="A67" s="38" t="s">
        <v>86</v>
      </c>
      <c r="B67" s="47" t="s">
        <v>110</v>
      </c>
      <c r="C67" s="45">
        <v>41957</v>
      </c>
      <c r="D67" s="46">
        <v>2014</v>
      </c>
      <c r="E67" s="61">
        <v>9.375E-2</v>
      </c>
      <c r="F67" s="61">
        <v>0.10069444444444443</v>
      </c>
      <c r="G67" s="61">
        <f t="shared" si="125"/>
        <v>6.9444444444444337E-3</v>
      </c>
      <c r="H67" s="46">
        <v>2</v>
      </c>
      <c r="I67" s="46">
        <v>1</v>
      </c>
      <c r="J67" s="46">
        <v>4</v>
      </c>
      <c r="K67" s="46">
        <v>4</v>
      </c>
      <c r="L67" s="47" t="s">
        <v>81</v>
      </c>
      <c r="M67" s="47" t="s">
        <v>82</v>
      </c>
      <c r="N67" s="46">
        <v>2</v>
      </c>
      <c r="O67" s="48">
        <v>36.629999999999995</v>
      </c>
      <c r="P67" s="59">
        <v>11.1</v>
      </c>
      <c r="Q67" s="48">
        <v>36.299999999999997</v>
      </c>
      <c r="R67" s="48">
        <v>11</v>
      </c>
      <c r="S67" s="46">
        <v>36.629999999999995</v>
      </c>
      <c r="T67" s="46">
        <v>11.1</v>
      </c>
      <c r="U67" s="48">
        <v>36.464999999999996</v>
      </c>
      <c r="V67" s="48">
        <v>11.05</v>
      </c>
      <c r="W67" s="49">
        <v>24.558199999999999</v>
      </c>
      <c r="X67" s="49">
        <v>-112.10354</v>
      </c>
      <c r="Y67" s="50">
        <v>77</v>
      </c>
      <c r="Z67" s="51">
        <v>25</v>
      </c>
      <c r="AA67" s="52">
        <v>9</v>
      </c>
      <c r="AB67" s="87">
        <v>0</v>
      </c>
      <c r="AC67" s="36">
        <v>0</v>
      </c>
      <c r="AD67" s="36">
        <v>0</v>
      </c>
      <c r="AE67" s="36">
        <v>30</v>
      </c>
      <c r="AF67" s="36">
        <v>0</v>
      </c>
      <c r="AG67" s="87">
        <v>8</v>
      </c>
      <c r="AH67" s="36">
        <v>22</v>
      </c>
      <c r="AI67" s="36">
        <v>0</v>
      </c>
      <c r="AJ67" s="36">
        <v>0</v>
      </c>
      <c r="AK67" s="87">
        <v>0</v>
      </c>
      <c r="AL67" s="36">
        <v>0</v>
      </c>
      <c r="AM67" s="36">
        <v>5</v>
      </c>
      <c r="AN67" s="36">
        <v>0</v>
      </c>
      <c r="AO67" s="36">
        <v>0</v>
      </c>
      <c r="AP67" s="36">
        <v>17</v>
      </c>
      <c r="AQ67" s="36">
        <v>8</v>
      </c>
      <c r="AR67" s="36">
        <v>0</v>
      </c>
      <c r="AS67" s="36">
        <v>0</v>
      </c>
      <c r="AT67" s="36">
        <v>0</v>
      </c>
      <c r="AU67" s="36">
        <v>0</v>
      </c>
      <c r="AV67" s="43">
        <f t="shared" si="116"/>
        <v>30</v>
      </c>
      <c r="AW67" s="41">
        <f t="shared" si="117"/>
        <v>30</v>
      </c>
      <c r="AX67" s="41">
        <f t="shared" si="118"/>
        <v>30</v>
      </c>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row>
    <row r="68" spans="1:74" s="38" customFormat="1">
      <c r="A68" s="38" t="s">
        <v>87</v>
      </c>
      <c r="B68" s="47" t="s">
        <v>127</v>
      </c>
      <c r="C68" s="45">
        <v>41957</v>
      </c>
      <c r="D68" s="46">
        <v>2014</v>
      </c>
      <c r="E68" s="61">
        <v>4.8611111111111112E-2</v>
      </c>
      <c r="F68" s="61">
        <v>5.486111111111111E-2</v>
      </c>
      <c r="G68" s="61">
        <v>4.1666666666666657E-3</v>
      </c>
      <c r="H68" s="46">
        <v>2</v>
      </c>
      <c r="I68" s="46">
        <v>1</v>
      </c>
      <c r="J68" s="46">
        <v>5</v>
      </c>
      <c r="K68" s="46">
        <v>5</v>
      </c>
      <c r="L68" s="47" t="s">
        <v>81</v>
      </c>
      <c r="M68" s="47" t="s">
        <v>82</v>
      </c>
      <c r="N68" s="46">
        <v>2</v>
      </c>
      <c r="O68" s="48">
        <v>49.5</v>
      </c>
      <c r="P68" s="59">
        <v>15</v>
      </c>
      <c r="Q68" s="48">
        <v>51.15</v>
      </c>
      <c r="R68" s="48">
        <v>15.5</v>
      </c>
      <c r="S68" s="46">
        <v>51.15</v>
      </c>
      <c r="T68" s="46">
        <v>15.5</v>
      </c>
      <c r="U68" s="48">
        <v>50.325000000000003</v>
      </c>
      <c r="V68" s="48">
        <v>15.25</v>
      </c>
      <c r="W68" s="49">
        <v>24.557770000000001</v>
      </c>
      <c r="X68" s="49">
        <v>-112.10414</v>
      </c>
      <c r="Y68" s="50">
        <v>77</v>
      </c>
      <c r="Z68" s="51">
        <v>25</v>
      </c>
      <c r="AA68" s="52">
        <v>8</v>
      </c>
      <c r="AB68" s="87">
        <v>0</v>
      </c>
      <c r="AC68" s="36">
        <v>0</v>
      </c>
      <c r="AD68" s="36">
        <v>0</v>
      </c>
      <c r="AE68" s="36">
        <v>30</v>
      </c>
      <c r="AF68" s="36">
        <v>0</v>
      </c>
      <c r="AG68" s="87">
        <v>12</v>
      </c>
      <c r="AH68" s="36">
        <v>14</v>
      </c>
      <c r="AI68" s="36">
        <v>4</v>
      </c>
      <c r="AJ68" s="36">
        <v>0</v>
      </c>
      <c r="AK68" s="87">
        <v>0</v>
      </c>
      <c r="AL68" s="36">
        <v>0</v>
      </c>
      <c r="AM68" s="36">
        <v>0</v>
      </c>
      <c r="AN68" s="36">
        <v>0</v>
      </c>
      <c r="AO68" s="36">
        <v>0</v>
      </c>
      <c r="AP68" s="36">
        <v>16</v>
      </c>
      <c r="AQ68" s="36">
        <v>14</v>
      </c>
      <c r="AR68" s="36">
        <v>0</v>
      </c>
      <c r="AS68" s="36">
        <v>0</v>
      </c>
      <c r="AT68" s="36">
        <v>0</v>
      </c>
      <c r="AU68" s="36">
        <v>0</v>
      </c>
      <c r="AV68" s="43">
        <f>SUM(AB68+AC68+AD68+AE68+AF68)</f>
        <v>30</v>
      </c>
      <c r="AW68" s="41">
        <f>SUM(AG68:AJ68)</f>
        <v>30</v>
      </c>
      <c r="AX68" s="41">
        <f>SUM(AK68:AU68)</f>
        <v>30</v>
      </c>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row>
    <row r="69" spans="1:74" s="38" customFormat="1">
      <c r="A69" s="38" t="s">
        <v>88</v>
      </c>
      <c r="B69" s="47" t="s">
        <v>127</v>
      </c>
      <c r="C69" s="45">
        <v>41957</v>
      </c>
      <c r="D69" s="46">
        <v>2014</v>
      </c>
      <c r="E69" s="61">
        <v>0.5083333333333333</v>
      </c>
      <c r="F69" s="61">
        <v>0.51388888888888895</v>
      </c>
      <c r="G69" s="61">
        <v>4.1666666666666657E-3</v>
      </c>
      <c r="H69" s="46">
        <v>2</v>
      </c>
      <c r="I69" s="46">
        <v>1</v>
      </c>
      <c r="J69" s="46">
        <v>6</v>
      </c>
      <c r="K69" s="46">
        <v>6</v>
      </c>
      <c r="L69" s="47" t="s">
        <v>81</v>
      </c>
      <c r="M69" s="47" t="s">
        <v>82</v>
      </c>
      <c r="N69" s="46">
        <v>2</v>
      </c>
      <c r="O69" s="48">
        <v>38.609999999999992</v>
      </c>
      <c r="P69" s="59">
        <v>11.7</v>
      </c>
      <c r="Q69" s="48">
        <v>44.879999999999995</v>
      </c>
      <c r="R69" s="48">
        <v>13.6</v>
      </c>
      <c r="S69" s="46">
        <v>44.879999999999995</v>
      </c>
      <c r="T69" s="46">
        <v>13.6</v>
      </c>
      <c r="U69" s="48">
        <v>41.74499999999999</v>
      </c>
      <c r="V69" s="48">
        <v>12.649999999999999</v>
      </c>
      <c r="W69" s="49">
        <v>24.558199999999999</v>
      </c>
      <c r="X69" s="49">
        <v>-112.10354</v>
      </c>
      <c r="Y69" s="50">
        <v>77</v>
      </c>
      <c r="Z69" s="51">
        <v>25</v>
      </c>
      <c r="AA69" s="52">
        <v>8</v>
      </c>
      <c r="AB69" s="87">
        <v>9</v>
      </c>
      <c r="AC69" s="36">
        <v>0</v>
      </c>
      <c r="AD69" s="36">
        <v>2</v>
      </c>
      <c r="AE69" s="36">
        <v>19</v>
      </c>
      <c r="AF69" s="36">
        <v>0</v>
      </c>
      <c r="AG69" s="87">
        <v>13</v>
      </c>
      <c r="AH69" s="36">
        <v>17</v>
      </c>
      <c r="AI69" s="36">
        <v>0</v>
      </c>
      <c r="AJ69" s="36">
        <v>0</v>
      </c>
      <c r="AK69" s="87">
        <v>9</v>
      </c>
      <c r="AL69" s="36">
        <v>3</v>
      </c>
      <c r="AM69" s="36">
        <v>0</v>
      </c>
      <c r="AN69" s="36">
        <v>0</v>
      </c>
      <c r="AO69" s="36">
        <v>0</v>
      </c>
      <c r="AP69" s="36">
        <v>9</v>
      </c>
      <c r="AQ69" s="36">
        <v>9</v>
      </c>
      <c r="AR69" s="36">
        <v>0</v>
      </c>
      <c r="AS69" s="36">
        <v>0</v>
      </c>
      <c r="AT69" s="36">
        <v>0</v>
      </c>
      <c r="AU69" s="36">
        <v>0</v>
      </c>
      <c r="AV69" s="43">
        <f t="shared" ref="AV69:AV76" si="126">SUM(AB69+AC69+AD69+AE69+AF69)</f>
        <v>30</v>
      </c>
      <c r="AW69" s="41">
        <f t="shared" ref="AW69:AW76" si="127">SUM(AG69:AJ69)</f>
        <v>30</v>
      </c>
      <c r="AX69" s="41">
        <f t="shared" ref="AX69:AX76" si="128">SUM(AK69:AU69)</f>
        <v>30</v>
      </c>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row>
    <row r="70" spans="1:74" s="38" customFormat="1">
      <c r="A70" s="38" t="s">
        <v>89</v>
      </c>
      <c r="B70" s="47" t="s">
        <v>126</v>
      </c>
      <c r="C70" s="45">
        <v>41958</v>
      </c>
      <c r="D70" s="46">
        <v>2014</v>
      </c>
      <c r="E70" s="61">
        <v>0.34097222222222223</v>
      </c>
      <c r="F70" s="61">
        <v>0.34375</v>
      </c>
      <c r="G70" s="61">
        <v>3.4722222222221544E-3</v>
      </c>
      <c r="H70" s="46">
        <v>2</v>
      </c>
      <c r="I70" s="46">
        <v>2</v>
      </c>
      <c r="J70" s="46">
        <v>7</v>
      </c>
      <c r="K70" s="46">
        <v>7</v>
      </c>
      <c r="L70" s="47" t="s">
        <v>81</v>
      </c>
      <c r="M70" s="47" t="s">
        <v>82</v>
      </c>
      <c r="N70" s="46">
        <v>2</v>
      </c>
      <c r="O70" s="48">
        <v>51.48</v>
      </c>
      <c r="P70" s="59">
        <v>15.6</v>
      </c>
      <c r="Q70" s="48">
        <v>49.17</v>
      </c>
      <c r="R70" s="48">
        <v>14.9</v>
      </c>
      <c r="S70" s="46">
        <v>51.48</v>
      </c>
      <c r="T70" s="46">
        <v>15.6</v>
      </c>
      <c r="U70" s="48">
        <v>50.325000000000003</v>
      </c>
      <c r="V70" s="48">
        <v>15.25</v>
      </c>
      <c r="W70" s="49">
        <v>24.555810000000001</v>
      </c>
      <c r="X70" s="49">
        <v>-112.10306</v>
      </c>
      <c r="Y70" s="50">
        <v>77</v>
      </c>
      <c r="Z70" s="51">
        <v>25</v>
      </c>
      <c r="AA70" s="52">
        <v>3</v>
      </c>
      <c r="AB70" s="87">
        <v>4</v>
      </c>
      <c r="AC70" s="38">
        <v>1</v>
      </c>
      <c r="AD70" s="38">
        <v>0</v>
      </c>
      <c r="AE70" s="38">
        <v>25</v>
      </c>
      <c r="AF70" s="38">
        <v>0</v>
      </c>
      <c r="AG70" s="97">
        <v>17</v>
      </c>
      <c r="AH70" s="89">
        <v>13</v>
      </c>
      <c r="AI70" s="38">
        <v>0</v>
      </c>
      <c r="AJ70" s="96">
        <v>0</v>
      </c>
      <c r="AK70" s="38">
        <v>4</v>
      </c>
      <c r="AL70" s="38">
        <v>0</v>
      </c>
      <c r="AM70" s="38">
        <v>9</v>
      </c>
      <c r="AN70" s="38">
        <v>0</v>
      </c>
      <c r="AO70" s="38">
        <v>0</v>
      </c>
      <c r="AP70" s="38">
        <v>2</v>
      </c>
      <c r="AQ70" s="38">
        <v>8</v>
      </c>
      <c r="AR70" s="38">
        <v>7</v>
      </c>
      <c r="AS70" s="38">
        <v>0</v>
      </c>
      <c r="AT70" s="38">
        <v>0</v>
      </c>
      <c r="AU70" s="38">
        <v>0</v>
      </c>
      <c r="AV70" s="43">
        <f t="shared" si="126"/>
        <v>30</v>
      </c>
      <c r="AW70" s="41">
        <f t="shared" si="127"/>
        <v>30</v>
      </c>
      <c r="AX70" s="41">
        <f t="shared" si="128"/>
        <v>30</v>
      </c>
    </row>
    <row r="71" spans="1:74" s="38" customFormat="1">
      <c r="A71" s="38" t="s">
        <v>0</v>
      </c>
      <c r="B71" s="47" t="s">
        <v>110</v>
      </c>
      <c r="C71" s="45">
        <v>41958</v>
      </c>
      <c r="D71" s="46">
        <v>2014</v>
      </c>
      <c r="E71" s="61">
        <v>0.33958333333333335</v>
      </c>
      <c r="F71" s="61">
        <v>0.3430555555555555</v>
      </c>
      <c r="G71" s="61">
        <v>4.8611111111111494E-3</v>
      </c>
      <c r="H71" s="46">
        <v>2</v>
      </c>
      <c r="I71" s="46">
        <v>2</v>
      </c>
      <c r="J71" s="46">
        <v>8</v>
      </c>
      <c r="K71" s="46">
        <v>8</v>
      </c>
      <c r="L71" s="47" t="s">
        <v>81</v>
      </c>
      <c r="M71" s="47" t="s">
        <v>82</v>
      </c>
      <c r="N71" s="46">
        <v>2</v>
      </c>
      <c r="O71" s="48">
        <v>51.15</v>
      </c>
      <c r="P71" s="59">
        <v>15.5</v>
      </c>
      <c r="Q71" s="48">
        <v>50.82</v>
      </c>
      <c r="R71" s="48">
        <v>15.4</v>
      </c>
      <c r="S71" s="46">
        <v>51.15</v>
      </c>
      <c r="T71" s="46">
        <v>15.5</v>
      </c>
      <c r="U71" s="48">
        <v>50.984999999999999</v>
      </c>
      <c r="V71" s="48">
        <v>15.45</v>
      </c>
      <c r="W71" s="49">
        <v>24.555810000000001</v>
      </c>
      <c r="X71" s="49">
        <v>-112.10306</v>
      </c>
      <c r="Y71" s="50">
        <v>77</v>
      </c>
      <c r="Z71" s="51">
        <v>25</v>
      </c>
      <c r="AA71" s="52">
        <v>4</v>
      </c>
      <c r="AB71" s="87">
        <v>0</v>
      </c>
      <c r="AC71" s="38">
        <v>0</v>
      </c>
      <c r="AD71" s="38">
        <v>0</v>
      </c>
      <c r="AE71" s="38">
        <v>30</v>
      </c>
      <c r="AF71" s="38">
        <v>0</v>
      </c>
      <c r="AG71" s="97">
        <v>0</v>
      </c>
      <c r="AH71" s="89">
        <v>23</v>
      </c>
      <c r="AI71" s="38">
        <v>7</v>
      </c>
      <c r="AJ71" s="96">
        <v>0</v>
      </c>
      <c r="AK71" s="38">
        <v>0</v>
      </c>
      <c r="AL71" s="38">
        <v>0</v>
      </c>
      <c r="AM71" s="38">
        <v>3</v>
      </c>
      <c r="AN71" s="38">
        <v>0</v>
      </c>
      <c r="AO71" s="38">
        <v>0</v>
      </c>
      <c r="AP71" s="38">
        <v>11</v>
      </c>
      <c r="AQ71" s="38">
        <v>9</v>
      </c>
      <c r="AR71" s="38">
        <v>7</v>
      </c>
      <c r="AS71" s="38">
        <v>0</v>
      </c>
      <c r="AT71" s="38">
        <v>0</v>
      </c>
      <c r="AU71" s="38">
        <v>0</v>
      </c>
      <c r="AV71" s="43">
        <f t="shared" si="126"/>
        <v>30</v>
      </c>
      <c r="AW71" s="41">
        <f t="shared" si="127"/>
        <v>30</v>
      </c>
      <c r="AX71" s="41">
        <f t="shared" si="128"/>
        <v>30</v>
      </c>
    </row>
    <row r="72" spans="1:74" s="38" customFormat="1">
      <c r="A72" s="38" t="s">
        <v>1</v>
      </c>
      <c r="B72" s="47" t="s">
        <v>127</v>
      </c>
      <c r="C72" s="45">
        <v>41958</v>
      </c>
      <c r="D72" s="46">
        <v>2014</v>
      </c>
      <c r="E72" s="61">
        <v>0.24027777777777778</v>
      </c>
      <c r="F72" s="61">
        <v>0.24374999999999999</v>
      </c>
      <c r="G72" s="61">
        <v>4.8611111111110938E-3</v>
      </c>
      <c r="H72" s="46">
        <v>2</v>
      </c>
      <c r="I72" s="46">
        <v>2</v>
      </c>
      <c r="J72" s="46">
        <v>9</v>
      </c>
      <c r="K72" s="46">
        <v>9</v>
      </c>
      <c r="L72" s="47" t="s">
        <v>81</v>
      </c>
      <c r="M72" s="47" t="s">
        <v>82</v>
      </c>
      <c r="N72" s="46">
        <v>2</v>
      </c>
      <c r="O72" s="48">
        <v>55.769999999999989</v>
      </c>
      <c r="P72" s="59">
        <v>16.899999999999999</v>
      </c>
      <c r="Q72" s="48">
        <v>58.41</v>
      </c>
      <c r="R72" s="48">
        <v>17.7</v>
      </c>
      <c r="S72" s="46">
        <v>58.41</v>
      </c>
      <c r="T72" s="46">
        <v>17.7</v>
      </c>
      <c r="U72" s="48">
        <v>57.089999999999989</v>
      </c>
      <c r="V72" s="48">
        <v>17.299999999999997</v>
      </c>
      <c r="W72" s="49">
        <v>24.555810000000001</v>
      </c>
      <c r="X72" s="49">
        <v>-112.10306</v>
      </c>
      <c r="Y72" s="50">
        <v>77</v>
      </c>
      <c r="Z72" s="51">
        <v>25</v>
      </c>
      <c r="AA72" s="52">
        <v>3</v>
      </c>
      <c r="AB72" s="87">
        <v>6</v>
      </c>
      <c r="AC72" s="38">
        <v>0</v>
      </c>
      <c r="AD72" s="38">
        <v>0</v>
      </c>
      <c r="AE72" s="38">
        <v>24</v>
      </c>
      <c r="AF72" s="38">
        <v>0</v>
      </c>
      <c r="AG72" s="97">
        <v>10</v>
      </c>
      <c r="AH72" s="89">
        <v>20</v>
      </c>
      <c r="AI72" s="38">
        <v>0</v>
      </c>
      <c r="AJ72" s="96">
        <v>0</v>
      </c>
      <c r="AK72" s="38">
        <v>5</v>
      </c>
      <c r="AL72" s="38">
        <v>0</v>
      </c>
      <c r="AM72" s="38">
        <v>0</v>
      </c>
      <c r="AN72" s="38">
        <v>0</v>
      </c>
      <c r="AO72" s="38">
        <v>0</v>
      </c>
      <c r="AP72" s="38">
        <v>2</v>
      </c>
      <c r="AQ72" s="38">
        <v>16</v>
      </c>
      <c r="AR72" s="38">
        <v>7</v>
      </c>
      <c r="AS72" s="38">
        <v>0</v>
      </c>
      <c r="AT72" s="38">
        <v>0</v>
      </c>
      <c r="AU72" s="38">
        <v>0</v>
      </c>
      <c r="AV72" s="43">
        <f t="shared" si="126"/>
        <v>30</v>
      </c>
      <c r="AW72" s="41">
        <f t="shared" si="127"/>
        <v>30</v>
      </c>
      <c r="AX72" s="41">
        <f t="shared" si="128"/>
        <v>30</v>
      </c>
    </row>
    <row r="73" spans="1:74" s="38" customFormat="1">
      <c r="A73" s="38" t="s">
        <v>2</v>
      </c>
      <c r="B73" s="47" t="s">
        <v>111</v>
      </c>
      <c r="C73" s="45">
        <v>41958</v>
      </c>
      <c r="D73" s="46">
        <v>2014</v>
      </c>
      <c r="E73" s="61">
        <v>0.34652777777777777</v>
      </c>
      <c r="F73" s="61">
        <v>0.3520833333333333</v>
      </c>
      <c r="G73" s="61">
        <v>4.8611111111111494E-3</v>
      </c>
      <c r="H73" s="46">
        <v>2</v>
      </c>
      <c r="I73" s="46">
        <v>2</v>
      </c>
      <c r="J73" s="46">
        <v>10</v>
      </c>
      <c r="K73" s="46">
        <v>10</v>
      </c>
      <c r="L73" s="47" t="s">
        <v>81</v>
      </c>
      <c r="M73" s="47" t="s">
        <v>82</v>
      </c>
      <c r="N73" s="46">
        <v>2</v>
      </c>
      <c r="O73" s="48">
        <v>62.36999999999999</v>
      </c>
      <c r="P73" s="59">
        <v>18.899999999999999</v>
      </c>
      <c r="Q73" s="48">
        <v>56.76</v>
      </c>
      <c r="R73" s="48">
        <v>17.2</v>
      </c>
      <c r="S73" s="46">
        <v>62.36999999999999</v>
      </c>
      <c r="T73" s="46">
        <v>18.899999999999999</v>
      </c>
      <c r="U73" s="48">
        <v>59.564999999999998</v>
      </c>
      <c r="V73" s="48">
        <v>18.049999999999997</v>
      </c>
      <c r="W73" s="49">
        <v>24.556450000000002</v>
      </c>
      <c r="X73" s="49">
        <v>-112.10381</v>
      </c>
      <c r="Y73" s="50">
        <v>77</v>
      </c>
      <c r="Z73" s="51">
        <v>25</v>
      </c>
      <c r="AA73" s="52">
        <v>3</v>
      </c>
      <c r="AB73" s="87">
        <v>0</v>
      </c>
      <c r="AC73" s="38">
        <v>6</v>
      </c>
      <c r="AD73" s="38">
        <v>7</v>
      </c>
      <c r="AE73" s="38">
        <v>17</v>
      </c>
      <c r="AF73" s="38">
        <v>0</v>
      </c>
      <c r="AG73" s="97">
        <v>0</v>
      </c>
      <c r="AH73" s="89">
        <v>30</v>
      </c>
      <c r="AI73" s="38">
        <v>0</v>
      </c>
      <c r="AJ73" s="96">
        <v>0</v>
      </c>
      <c r="AK73" s="38">
        <v>6</v>
      </c>
      <c r="AL73" s="38">
        <v>3</v>
      </c>
      <c r="AM73" s="38">
        <v>12</v>
      </c>
      <c r="AN73" s="38">
        <v>0</v>
      </c>
      <c r="AO73" s="38">
        <v>0</v>
      </c>
      <c r="AP73" s="38">
        <v>3</v>
      </c>
      <c r="AQ73" s="38">
        <v>4</v>
      </c>
      <c r="AR73" s="38">
        <v>1</v>
      </c>
      <c r="AS73" s="38">
        <v>1</v>
      </c>
      <c r="AT73" s="38">
        <v>0</v>
      </c>
      <c r="AU73" s="38">
        <v>0</v>
      </c>
      <c r="AV73" s="43">
        <f t="shared" si="126"/>
        <v>30</v>
      </c>
      <c r="AW73" s="41">
        <f t="shared" si="127"/>
        <v>30</v>
      </c>
      <c r="AX73" s="41">
        <f t="shared" si="128"/>
        <v>30</v>
      </c>
    </row>
    <row r="74" spans="1:74" s="38" customFormat="1">
      <c r="A74" s="38" t="s">
        <v>3</v>
      </c>
      <c r="B74" s="47" t="s">
        <v>108</v>
      </c>
      <c r="C74" s="45">
        <v>41958</v>
      </c>
      <c r="D74" s="46">
        <v>2014</v>
      </c>
      <c r="E74" s="61">
        <v>0.35069444444444442</v>
      </c>
      <c r="F74" s="61">
        <v>0.35416666666666669</v>
      </c>
      <c r="G74" s="61">
        <v>2.7777777777777679E-3</v>
      </c>
      <c r="H74" s="46">
        <v>2</v>
      </c>
      <c r="I74" s="46">
        <v>2</v>
      </c>
      <c r="J74" s="46">
        <v>11</v>
      </c>
      <c r="K74" s="46">
        <v>11</v>
      </c>
      <c r="L74" s="47" t="s">
        <v>81</v>
      </c>
      <c r="M74" s="47" t="s">
        <v>82</v>
      </c>
      <c r="N74" s="46">
        <v>2</v>
      </c>
      <c r="O74" s="48">
        <v>55.109999999999992</v>
      </c>
      <c r="P74" s="59">
        <v>16.7</v>
      </c>
      <c r="Q74" s="48">
        <v>60.059999999999995</v>
      </c>
      <c r="R74" s="48">
        <v>18.2</v>
      </c>
      <c r="S74" s="46">
        <v>60.059999999999995</v>
      </c>
      <c r="T74" s="46">
        <v>18.2</v>
      </c>
      <c r="U74" s="48">
        <v>57.584999999999994</v>
      </c>
      <c r="V74" s="48">
        <v>17.45</v>
      </c>
      <c r="W74" s="49">
        <v>24.556450000000002</v>
      </c>
      <c r="X74" s="49">
        <v>-112.10381</v>
      </c>
      <c r="Y74" s="50">
        <v>77</v>
      </c>
      <c r="Z74" s="51">
        <v>25</v>
      </c>
      <c r="AA74" s="52">
        <v>5</v>
      </c>
      <c r="AB74" s="87">
        <v>0</v>
      </c>
      <c r="AC74" s="36">
        <v>4</v>
      </c>
      <c r="AD74" s="36">
        <v>9</v>
      </c>
      <c r="AE74" s="36">
        <v>17</v>
      </c>
      <c r="AF74" s="36">
        <v>0</v>
      </c>
      <c r="AG74" s="87">
        <v>0</v>
      </c>
      <c r="AH74" s="36">
        <v>30</v>
      </c>
      <c r="AI74" s="36">
        <v>0</v>
      </c>
      <c r="AJ74" s="36">
        <v>0</v>
      </c>
      <c r="AK74" s="87">
        <v>12</v>
      </c>
      <c r="AL74" s="36">
        <v>0</v>
      </c>
      <c r="AM74" s="36">
        <v>16</v>
      </c>
      <c r="AN74" s="36">
        <v>0</v>
      </c>
      <c r="AO74" s="36">
        <v>0</v>
      </c>
      <c r="AP74" s="36">
        <v>2</v>
      </c>
      <c r="AQ74" s="36">
        <v>0</v>
      </c>
      <c r="AR74" s="36">
        <v>0</v>
      </c>
      <c r="AS74" s="36">
        <v>0</v>
      </c>
      <c r="AT74" s="36">
        <v>0</v>
      </c>
      <c r="AU74" s="36">
        <v>0</v>
      </c>
      <c r="AV74" s="43">
        <f t="shared" si="126"/>
        <v>30</v>
      </c>
      <c r="AW74" s="41">
        <f t="shared" si="127"/>
        <v>30</v>
      </c>
      <c r="AX74" s="41">
        <f t="shared" si="128"/>
        <v>30</v>
      </c>
      <c r="AY74" s="36"/>
      <c r="AZ74" s="36"/>
      <c r="BA74" s="36"/>
      <c r="BB74" s="36"/>
      <c r="BC74" s="36"/>
      <c r="BD74" s="36"/>
      <c r="BE74" s="36"/>
      <c r="BF74" s="36"/>
      <c r="BG74" s="36"/>
      <c r="BH74" s="36"/>
      <c r="BI74" s="36"/>
      <c r="BJ74" s="36"/>
      <c r="BK74" s="36"/>
      <c r="BL74" s="36"/>
    </row>
    <row r="75" spans="1:74" s="38" customFormat="1">
      <c r="A75" s="38" t="s">
        <v>4</v>
      </c>
      <c r="B75" s="47" t="s">
        <v>128</v>
      </c>
      <c r="C75" s="45">
        <v>41958</v>
      </c>
      <c r="D75" s="46">
        <v>2014</v>
      </c>
      <c r="E75" s="61">
        <v>0.35000000000000003</v>
      </c>
      <c r="F75" s="61">
        <v>0.35902777777777778</v>
      </c>
      <c r="G75" s="61">
        <v>1.388888888888884E-3</v>
      </c>
      <c r="H75" s="46">
        <v>2</v>
      </c>
      <c r="I75" s="46">
        <v>2</v>
      </c>
      <c r="J75" s="46">
        <v>12</v>
      </c>
      <c r="K75" s="46">
        <v>12</v>
      </c>
      <c r="L75" s="47" t="s">
        <v>81</v>
      </c>
      <c r="M75" s="47" t="s">
        <v>82</v>
      </c>
      <c r="N75" s="46">
        <v>2</v>
      </c>
      <c r="O75" s="48">
        <v>55.109999999999992</v>
      </c>
      <c r="P75" s="59">
        <v>16.7</v>
      </c>
      <c r="Q75" s="48">
        <v>57.089999999999996</v>
      </c>
      <c r="R75" s="48">
        <v>17.3</v>
      </c>
      <c r="S75" s="46">
        <v>57.089999999999996</v>
      </c>
      <c r="T75" s="46">
        <v>17.3</v>
      </c>
      <c r="U75" s="48">
        <v>56.099999999999994</v>
      </c>
      <c r="V75" s="48">
        <v>17</v>
      </c>
      <c r="W75" s="49">
        <v>24.556450000000002</v>
      </c>
      <c r="X75" s="49">
        <v>-112.10381</v>
      </c>
      <c r="Y75" s="50">
        <v>77</v>
      </c>
      <c r="Z75" s="51">
        <v>25</v>
      </c>
      <c r="AA75" s="52">
        <v>5</v>
      </c>
      <c r="AB75" s="87">
        <v>5</v>
      </c>
      <c r="AC75" s="36">
        <v>7</v>
      </c>
      <c r="AD75" s="36">
        <v>2</v>
      </c>
      <c r="AE75" s="36">
        <v>16</v>
      </c>
      <c r="AF75" s="36">
        <v>0</v>
      </c>
      <c r="AG75" s="87">
        <v>23</v>
      </c>
      <c r="AH75" s="36">
        <v>7</v>
      </c>
      <c r="AI75" s="36">
        <v>0</v>
      </c>
      <c r="AJ75" s="36">
        <v>0</v>
      </c>
      <c r="AK75" s="87">
        <v>5</v>
      </c>
      <c r="AL75" s="36">
        <v>1</v>
      </c>
      <c r="AM75" s="36">
        <v>13</v>
      </c>
      <c r="AN75" s="36">
        <v>0</v>
      </c>
      <c r="AO75" s="36">
        <v>7</v>
      </c>
      <c r="AP75" s="36">
        <v>0</v>
      </c>
      <c r="AQ75" s="36">
        <v>0</v>
      </c>
      <c r="AR75" s="36">
        <v>4</v>
      </c>
      <c r="AS75" s="36">
        <v>0</v>
      </c>
      <c r="AT75" s="36">
        <v>0</v>
      </c>
      <c r="AU75" s="36">
        <v>0</v>
      </c>
      <c r="AV75" s="43">
        <f t="shared" si="126"/>
        <v>30</v>
      </c>
      <c r="AW75" s="41">
        <f t="shared" si="127"/>
        <v>30</v>
      </c>
      <c r="AX75" s="41">
        <f t="shared" si="128"/>
        <v>30</v>
      </c>
      <c r="AY75" s="36"/>
      <c r="AZ75" s="36"/>
      <c r="BA75" s="36"/>
      <c r="BB75" s="36"/>
      <c r="BC75" s="36"/>
      <c r="BD75" s="36"/>
      <c r="BE75" s="36"/>
      <c r="BF75" s="36"/>
      <c r="BG75" s="36"/>
      <c r="BH75" s="36"/>
      <c r="BI75" s="36"/>
      <c r="BJ75" s="36"/>
      <c r="BK75" s="36"/>
      <c r="BL75" s="36"/>
    </row>
    <row r="76" spans="1:74" s="38" customFormat="1">
      <c r="A76" s="38" t="s">
        <v>5</v>
      </c>
      <c r="B76" s="47" t="s">
        <v>125</v>
      </c>
      <c r="C76" s="45">
        <v>41958</v>
      </c>
      <c r="D76" s="46">
        <v>2014</v>
      </c>
      <c r="E76" s="61">
        <v>0.3520833333333333</v>
      </c>
      <c r="F76" s="61">
        <v>0.35625000000000001</v>
      </c>
      <c r="G76" s="61">
        <v>2.7777777777778789E-3</v>
      </c>
      <c r="H76" s="46">
        <v>2</v>
      </c>
      <c r="I76" s="46">
        <v>2</v>
      </c>
      <c r="J76" s="46">
        <v>13</v>
      </c>
      <c r="K76" s="46">
        <v>13</v>
      </c>
      <c r="L76" s="47" t="s">
        <v>81</v>
      </c>
      <c r="M76" s="47" t="s">
        <v>82</v>
      </c>
      <c r="N76" s="46">
        <v>2</v>
      </c>
      <c r="O76" s="48">
        <v>49.5</v>
      </c>
      <c r="P76" s="59">
        <v>15</v>
      </c>
      <c r="Q76" s="48">
        <v>48.839999999999996</v>
      </c>
      <c r="R76" s="48">
        <v>14.8</v>
      </c>
      <c r="S76" s="46">
        <v>49.5</v>
      </c>
      <c r="T76" s="46">
        <v>15</v>
      </c>
      <c r="U76" s="48">
        <v>49.17</v>
      </c>
      <c r="V76" s="48">
        <v>14.9</v>
      </c>
      <c r="W76" s="49">
        <v>24.556450000000002</v>
      </c>
      <c r="X76" s="49">
        <v>112.10381</v>
      </c>
      <c r="Y76" s="50">
        <v>77</v>
      </c>
      <c r="Z76" s="51">
        <v>25</v>
      </c>
      <c r="AA76" s="52">
        <v>3</v>
      </c>
      <c r="AB76" s="87">
        <v>5</v>
      </c>
      <c r="AC76" s="36">
        <v>6</v>
      </c>
      <c r="AD76" s="36">
        <v>7</v>
      </c>
      <c r="AE76" s="36">
        <v>12</v>
      </c>
      <c r="AF76" s="36">
        <v>0</v>
      </c>
      <c r="AG76" s="87">
        <v>7</v>
      </c>
      <c r="AH76" s="36">
        <v>13</v>
      </c>
      <c r="AI76" s="36">
        <v>10</v>
      </c>
      <c r="AJ76" s="36">
        <v>0</v>
      </c>
      <c r="AK76" s="87">
        <v>15</v>
      </c>
      <c r="AL76" s="36">
        <v>1</v>
      </c>
      <c r="AM76" s="36">
        <v>14</v>
      </c>
      <c r="AN76" s="36">
        <v>0</v>
      </c>
      <c r="AO76" s="36">
        <v>0</v>
      </c>
      <c r="AP76" s="36">
        <v>0</v>
      </c>
      <c r="AQ76" s="36">
        <v>0</v>
      </c>
      <c r="AR76" s="36">
        <v>0</v>
      </c>
      <c r="AS76" s="36">
        <v>0</v>
      </c>
      <c r="AT76" s="36">
        <v>0</v>
      </c>
      <c r="AU76" s="36">
        <v>0</v>
      </c>
      <c r="AV76" s="43">
        <f t="shared" si="126"/>
        <v>30</v>
      </c>
      <c r="AW76" s="41">
        <f t="shared" si="127"/>
        <v>30</v>
      </c>
      <c r="AX76" s="41">
        <f t="shared" si="128"/>
        <v>30</v>
      </c>
      <c r="AY76" s="36"/>
      <c r="AZ76" s="36"/>
      <c r="BA76" s="36"/>
      <c r="BB76" s="36"/>
      <c r="BC76" s="36"/>
      <c r="BD76" s="36"/>
      <c r="BE76" s="36"/>
      <c r="BF76" s="36"/>
      <c r="BG76" s="36"/>
      <c r="BH76" s="36"/>
      <c r="BI76" s="36"/>
      <c r="BJ76" s="36"/>
      <c r="BK76" s="36"/>
      <c r="BL76" s="36"/>
    </row>
    <row r="77" spans="1:74">
      <c r="A77" s="38"/>
      <c r="B77" s="47"/>
      <c r="C77" s="45"/>
      <c r="D77" s="46"/>
      <c r="E77" s="55"/>
      <c r="F77" s="55"/>
      <c r="G77" s="55"/>
      <c r="H77" s="46"/>
      <c r="I77" s="46"/>
      <c r="J77" s="46"/>
      <c r="K77" s="46"/>
      <c r="L77" s="47"/>
      <c r="M77" s="47"/>
      <c r="N77" s="46"/>
      <c r="O77" s="48"/>
      <c r="P77" s="57"/>
      <c r="Q77" s="48"/>
      <c r="R77" s="48"/>
      <c r="S77" s="46"/>
      <c r="T77" s="46"/>
      <c r="U77" s="48"/>
      <c r="V77" s="48"/>
      <c r="W77" s="49"/>
      <c r="X77" s="49"/>
      <c r="Y77" s="50"/>
      <c r="Z77" s="51"/>
      <c r="AA77" s="52"/>
      <c r="AV77" s="43"/>
      <c r="AW77" s="41"/>
      <c r="AX77" s="41"/>
    </row>
    <row r="78" spans="1:74">
      <c r="A78" s="38"/>
      <c r="B78" s="47"/>
      <c r="C78" s="45"/>
      <c r="D78" s="46"/>
      <c r="E78" s="55"/>
      <c r="F78" s="55"/>
      <c r="G78" s="55"/>
      <c r="H78" s="46"/>
      <c r="I78" s="46"/>
      <c r="J78" s="46"/>
      <c r="K78" s="46"/>
      <c r="L78" s="47"/>
      <c r="M78" s="47"/>
      <c r="N78" s="46"/>
      <c r="O78" s="48"/>
      <c r="P78" s="57"/>
      <c r="Q78" s="48"/>
      <c r="R78" s="48"/>
      <c r="S78" s="46"/>
      <c r="T78" s="46"/>
      <c r="U78" s="48"/>
      <c r="V78" s="48"/>
      <c r="W78" s="49"/>
      <c r="X78" s="49"/>
      <c r="Y78" s="50"/>
      <c r="Z78" s="51"/>
      <c r="AA78" s="52"/>
      <c r="AV78" s="43"/>
      <c r="AW78" s="41"/>
      <c r="AX78" s="41"/>
    </row>
    <row r="79" spans="1:74">
      <c r="A79" s="38"/>
      <c r="B79" s="47"/>
      <c r="C79" s="45"/>
      <c r="D79" s="46"/>
      <c r="E79" s="55"/>
      <c r="F79" s="55"/>
      <c r="G79" s="55"/>
      <c r="H79" s="46"/>
      <c r="I79" s="46"/>
      <c r="J79" s="46"/>
      <c r="K79" s="46"/>
      <c r="L79" s="47"/>
      <c r="M79" s="47"/>
      <c r="N79" s="46"/>
      <c r="O79" s="48"/>
      <c r="P79" s="57"/>
      <c r="Q79" s="48"/>
      <c r="R79" s="48"/>
      <c r="S79" s="46"/>
      <c r="T79" s="46"/>
      <c r="U79" s="48"/>
      <c r="V79" s="48"/>
      <c r="W79" s="49"/>
      <c r="X79" s="49"/>
      <c r="Y79" s="50"/>
      <c r="Z79" s="51"/>
      <c r="AA79" s="52"/>
      <c r="AV79" s="43"/>
      <c r="AW79" s="41"/>
      <c r="AX79" s="41"/>
    </row>
    <row r="80" spans="1:74">
      <c r="A80" s="38"/>
      <c r="B80" s="47"/>
      <c r="C80" s="45"/>
      <c r="D80" s="46"/>
      <c r="E80" s="55"/>
      <c r="F80" s="55"/>
      <c r="G80" s="55"/>
      <c r="H80" s="46"/>
      <c r="I80" s="46"/>
      <c r="J80" s="46"/>
      <c r="K80" s="46"/>
      <c r="L80" s="47"/>
      <c r="M80" s="47"/>
      <c r="N80" s="46"/>
      <c r="O80" s="48"/>
      <c r="P80" s="57"/>
      <c r="Q80" s="48"/>
      <c r="R80" s="48"/>
      <c r="S80" s="46"/>
      <c r="T80" s="46"/>
      <c r="U80" s="48"/>
      <c r="V80" s="48"/>
      <c r="W80" s="49"/>
      <c r="X80" s="49"/>
      <c r="Y80" s="50"/>
      <c r="Z80" s="51"/>
      <c r="AA80" s="52"/>
      <c r="AV80" s="43"/>
      <c r="AW80" s="41"/>
      <c r="AX80" s="41"/>
    </row>
    <row r="81" spans="1:50">
      <c r="A81" s="38"/>
      <c r="B81" s="47"/>
      <c r="C81" s="45"/>
      <c r="D81" s="46"/>
      <c r="E81" s="55"/>
      <c r="F81" s="55"/>
      <c r="G81" s="55"/>
      <c r="H81" s="46"/>
      <c r="I81" s="46"/>
      <c r="J81" s="46"/>
      <c r="K81" s="46"/>
      <c r="L81" s="47"/>
      <c r="M81" s="47"/>
      <c r="N81" s="46"/>
      <c r="O81" s="48"/>
      <c r="P81" s="57"/>
      <c r="Q81" s="48"/>
      <c r="R81" s="48"/>
      <c r="S81" s="46"/>
      <c r="T81" s="46"/>
      <c r="U81" s="48"/>
      <c r="V81" s="48"/>
      <c r="W81" s="40"/>
      <c r="X81" s="40"/>
      <c r="Y81" s="50"/>
      <c r="Z81" s="38"/>
      <c r="AA81" s="53"/>
      <c r="AV81" s="43"/>
      <c r="AW81" s="41"/>
      <c r="AX81" s="41"/>
    </row>
    <row r="82" spans="1:50">
      <c r="A82" s="38"/>
      <c r="B82" s="47"/>
      <c r="C82" s="45"/>
      <c r="D82" s="46"/>
      <c r="E82" s="55"/>
      <c r="F82" s="55"/>
      <c r="G82" s="55"/>
      <c r="H82" s="46"/>
      <c r="I82" s="46"/>
      <c r="J82" s="46"/>
      <c r="K82" s="46"/>
      <c r="L82" s="47"/>
      <c r="M82" s="47"/>
      <c r="N82" s="46"/>
      <c r="O82" s="48"/>
      <c r="P82" s="57"/>
      <c r="Q82" s="48"/>
      <c r="R82" s="48"/>
      <c r="S82" s="46"/>
      <c r="T82" s="46"/>
      <c r="U82" s="48"/>
      <c r="V82" s="48"/>
      <c r="W82" s="40"/>
      <c r="X82" s="40"/>
      <c r="Y82" s="50"/>
      <c r="Z82" s="38"/>
      <c r="AA82" s="53"/>
      <c r="AV82" s="43"/>
      <c r="AW82" s="41"/>
      <c r="AX82" s="41"/>
    </row>
    <row r="83" spans="1:50">
      <c r="A83" s="38"/>
      <c r="B83" s="47"/>
      <c r="C83" s="45"/>
      <c r="D83" s="46"/>
      <c r="E83" s="55"/>
      <c r="F83" s="55"/>
      <c r="G83" s="55"/>
      <c r="H83" s="46"/>
      <c r="I83" s="46"/>
      <c r="J83" s="46"/>
      <c r="K83" s="46"/>
      <c r="L83" s="47"/>
      <c r="M83" s="47"/>
      <c r="N83" s="46"/>
      <c r="O83" s="48"/>
      <c r="P83" s="57"/>
      <c r="Q83" s="48"/>
      <c r="R83" s="48"/>
      <c r="S83" s="46"/>
      <c r="T83" s="46"/>
      <c r="U83" s="48"/>
      <c r="V83" s="48"/>
      <c r="W83" s="40"/>
      <c r="X83" s="40"/>
      <c r="Y83" s="50"/>
      <c r="Z83" s="38"/>
      <c r="AA83" s="53"/>
      <c r="AV83" s="43"/>
      <c r="AW83" s="41"/>
      <c r="AX83" s="41"/>
    </row>
    <row r="84" spans="1:50">
      <c r="A84" s="38"/>
      <c r="B84" s="38"/>
      <c r="C84" s="63"/>
      <c r="D84" s="36"/>
      <c r="I84" s="40"/>
      <c r="J84" s="40"/>
      <c r="K84" s="40"/>
      <c r="L84" s="39"/>
      <c r="M84" s="39"/>
      <c r="O84" s="35"/>
      <c r="Q84" s="35"/>
      <c r="R84" s="35"/>
      <c r="S84" s="35"/>
      <c r="U84" s="35"/>
      <c r="V84" s="35"/>
      <c r="W84" s="40"/>
      <c r="X84" s="40"/>
      <c r="Y84" s="37"/>
      <c r="Z84" s="37"/>
      <c r="AV84" s="43"/>
      <c r="AW84" s="41"/>
      <c r="AX84" s="41"/>
    </row>
    <row r="85" spans="1:50">
      <c r="A85" s="38"/>
      <c r="B85" s="38"/>
      <c r="C85" s="63"/>
      <c r="D85" s="36"/>
      <c r="I85" s="40"/>
      <c r="J85" s="40"/>
      <c r="K85" s="40"/>
      <c r="L85" s="39"/>
      <c r="M85" s="39"/>
      <c r="O85" s="35"/>
      <c r="Q85" s="35"/>
      <c r="R85" s="35"/>
      <c r="S85" s="35"/>
      <c r="U85" s="35"/>
      <c r="V85" s="35"/>
      <c r="W85" s="40"/>
      <c r="X85" s="40"/>
      <c r="Y85" s="37"/>
      <c r="Z85" s="37"/>
      <c r="AV85" s="43"/>
      <c r="AW85" s="41"/>
      <c r="AX85" s="41"/>
    </row>
    <row r="86" spans="1:50">
      <c r="A86" s="38"/>
      <c r="B86" s="38"/>
      <c r="C86" s="63"/>
      <c r="D86" s="36"/>
      <c r="I86" s="40"/>
      <c r="J86" s="40"/>
      <c r="K86" s="40"/>
      <c r="L86" s="39"/>
      <c r="M86" s="39"/>
      <c r="O86" s="35"/>
      <c r="Q86" s="35"/>
      <c r="R86" s="35"/>
      <c r="S86" s="35"/>
      <c r="U86" s="35"/>
      <c r="V86" s="35"/>
      <c r="W86" s="40"/>
      <c r="X86" s="40"/>
      <c r="Y86" s="37"/>
      <c r="Z86" s="37"/>
      <c r="AV86" s="43"/>
      <c r="AW86" s="41"/>
      <c r="AX86" s="41"/>
    </row>
    <row r="87" spans="1:50">
      <c r="A87" s="38"/>
      <c r="B87" s="38"/>
      <c r="C87" s="63"/>
      <c r="D87" s="36"/>
      <c r="I87" s="40"/>
      <c r="J87" s="40"/>
      <c r="K87" s="40"/>
      <c r="L87" s="39"/>
      <c r="M87" s="39"/>
      <c r="O87" s="35"/>
      <c r="Q87" s="35"/>
      <c r="R87" s="35"/>
      <c r="S87" s="35"/>
      <c r="U87" s="35"/>
      <c r="V87" s="35"/>
      <c r="W87" s="40"/>
      <c r="X87" s="40"/>
      <c r="Y87" s="37"/>
      <c r="Z87" s="37"/>
      <c r="AV87" s="43"/>
      <c r="AW87" s="41"/>
      <c r="AX87" s="41"/>
    </row>
    <row r="88" spans="1:50">
      <c r="A88" s="38"/>
      <c r="B88" s="38"/>
      <c r="C88" s="63"/>
      <c r="D88" s="36"/>
      <c r="I88" s="40"/>
      <c r="J88" s="40"/>
      <c r="K88" s="40"/>
      <c r="L88" s="39"/>
      <c r="M88" s="39"/>
      <c r="O88" s="35"/>
      <c r="Q88" s="35"/>
      <c r="R88" s="35"/>
      <c r="S88" s="35"/>
      <c r="U88" s="35"/>
      <c r="V88" s="35"/>
      <c r="W88" s="40"/>
      <c r="X88" s="40"/>
      <c r="Y88" s="37"/>
      <c r="Z88" s="37"/>
      <c r="AV88" s="43"/>
      <c r="AW88" s="41"/>
      <c r="AX88" s="41"/>
    </row>
    <row r="89" spans="1:50">
      <c r="A89" s="47"/>
      <c r="B89" s="47"/>
      <c r="C89" s="45"/>
      <c r="D89" s="46"/>
      <c r="E89" s="55"/>
      <c r="F89" s="55"/>
      <c r="G89" s="55"/>
      <c r="H89" s="46"/>
      <c r="I89" s="46"/>
      <c r="J89" s="46"/>
      <c r="K89" s="46"/>
      <c r="L89" s="47"/>
      <c r="M89" s="47"/>
      <c r="N89" s="46"/>
      <c r="O89" s="48"/>
      <c r="P89" s="57"/>
      <c r="Q89" s="48"/>
      <c r="R89" s="48"/>
      <c r="S89" s="46"/>
      <c r="T89" s="46"/>
      <c r="U89" s="48"/>
      <c r="V89" s="48"/>
      <c r="W89" s="49"/>
      <c r="X89" s="49"/>
      <c r="Y89" s="50"/>
      <c r="Z89" s="51"/>
      <c r="AA89" s="52"/>
      <c r="AV89" s="43"/>
      <c r="AW89" s="41"/>
      <c r="AX89" s="41"/>
    </row>
    <row r="90" spans="1:50">
      <c r="A90" s="38"/>
      <c r="B90" s="47"/>
      <c r="C90" s="45"/>
      <c r="D90" s="46"/>
      <c r="E90" s="55"/>
      <c r="F90" s="55"/>
      <c r="G90" s="55"/>
      <c r="H90" s="46"/>
      <c r="I90" s="46"/>
      <c r="J90" s="46"/>
      <c r="K90" s="46"/>
      <c r="L90" s="47"/>
      <c r="M90" s="47"/>
      <c r="N90" s="46"/>
      <c r="O90" s="48"/>
      <c r="P90" s="57"/>
      <c r="Q90" s="48"/>
      <c r="R90" s="48"/>
      <c r="S90" s="46"/>
      <c r="T90" s="46"/>
      <c r="U90" s="48"/>
      <c r="V90" s="48"/>
      <c r="W90" s="49"/>
      <c r="X90" s="49"/>
      <c r="Y90" s="50"/>
      <c r="Z90" s="51"/>
      <c r="AA90" s="52"/>
      <c r="AV90" s="43"/>
      <c r="AW90" s="41"/>
      <c r="AX90" s="41"/>
    </row>
    <row r="91" spans="1:50">
      <c r="A91" s="38"/>
      <c r="B91" s="47"/>
      <c r="C91" s="45"/>
      <c r="D91" s="46"/>
      <c r="E91" s="55"/>
      <c r="F91" s="55"/>
      <c r="G91" s="55"/>
      <c r="H91" s="46"/>
      <c r="I91" s="46"/>
      <c r="J91" s="46"/>
      <c r="K91" s="46"/>
      <c r="L91" s="47"/>
      <c r="M91" s="47"/>
      <c r="N91" s="46"/>
      <c r="O91" s="48"/>
      <c r="P91" s="57"/>
      <c r="Q91" s="48"/>
      <c r="R91" s="48"/>
      <c r="S91" s="46"/>
      <c r="T91" s="46"/>
      <c r="U91" s="48"/>
      <c r="V91" s="48"/>
      <c r="W91" s="49"/>
      <c r="X91" s="49"/>
      <c r="Y91" s="50"/>
      <c r="Z91" s="51"/>
      <c r="AA91" s="52"/>
      <c r="AV91" s="43"/>
      <c r="AW91" s="41"/>
      <c r="AX91" s="41"/>
    </row>
    <row r="92" spans="1:50">
      <c r="A92" s="38"/>
      <c r="B92" s="47"/>
      <c r="C92" s="45"/>
      <c r="D92" s="46"/>
      <c r="E92" s="55"/>
      <c r="F92" s="55"/>
      <c r="G92" s="55"/>
      <c r="H92" s="46"/>
      <c r="I92" s="46"/>
      <c r="J92" s="46"/>
      <c r="K92" s="46"/>
      <c r="L92" s="47"/>
      <c r="M92" s="47"/>
      <c r="N92" s="46"/>
      <c r="O92" s="48"/>
      <c r="P92" s="57"/>
      <c r="Q92" s="48"/>
      <c r="R92" s="48"/>
      <c r="S92" s="46"/>
      <c r="T92" s="46"/>
      <c r="U92" s="48"/>
      <c r="V92" s="48"/>
      <c r="W92" s="49"/>
      <c r="X92" s="49"/>
      <c r="Y92" s="50"/>
      <c r="Z92" s="51"/>
      <c r="AA92" s="52"/>
      <c r="AV92" s="43"/>
      <c r="AW92" s="41"/>
      <c r="AX92" s="41"/>
    </row>
    <row r="93" spans="1:50">
      <c r="A93" s="38"/>
      <c r="B93" s="47"/>
      <c r="C93" s="45"/>
      <c r="D93" s="46"/>
      <c r="E93" s="55"/>
      <c r="F93" s="55"/>
      <c r="G93" s="55"/>
      <c r="H93" s="46"/>
      <c r="I93" s="46"/>
      <c r="J93" s="46"/>
      <c r="K93" s="46"/>
      <c r="L93" s="47"/>
      <c r="M93" s="47"/>
      <c r="N93" s="46"/>
      <c r="O93" s="48"/>
      <c r="P93" s="57"/>
      <c r="Q93" s="48"/>
      <c r="R93" s="48"/>
      <c r="S93" s="46"/>
      <c r="T93" s="46"/>
      <c r="U93" s="48"/>
      <c r="V93" s="48"/>
      <c r="W93" s="49"/>
      <c r="X93" s="49"/>
      <c r="Y93" s="50"/>
      <c r="Z93" s="51"/>
      <c r="AA93" s="52"/>
      <c r="AV93" s="43"/>
      <c r="AW93" s="41"/>
      <c r="AX93" s="41"/>
    </row>
    <row r="94" spans="1:50">
      <c r="A94" s="38"/>
      <c r="B94" s="47"/>
      <c r="C94" s="45"/>
      <c r="D94" s="46"/>
      <c r="E94" s="55"/>
      <c r="F94" s="55"/>
      <c r="G94" s="55"/>
      <c r="H94" s="46"/>
      <c r="I94" s="46"/>
      <c r="J94" s="46"/>
      <c r="K94" s="46"/>
      <c r="L94" s="47"/>
      <c r="M94" s="47"/>
      <c r="N94" s="46"/>
      <c r="O94" s="48"/>
      <c r="P94" s="57"/>
      <c r="Q94" s="48"/>
      <c r="R94" s="48"/>
      <c r="S94" s="46"/>
      <c r="T94" s="46"/>
      <c r="U94" s="48"/>
      <c r="V94" s="48"/>
      <c r="W94" s="40"/>
      <c r="X94" s="40"/>
      <c r="Y94" s="50"/>
      <c r="Z94" s="51"/>
      <c r="AA94" s="52"/>
      <c r="AV94" s="43"/>
      <c r="AW94" s="41"/>
      <c r="AX94" s="41"/>
    </row>
    <row r="95" spans="1:50">
      <c r="A95" s="38"/>
      <c r="B95" s="47"/>
      <c r="C95" s="45"/>
      <c r="D95" s="46"/>
      <c r="E95" s="55"/>
      <c r="F95" s="55"/>
      <c r="G95" s="55"/>
      <c r="H95" s="46"/>
      <c r="I95" s="46"/>
      <c r="J95" s="46"/>
      <c r="K95" s="46"/>
      <c r="L95" s="47"/>
      <c r="M95" s="47"/>
      <c r="N95" s="46"/>
      <c r="O95" s="48"/>
      <c r="P95" s="57"/>
      <c r="Q95" s="48"/>
      <c r="R95" s="48"/>
      <c r="S95" s="46"/>
      <c r="T95" s="46"/>
      <c r="U95" s="48"/>
      <c r="V95" s="48"/>
      <c r="W95" s="40"/>
      <c r="X95" s="40"/>
      <c r="Y95" s="50"/>
      <c r="Z95" s="51"/>
      <c r="AA95" s="52"/>
      <c r="AV95" s="43"/>
      <c r="AW95" s="41"/>
      <c r="AX95" s="41"/>
    </row>
    <row r="96" spans="1:50">
      <c r="A96" s="38"/>
      <c r="B96" s="47"/>
      <c r="C96" s="45"/>
      <c r="D96" s="46"/>
      <c r="E96" s="55"/>
      <c r="F96" s="55"/>
      <c r="G96" s="55"/>
      <c r="H96" s="46"/>
      <c r="I96" s="46"/>
      <c r="J96" s="46"/>
      <c r="K96" s="46"/>
      <c r="L96" s="47"/>
      <c r="M96" s="47"/>
      <c r="N96" s="46"/>
      <c r="O96" s="48"/>
      <c r="P96" s="57"/>
      <c r="Q96" s="48"/>
      <c r="R96" s="48"/>
      <c r="S96" s="46"/>
      <c r="T96" s="46"/>
      <c r="U96" s="48"/>
      <c r="V96" s="48"/>
      <c r="W96" s="40"/>
      <c r="X96" s="40"/>
      <c r="Y96" s="50"/>
      <c r="Z96" s="51"/>
      <c r="AA96" s="52"/>
      <c r="AV96" s="43"/>
      <c r="AW96" s="41"/>
      <c r="AX96" s="41"/>
    </row>
    <row r="97" spans="1:51">
      <c r="A97" s="38"/>
      <c r="B97" s="38"/>
      <c r="C97" s="63"/>
      <c r="D97" s="36"/>
      <c r="I97" s="40"/>
      <c r="J97" s="40"/>
      <c r="K97" s="40"/>
      <c r="L97" s="39"/>
      <c r="M97" s="39"/>
      <c r="O97" s="35"/>
      <c r="Q97" s="35"/>
      <c r="R97" s="35"/>
      <c r="S97" s="35"/>
      <c r="U97" s="35"/>
      <c r="V97" s="35"/>
      <c r="W97" s="40"/>
      <c r="X97" s="40"/>
      <c r="Y97" s="37"/>
      <c r="Z97" s="37"/>
      <c r="AV97" s="43"/>
      <c r="AW97" s="41"/>
      <c r="AX97" s="41"/>
    </row>
    <row r="98" spans="1:51">
      <c r="A98" s="38"/>
      <c r="B98" s="38"/>
      <c r="C98" s="63"/>
      <c r="D98" s="36"/>
      <c r="I98" s="40"/>
      <c r="J98" s="40"/>
      <c r="K98" s="40"/>
      <c r="L98" s="39"/>
      <c r="M98" s="39"/>
      <c r="O98" s="35"/>
      <c r="Q98" s="35"/>
      <c r="R98" s="35"/>
      <c r="S98" s="35"/>
      <c r="U98" s="35"/>
      <c r="V98" s="35"/>
      <c r="W98" s="40"/>
      <c r="X98" s="40"/>
      <c r="Y98" s="37"/>
      <c r="Z98" s="37"/>
      <c r="AV98" s="43"/>
      <c r="AW98" s="41"/>
      <c r="AX98" s="41"/>
    </row>
    <row r="99" spans="1:51">
      <c r="A99" s="38"/>
      <c r="B99" s="38"/>
      <c r="C99" s="63"/>
      <c r="D99" s="36"/>
      <c r="I99" s="40"/>
      <c r="J99" s="40"/>
      <c r="K99" s="40"/>
      <c r="L99" s="39"/>
      <c r="M99" s="39"/>
      <c r="O99" s="35"/>
      <c r="Q99" s="35"/>
      <c r="R99" s="35"/>
      <c r="S99" s="35"/>
      <c r="U99" s="35"/>
      <c r="V99" s="35"/>
      <c r="W99" s="40"/>
      <c r="X99" s="40"/>
      <c r="Y99" s="37"/>
      <c r="Z99" s="37"/>
      <c r="AV99" s="43"/>
      <c r="AW99" s="41"/>
      <c r="AX99" s="41"/>
    </row>
    <row r="100" spans="1:51">
      <c r="A100" s="38"/>
      <c r="B100" s="38"/>
      <c r="C100" s="63"/>
      <c r="D100" s="36"/>
      <c r="I100" s="40"/>
      <c r="J100" s="40"/>
      <c r="K100" s="40"/>
      <c r="L100" s="39"/>
      <c r="M100" s="39"/>
      <c r="O100" s="35"/>
      <c r="Q100" s="35"/>
      <c r="R100" s="35"/>
      <c r="S100" s="35"/>
      <c r="U100" s="35"/>
      <c r="V100" s="35"/>
      <c r="W100" s="40"/>
      <c r="X100" s="40"/>
      <c r="Y100" s="37"/>
      <c r="Z100" s="37"/>
      <c r="AV100" s="43"/>
      <c r="AW100" s="41"/>
      <c r="AX100" s="41"/>
    </row>
    <row r="101" spans="1:51">
      <c r="A101" s="38"/>
      <c r="B101" s="38"/>
      <c r="C101" s="63"/>
      <c r="D101" s="36"/>
      <c r="I101" s="40"/>
      <c r="J101" s="40"/>
      <c r="K101" s="40"/>
      <c r="L101" s="39"/>
      <c r="M101" s="39"/>
      <c r="O101" s="35"/>
      <c r="Q101" s="35"/>
      <c r="R101" s="35"/>
      <c r="S101" s="35"/>
      <c r="U101" s="35"/>
      <c r="V101" s="35"/>
      <c r="W101" s="40"/>
      <c r="X101" s="40"/>
      <c r="Y101" s="37"/>
      <c r="Z101" s="37"/>
      <c r="AV101" s="43"/>
      <c r="AW101" s="41"/>
      <c r="AX101" s="41"/>
    </row>
    <row r="102" spans="1:51">
      <c r="A102" s="47"/>
      <c r="B102" s="47"/>
      <c r="C102" s="45"/>
      <c r="D102" s="46"/>
      <c r="E102" s="55"/>
      <c r="F102" s="55"/>
      <c r="G102" s="55"/>
      <c r="H102" s="46"/>
      <c r="I102" s="46"/>
      <c r="J102" s="46"/>
      <c r="K102" s="46"/>
      <c r="L102" s="47"/>
      <c r="M102" s="47"/>
      <c r="N102" s="46"/>
      <c r="O102" s="48"/>
      <c r="P102" s="57"/>
      <c r="Q102" s="48"/>
      <c r="R102" s="48"/>
      <c r="S102" s="46"/>
      <c r="T102" s="46"/>
      <c r="U102" s="48"/>
      <c r="V102" s="48"/>
      <c r="W102" s="49"/>
      <c r="X102" s="49"/>
      <c r="Y102" s="50"/>
      <c r="Z102" s="51"/>
      <c r="AA102" s="52"/>
      <c r="AV102" s="43"/>
      <c r="AW102" s="41"/>
      <c r="AX102" s="41"/>
    </row>
    <row r="103" spans="1:51">
      <c r="A103" s="38"/>
      <c r="B103" s="38"/>
      <c r="L103" s="38"/>
      <c r="M103" s="38"/>
      <c r="AV103" s="43"/>
      <c r="AW103" s="41"/>
      <c r="AX103" s="41"/>
      <c r="AY103" s="38"/>
    </row>
    <row r="104" spans="1:51">
      <c r="A104" s="38"/>
      <c r="B104" s="38"/>
      <c r="L104" s="38"/>
      <c r="M104" s="38"/>
      <c r="AV104" s="43"/>
      <c r="AW104" s="41"/>
      <c r="AX104" s="41"/>
    </row>
    <row r="105" spans="1:51">
      <c r="A105" s="38"/>
      <c r="B105" s="38"/>
      <c r="L105" s="44"/>
      <c r="M105" s="44"/>
      <c r="AV105" s="43"/>
      <c r="AW105" s="41"/>
      <c r="AX105" s="41"/>
    </row>
    <row r="106" spans="1:51">
      <c r="A106" s="38"/>
      <c r="B106" s="38"/>
      <c r="L106" s="44"/>
      <c r="M106" s="44"/>
      <c r="AV106" s="43"/>
      <c r="AW106" s="41"/>
      <c r="AX106" s="41"/>
    </row>
    <row r="107" spans="1:51">
      <c r="A107" s="38"/>
      <c r="B107" s="38"/>
      <c r="L107" s="44"/>
      <c r="M107" s="44"/>
      <c r="AV107" s="43"/>
      <c r="AW107" s="41"/>
      <c r="AX107" s="41"/>
    </row>
    <row r="108" spans="1:51">
      <c r="A108" s="38"/>
      <c r="B108" s="38"/>
      <c r="L108" s="44"/>
      <c r="M108" s="44"/>
      <c r="AV108" s="43"/>
      <c r="AW108" s="41"/>
      <c r="AX108" s="41"/>
    </row>
    <row r="109" spans="1:51">
      <c r="A109" s="38"/>
      <c r="B109" s="38"/>
      <c r="L109" s="44"/>
      <c r="M109" s="44"/>
      <c r="AV109" s="43"/>
      <c r="AW109" s="41"/>
      <c r="AX109" s="41"/>
    </row>
    <row r="110" spans="1:51">
      <c r="A110" s="38"/>
      <c r="B110" s="38"/>
      <c r="L110" s="44"/>
      <c r="M110" s="44"/>
      <c r="AV110" s="43"/>
      <c r="AW110" s="41"/>
      <c r="AX110" s="41"/>
    </row>
    <row r="111" spans="1:51">
      <c r="A111" s="38"/>
      <c r="B111" s="38"/>
      <c r="L111" s="44"/>
      <c r="M111" s="44"/>
      <c r="AV111" s="43"/>
      <c r="AW111" s="41"/>
      <c r="AX111" s="41"/>
    </row>
    <row r="112" spans="1:51">
      <c r="A112" s="38"/>
      <c r="B112" s="38"/>
      <c r="L112" s="44"/>
      <c r="M112" s="44"/>
      <c r="AV112" s="43"/>
      <c r="AW112" s="41"/>
      <c r="AX112" s="41"/>
    </row>
    <row r="113" spans="1:50">
      <c r="A113" s="38"/>
      <c r="B113" s="38"/>
      <c r="L113" s="44"/>
      <c r="M113" s="44"/>
      <c r="AV113" s="43"/>
      <c r="AW113" s="41"/>
      <c r="AX113" s="41"/>
    </row>
    <row r="114" spans="1:50">
      <c r="A114" s="38"/>
      <c r="B114" s="38"/>
      <c r="L114" s="44"/>
      <c r="M114" s="44"/>
      <c r="AV114" s="43"/>
      <c r="AW114" s="41"/>
      <c r="AX114" s="41"/>
    </row>
    <row r="115" spans="1:50">
      <c r="A115" s="38"/>
      <c r="B115" s="38"/>
      <c r="L115" s="44"/>
      <c r="M115" s="44"/>
      <c r="AV115" s="43"/>
      <c r="AW115" s="41"/>
      <c r="AX115" s="41"/>
    </row>
    <row r="116" spans="1:50">
      <c r="A116" s="38"/>
      <c r="B116" s="38"/>
      <c r="L116" s="44"/>
      <c r="M116" s="44"/>
      <c r="AV116" s="43"/>
      <c r="AW116" s="41"/>
      <c r="AX116" s="41"/>
    </row>
    <row r="117" spans="1:50">
      <c r="A117" s="38"/>
      <c r="B117" s="38"/>
      <c r="L117" s="44"/>
      <c r="M117" s="44"/>
      <c r="AV117" s="43"/>
      <c r="AW117" s="41"/>
      <c r="AX117" s="41"/>
    </row>
    <row r="118" spans="1:50">
      <c r="A118" s="38"/>
      <c r="B118" s="38"/>
      <c r="L118" s="38"/>
      <c r="M118" s="38"/>
      <c r="AV118" s="43"/>
      <c r="AW118" s="41"/>
      <c r="AX118" s="41"/>
    </row>
    <row r="119" spans="1:50">
      <c r="A119" s="38"/>
      <c r="B119" s="38"/>
      <c r="L119" s="38"/>
      <c r="M119" s="38"/>
      <c r="AV119" s="43"/>
      <c r="AW119" s="41"/>
      <c r="AX119" s="41"/>
    </row>
    <row r="120" spans="1:50">
      <c r="A120" s="38"/>
      <c r="B120" s="38"/>
      <c r="L120" s="38"/>
      <c r="M120" s="38"/>
      <c r="AV120" s="43"/>
      <c r="AW120" s="41"/>
      <c r="AX120" s="41"/>
    </row>
    <row r="121" spans="1:50">
      <c r="A121" s="38"/>
      <c r="B121" s="38"/>
      <c r="L121" s="38"/>
      <c r="M121" s="38"/>
      <c r="AV121" s="43"/>
      <c r="AW121" s="41"/>
      <c r="AX121" s="41"/>
    </row>
    <row r="122" spans="1:50">
      <c r="A122" s="38"/>
      <c r="B122" s="38"/>
      <c r="L122" s="38"/>
      <c r="M122" s="38"/>
      <c r="AV122" s="43"/>
      <c r="AW122" s="41"/>
      <c r="AX122" s="41"/>
    </row>
    <row r="123" spans="1:50">
      <c r="A123" s="38"/>
      <c r="B123" s="38"/>
      <c r="L123" s="38"/>
      <c r="M123" s="38"/>
      <c r="AV123" s="43"/>
      <c r="AW123" s="41"/>
      <c r="AX123" s="41"/>
    </row>
    <row r="124" spans="1:50">
      <c r="A124" s="38"/>
      <c r="B124" s="38"/>
      <c r="L124" s="38"/>
      <c r="M124" s="38"/>
      <c r="AV124" s="43"/>
      <c r="AW124" s="41"/>
      <c r="AX124" s="41"/>
    </row>
    <row r="125" spans="1:50">
      <c r="A125" s="38"/>
      <c r="B125" s="38"/>
      <c r="L125" s="38"/>
      <c r="M125" s="38"/>
      <c r="AV125" s="43"/>
      <c r="AW125" s="41"/>
      <c r="AX125" s="41"/>
    </row>
    <row r="126" spans="1:50">
      <c r="A126" s="38"/>
      <c r="B126" s="38"/>
      <c r="L126" s="38"/>
      <c r="M126" s="38"/>
      <c r="AV126" s="43"/>
      <c r="AW126" s="41"/>
      <c r="AX126" s="41"/>
    </row>
    <row r="127" spans="1:50">
      <c r="A127" s="38"/>
      <c r="B127" s="38"/>
      <c r="L127" s="38"/>
      <c r="M127" s="38"/>
      <c r="AV127" s="43"/>
      <c r="AW127" s="41"/>
      <c r="AX127" s="41"/>
    </row>
    <row r="128" spans="1:50">
      <c r="A128" s="38"/>
      <c r="B128" s="38"/>
      <c r="L128" s="38"/>
      <c r="M128" s="38"/>
      <c r="AV128" s="43"/>
      <c r="AW128" s="41"/>
      <c r="AX128" s="41"/>
    </row>
    <row r="129" spans="1:50">
      <c r="A129" s="38"/>
      <c r="B129" s="38"/>
      <c r="L129" s="38"/>
      <c r="M129" s="38"/>
      <c r="AV129" s="43"/>
      <c r="AW129" s="41"/>
      <c r="AX129" s="41"/>
    </row>
    <row r="130" spans="1:50">
      <c r="A130" s="38"/>
      <c r="B130" s="38"/>
      <c r="L130" s="38"/>
      <c r="M130" s="38"/>
      <c r="AV130" s="43"/>
      <c r="AW130" s="41"/>
      <c r="AX130" s="41"/>
    </row>
    <row r="131" spans="1:50">
      <c r="AV131" s="43"/>
      <c r="AW131" s="41"/>
      <c r="AX131" s="41"/>
    </row>
    <row r="132" spans="1:50">
      <c r="AV132" s="43"/>
      <c r="AW132" s="41"/>
      <c r="AX132" s="41"/>
    </row>
    <row r="133" spans="1:50">
      <c r="AV133" s="43"/>
      <c r="AW133" s="41"/>
      <c r="AX133" s="41"/>
    </row>
    <row r="134" spans="1:50">
      <c r="AV134" s="43"/>
      <c r="AW134" s="41"/>
      <c r="AX134" s="41"/>
    </row>
    <row r="135" spans="1:50">
      <c r="AV135" s="43"/>
      <c r="AW135" s="41"/>
      <c r="AX135" s="41"/>
    </row>
    <row r="136" spans="1:50">
      <c r="AV136" s="43"/>
      <c r="AW136" s="41"/>
      <c r="AX136" s="41"/>
    </row>
    <row r="137" spans="1:50">
      <c r="AV137" s="43"/>
      <c r="AW137" s="41"/>
      <c r="AX137" s="41"/>
    </row>
    <row r="138" spans="1:50">
      <c r="AV138" s="43"/>
      <c r="AW138" s="41"/>
      <c r="AX138" s="41"/>
    </row>
    <row r="139" spans="1:50">
      <c r="AV139" s="43"/>
      <c r="AW139" s="41"/>
      <c r="AX139" s="41"/>
    </row>
    <row r="140" spans="1:50">
      <c r="AV140" s="43"/>
      <c r="AW140" s="41"/>
      <c r="AX140" s="41"/>
    </row>
    <row r="141" spans="1:50">
      <c r="AV141" s="43"/>
      <c r="AW141" s="41"/>
      <c r="AX141" s="41"/>
    </row>
    <row r="142" spans="1:50">
      <c r="AV142" s="43"/>
      <c r="AW142" s="41"/>
      <c r="AX142" s="41"/>
    </row>
    <row r="143" spans="1:50">
      <c r="AV143" s="43"/>
      <c r="AW143" s="41"/>
      <c r="AX143" s="41"/>
    </row>
    <row r="144" spans="1:50">
      <c r="AV144" s="43"/>
      <c r="AW144" s="41"/>
      <c r="AX144" s="41"/>
    </row>
    <row r="145" spans="28:50">
      <c r="AV145" s="43"/>
      <c r="AW145" s="41"/>
      <c r="AX145" s="41"/>
    </row>
    <row r="146" spans="28:50">
      <c r="AV146" s="43"/>
      <c r="AW146" s="41"/>
      <c r="AX146" s="41"/>
    </row>
    <row r="147" spans="28:50">
      <c r="AV147" s="43"/>
      <c r="AW147" s="41"/>
      <c r="AX147" s="41"/>
    </row>
    <row r="148" spans="28:50">
      <c r="AV148" s="43"/>
      <c r="AW148" s="41"/>
      <c r="AX148" s="41"/>
    </row>
    <row r="149" spans="28:50">
      <c r="AV149" s="43"/>
      <c r="AW149" s="41"/>
      <c r="AX149" s="41"/>
    </row>
    <row r="150" spans="28:50">
      <c r="AV150" s="43"/>
      <c r="AW150" s="41"/>
      <c r="AX150" s="41"/>
    </row>
    <row r="151" spans="28:50">
      <c r="AV151" s="43"/>
      <c r="AW151" s="41"/>
      <c r="AX151" s="41"/>
    </row>
    <row r="152" spans="28:50">
      <c r="AB152" s="87">
        <v>0</v>
      </c>
      <c r="AC152" s="36">
        <v>0</v>
      </c>
      <c r="AD152" s="36">
        <v>0</v>
      </c>
      <c r="AE152" s="36">
        <v>0</v>
      </c>
      <c r="AF152" s="36">
        <v>0</v>
      </c>
      <c r="AG152" s="87">
        <v>0</v>
      </c>
      <c r="AH152" s="36">
        <v>0</v>
      </c>
      <c r="AI152" s="36">
        <v>0</v>
      </c>
      <c r="AJ152" s="36">
        <v>0</v>
      </c>
      <c r="AK152" s="87">
        <v>0</v>
      </c>
      <c r="AL152" s="36">
        <v>0</v>
      </c>
      <c r="AM152" s="36">
        <v>0</v>
      </c>
      <c r="AN152" s="36">
        <v>0</v>
      </c>
      <c r="AO152" s="36">
        <v>0</v>
      </c>
      <c r="AP152" s="36">
        <v>0</v>
      </c>
      <c r="AQ152" s="36">
        <v>0</v>
      </c>
      <c r="AR152" s="36">
        <v>0</v>
      </c>
      <c r="AS152" s="36">
        <v>0</v>
      </c>
      <c r="AT152" s="36">
        <v>0</v>
      </c>
      <c r="AV152" s="43">
        <f t="shared" ref="AV152:AV154" si="129">SUM(AB152+AC152+AD152+AE152+AF152)</f>
        <v>0</v>
      </c>
      <c r="AW152" s="41">
        <f t="shared" ref="AW152:AW154" si="130">SUM(AG152:AJ152)</f>
        <v>0</v>
      </c>
      <c r="AX152" s="41">
        <f t="shared" ref="AX152:AX154" si="131">SUM(AK152:AT152)</f>
        <v>0</v>
      </c>
    </row>
    <row r="153" spans="28:50">
      <c r="AB153" s="87">
        <v>0</v>
      </c>
      <c r="AC153" s="36">
        <v>0</v>
      </c>
      <c r="AD153" s="36">
        <v>0</v>
      </c>
      <c r="AE153" s="36">
        <v>0</v>
      </c>
      <c r="AF153" s="36">
        <v>0</v>
      </c>
      <c r="AG153" s="87">
        <v>0</v>
      </c>
      <c r="AH153" s="36">
        <v>0</v>
      </c>
      <c r="AI153" s="36">
        <v>0</v>
      </c>
      <c r="AJ153" s="36">
        <v>0</v>
      </c>
      <c r="AK153" s="87">
        <v>0</v>
      </c>
      <c r="AL153" s="36">
        <v>0</v>
      </c>
      <c r="AM153" s="36">
        <v>0</v>
      </c>
      <c r="AN153" s="36">
        <v>0</v>
      </c>
      <c r="AO153" s="36">
        <v>0</v>
      </c>
      <c r="AP153" s="36">
        <v>0</v>
      </c>
      <c r="AQ153" s="36">
        <v>0</v>
      </c>
      <c r="AR153" s="36">
        <v>0</v>
      </c>
      <c r="AS153" s="36">
        <v>0</v>
      </c>
      <c r="AT153" s="36">
        <v>0</v>
      </c>
      <c r="AV153" s="43">
        <f t="shared" si="129"/>
        <v>0</v>
      </c>
      <c r="AW153" s="41">
        <f t="shared" si="130"/>
        <v>0</v>
      </c>
      <c r="AX153" s="41">
        <f t="shared" si="131"/>
        <v>0</v>
      </c>
    </row>
    <row r="154" spans="28:50">
      <c r="AB154" s="87">
        <v>0</v>
      </c>
      <c r="AC154" s="36">
        <v>0</v>
      </c>
      <c r="AD154" s="36">
        <v>0</v>
      </c>
      <c r="AE154" s="36">
        <v>0</v>
      </c>
      <c r="AF154" s="36">
        <v>0</v>
      </c>
      <c r="AG154" s="87">
        <v>0</v>
      </c>
      <c r="AH154" s="36">
        <v>0</v>
      </c>
      <c r="AI154" s="36">
        <v>0</v>
      </c>
      <c r="AJ154" s="36">
        <v>0</v>
      </c>
      <c r="AK154" s="87">
        <v>0</v>
      </c>
      <c r="AL154" s="36">
        <v>0</v>
      </c>
      <c r="AM154" s="36">
        <v>0</v>
      </c>
      <c r="AN154" s="36">
        <v>0</v>
      </c>
      <c r="AO154" s="36">
        <v>0</v>
      </c>
      <c r="AP154" s="36">
        <v>0</v>
      </c>
      <c r="AQ154" s="36">
        <v>0</v>
      </c>
      <c r="AR154" s="36">
        <v>0</v>
      </c>
      <c r="AS154" s="36">
        <v>0</v>
      </c>
      <c r="AT154" s="36">
        <v>0</v>
      </c>
      <c r="AV154" s="43">
        <f t="shared" si="129"/>
        <v>0</v>
      </c>
      <c r="AW154" s="41">
        <f t="shared" si="130"/>
        <v>0</v>
      </c>
      <c r="AX154" s="41">
        <f t="shared" si="131"/>
        <v>0</v>
      </c>
    </row>
    <row r="155" spans="28:50">
      <c r="AB155" s="87">
        <v>0</v>
      </c>
      <c r="AC155" s="36">
        <v>0</v>
      </c>
      <c r="AD155" s="36">
        <v>0</v>
      </c>
      <c r="AE155" s="36">
        <v>0</v>
      </c>
      <c r="AF155" s="36">
        <v>0</v>
      </c>
      <c r="AG155" s="87">
        <v>0</v>
      </c>
      <c r="AH155" s="36">
        <v>0</v>
      </c>
      <c r="AI155" s="36">
        <v>0</v>
      </c>
      <c r="AJ155" s="36">
        <v>0</v>
      </c>
      <c r="AK155" s="87">
        <v>0</v>
      </c>
      <c r="AL155" s="36">
        <v>0</v>
      </c>
      <c r="AM155" s="36">
        <v>0</v>
      </c>
      <c r="AN155" s="36">
        <v>0</v>
      </c>
      <c r="AO155" s="36">
        <v>0</v>
      </c>
      <c r="AP155" s="36">
        <v>0</v>
      </c>
      <c r="AQ155" s="36">
        <v>0</v>
      </c>
      <c r="AR155" s="36">
        <v>0</v>
      </c>
      <c r="AS155" s="36">
        <v>0</v>
      </c>
      <c r="AT155" s="36">
        <v>0</v>
      </c>
      <c r="AV155" s="43">
        <f t="shared" ref="AV155:AV159" si="132">SUM(AB155+AC155+AD155+AE155+AF155)</f>
        <v>0</v>
      </c>
      <c r="AW155" s="41">
        <f t="shared" ref="AW155:AW159" si="133">SUM(AG155:AJ155)</f>
        <v>0</v>
      </c>
      <c r="AX155" s="41">
        <f t="shared" ref="AX155:AX159" si="134">SUM(AK155:AT155)</f>
        <v>0</v>
      </c>
    </row>
    <row r="156" spans="28:50">
      <c r="AB156" s="87">
        <v>0</v>
      </c>
      <c r="AC156" s="36">
        <v>0</v>
      </c>
      <c r="AD156" s="36">
        <v>0</v>
      </c>
      <c r="AE156" s="36">
        <v>0</v>
      </c>
      <c r="AF156" s="36">
        <v>0</v>
      </c>
      <c r="AG156" s="87">
        <v>0</v>
      </c>
      <c r="AH156" s="36">
        <v>0</v>
      </c>
      <c r="AI156" s="36">
        <v>0</v>
      </c>
      <c r="AJ156" s="36">
        <v>0</v>
      </c>
      <c r="AK156" s="87">
        <v>0</v>
      </c>
      <c r="AL156" s="36">
        <v>0</v>
      </c>
      <c r="AM156" s="36">
        <v>0</v>
      </c>
      <c r="AN156" s="36">
        <v>0</v>
      </c>
      <c r="AO156" s="36">
        <v>0</v>
      </c>
      <c r="AP156" s="36">
        <v>0</v>
      </c>
      <c r="AQ156" s="36">
        <v>0</v>
      </c>
      <c r="AR156" s="36">
        <v>0</v>
      </c>
      <c r="AS156" s="36">
        <v>0</v>
      </c>
      <c r="AT156" s="36">
        <v>0</v>
      </c>
      <c r="AV156" s="43">
        <f t="shared" si="132"/>
        <v>0</v>
      </c>
      <c r="AW156" s="41">
        <f t="shared" si="133"/>
        <v>0</v>
      </c>
      <c r="AX156" s="41">
        <f t="shared" si="134"/>
        <v>0</v>
      </c>
    </row>
    <row r="157" spans="28:50">
      <c r="AB157" s="87">
        <v>0</v>
      </c>
      <c r="AC157" s="36">
        <v>0</v>
      </c>
      <c r="AD157" s="36">
        <v>0</v>
      </c>
      <c r="AE157" s="36">
        <v>0</v>
      </c>
      <c r="AF157" s="36">
        <v>0</v>
      </c>
      <c r="AG157" s="87">
        <v>0</v>
      </c>
      <c r="AH157" s="36">
        <v>0</v>
      </c>
      <c r="AI157" s="36">
        <v>0</v>
      </c>
      <c r="AJ157" s="36">
        <v>0</v>
      </c>
      <c r="AK157" s="87">
        <v>0</v>
      </c>
      <c r="AL157" s="36">
        <v>0</v>
      </c>
      <c r="AM157" s="36">
        <v>0</v>
      </c>
      <c r="AN157" s="36">
        <v>0</v>
      </c>
      <c r="AO157" s="36">
        <v>0</v>
      </c>
      <c r="AP157" s="36">
        <v>0</v>
      </c>
      <c r="AQ157" s="36">
        <v>0</v>
      </c>
      <c r="AR157" s="36">
        <v>0</v>
      </c>
      <c r="AS157" s="36">
        <v>0</v>
      </c>
      <c r="AT157" s="36">
        <v>0</v>
      </c>
      <c r="AV157" s="43">
        <f t="shared" si="132"/>
        <v>0</v>
      </c>
      <c r="AW157" s="41">
        <f t="shared" si="133"/>
        <v>0</v>
      </c>
      <c r="AX157" s="41">
        <f t="shared" si="134"/>
        <v>0</v>
      </c>
    </row>
    <row r="158" spans="28:50">
      <c r="AB158" s="87">
        <v>0</v>
      </c>
      <c r="AC158" s="36">
        <v>0</v>
      </c>
      <c r="AD158" s="36">
        <v>0</v>
      </c>
      <c r="AE158" s="36">
        <v>0</v>
      </c>
      <c r="AF158" s="36">
        <v>0</v>
      </c>
      <c r="AG158" s="87">
        <v>0</v>
      </c>
      <c r="AH158" s="36">
        <v>0</v>
      </c>
      <c r="AI158" s="36">
        <v>0</v>
      </c>
      <c r="AJ158" s="36">
        <v>0</v>
      </c>
      <c r="AK158" s="87">
        <v>0</v>
      </c>
      <c r="AL158" s="36">
        <v>0</v>
      </c>
      <c r="AM158" s="36">
        <v>0</v>
      </c>
      <c r="AN158" s="36">
        <v>0</v>
      </c>
      <c r="AO158" s="36">
        <v>0</v>
      </c>
      <c r="AP158" s="36">
        <v>0</v>
      </c>
      <c r="AQ158" s="36">
        <v>0</v>
      </c>
      <c r="AR158" s="36">
        <v>0</v>
      </c>
      <c r="AS158" s="36">
        <v>0</v>
      </c>
      <c r="AT158" s="36">
        <v>0</v>
      </c>
      <c r="AV158" s="43">
        <f t="shared" si="132"/>
        <v>0</v>
      </c>
      <c r="AW158" s="41">
        <f t="shared" si="133"/>
        <v>0</v>
      </c>
      <c r="AX158" s="41">
        <f t="shared" si="134"/>
        <v>0</v>
      </c>
    </row>
    <row r="159" spans="28:50">
      <c r="AB159" s="87">
        <v>0</v>
      </c>
      <c r="AC159" s="36">
        <v>0</v>
      </c>
      <c r="AD159" s="36">
        <v>0</v>
      </c>
      <c r="AE159" s="36">
        <v>0</v>
      </c>
      <c r="AF159" s="36">
        <v>0</v>
      </c>
      <c r="AG159" s="87">
        <v>0</v>
      </c>
      <c r="AH159" s="36">
        <v>0</v>
      </c>
      <c r="AI159" s="36">
        <v>0</v>
      </c>
      <c r="AJ159" s="36">
        <v>0</v>
      </c>
      <c r="AK159" s="87">
        <v>0</v>
      </c>
      <c r="AL159" s="36">
        <v>0</v>
      </c>
      <c r="AM159" s="36">
        <v>0</v>
      </c>
      <c r="AN159" s="36">
        <v>0</v>
      </c>
      <c r="AO159" s="36">
        <v>0</v>
      </c>
      <c r="AP159" s="36">
        <v>0</v>
      </c>
      <c r="AQ159" s="36">
        <v>0</v>
      </c>
      <c r="AR159" s="36">
        <v>0</v>
      </c>
      <c r="AS159" s="36">
        <v>0</v>
      </c>
      <c r="AT159" s="36">
        <v>0</v>
      </c>
      <c r="AV159" s="43">
        <f t="shared" si="132"/>
        <v>0</v>
      </c>
      <c r="AW159" s="41">
        <f t="shared" si="133"/>
        <v>0</v>
      </c>
      <c r="AX159" s="41">
        <f t="shared" si="134"/>
        <v>0</v>
      </c>
    </row>
  </sheetData>
  <sheetCalcPr fullCalcOnLoad="1"/>
  <autoFilter ref="A1:AX76"/>
  <sortState ref="A2:AX194">
    <sortCondition ref="L3:L194"/>
    <sortCondition ref="C3:C194"/>
    <sortCondition ref="B3:B194"/>
  </sortState>
  <phoneticPr fontId="10" type="noConversion"/>
  <dataValidations count="17">
    <dataValidation type="list" allowBlank="1" showInputMessage="1" showErrorMessage="1" sqref="K97:K101 K84:K88 K1 K10:K39">
      <formula1>transecto</formula1>
    </dataValidation>
    <dataValidation type="list" allowBlank="1" showInputMessage="1" showErrorMessage="1" sqref="J97:J101 J84:J88 J1 J10:J39">
      <formula1>replica</formula1>
    </dataValidation>
    <dataValidation type="list" allowBlank="1" showInputMessage="1" showErrorMessage="1" sqref="I97:I101 I84:I88 I1 I10:I39 I50:I51">
      <formula1>buceo</formula1>
    </dataValidation>
    <dataValidation type="list" allowBlank="1" showInputMessage="1" showErrorMessage="1" sqref="H97:H101 H84:H88 H1 H10:H39 H50:H51">
      <formula1>epoca</formula1>
    </dataValidation>
    <dataValidation type="list" allowBlank="1" showInputMessage="1" showErrorMessage="1" sqref="B50:B55 B103:B1048576 B1:B13">
      <formula1>observador</formula1>
    </dataValidation>
    <dataValidation type="list" showInputMessage="1" showErrorMessage="1" sqref="B14:B49 B56:B102">
      <formula1>observador</formula1>
    </dataValidation>
    <dataValidation type="list" allowBlank="1" showInputMessage="1" showErrorMessage="1" sqref="N1:N102">
      <formula1>tipositio</formula1>
    </dataValidation>
    <dataValidation type="list" allowBlank="1" showInputMessage="1" showErrorMessage="1" sqref="M1 M64:M1048576 M3:M32 M34 M36 M38:M43">
      <formula1>sitioextenso</formula1>
    </dataValidation>
    <dataValidation type="list" allowBlank="1" showInputMessage="1" showErrorMessage="1" sqref="L1 L64:L1048576 L3:L32 L34 L36 L38:L43">
      <formula1>sitio</formula1>
    </dataValidation>
    <dataValidation type="list" allowBlank="1" showInputMessage="1" showErrorMessage="1" sqref="D2:D102">
      <formula1>año</formula1>
    </dataValidation>
    <dataValidation type="whole" allowBlank="1" showInputMessage="1" showErrorMessage="1" sqref="AC40:AT42 AB40 AB42 AC21:AT29 AF43 AB26:AB29 AE44:AE46 AB21:AB23 AB1:AT13 AE48:AE49 AB45:AB49 AC44:AD49 AF44:AT49 AU1:AU1048576 AB51:AT1048576">
      <formula1>0</formula1>
      <formula2>30</formula2>
    </dataValidation>
    <dataValidation type="list" allowBlank="1" showInputMessage="1" showErrorMessage="1" sqref="AC14:AC20 AC30:AC39 AC43">
      <formula1>especie</formula1>
    </dataValidation>
    <dataValidation type="whole" allowBlank="1" showInputMessage="1" showErrorMessage="1" sqref="AD14:AD20 AD30:AD39">
      <formula1>0</formula1>
      <formula2>200</formula2>
    </dataValidation>
    <dataValidation type="list" allowBlank="1" showErrorMessage="1" sqref="AD43">
      <formula1>talla</formula1>
    </dataValidation>
    <dataValidation type="list" allowBlank="1" showInputMessage="1" showErrorMessage="1" sqref="AG43">
      <formula1>sexo</formula1>
    </dataValidation>
    <dataValidation type="list" allowBlank="1" showErrorMessage="1" sqref="AE43">
      <formula1>estadio</formula1>
    </dataValidation>
    <dataValidation type="list" allowBlank="1" showInputMessage="1" showErrorMessage="1" sqref="C47:C59 C62:C63">
      <formula1>fecha</formula1>
    </dataValidation>
  </dataValidations>
  <pageMargins left="0.7" right="0.7" top="0.75" bottom="0.75" header="0.3" footer="0.3"/>
  <legacyDrawing r:id="rId1"/>
  <extLst xmlns:x14="http://schemas.microsoft.com/office/spreadsheetml/2009/9/main">
    <ext uri="{CCE6A557-97BC-4b89-ADB6-D9C93CAAB3DF}">
      <x14:dataValidations xmlns:xm="http://schemas.microsoft.com/office/excel/2006/main" count="6">
        <x14:dataValidation type="list" allowBlank="1" showInputMessage="1" showErrorMessage="1">
          <x14:formula1>
            <xm:f>Validaciones!$F$2:$F$7</xm:f>
          </x14:formula1>
          <xm:sqref>L2</xm:sqref>
        </x14:dataValidation>
        <x14:dataValidation type="list" allowBlank="1" showInputMessage="1" showErrorMessage="1">
          <x14:formula1>
            <xm:f>Validaciones!$G$2:$G$8</xm:f>
          </x14:formula1>
          <xm:sqref>M2</xm:sqref>
        </x14:dataValidation>
        <x14:dataValidation type="list" allowBlank="1" showInputMessage="1" showErrorMessage="1">
          <x14:formula1>
            <xm:f>[5]Validaciones!#REF!</xm:f>
          </x14:formula1>
          <xm:sqref>M44:M63</xm:sqref>
        </x14:dataValidation>
        <x14:dataValidation type="list" allowBlank="1" showInputMessage="1" showErrorMessage="1">
          <x14:formula1>
            <xm:f>[5]Validaciones!#REF!</xm:f>
          </x14:formula1>
          <xm:sqref>L44:L63</xm:sqref>
        </x14:dataValidation>
        <x14:dataValidation type="list" allowBlank="1" showInputMessage="1" showErrorMessage="1">
          <x14:formula1>
            <xm:f>[6]Validaciones!#REF!</xm:f>
          </x14:formula1>
          <xm:sqref>L33 L35 L37</xm:sqref>
        </x14:dataValidation>
        <x14:dataValidation type="list" allowBlank="1" showInputMessage="1" showErrorMessage="1">
          <x14:formula1>
            <xm:f>[6]Validaciones!#REF!</xm:f>
          </x14:formula1>
          <xm:sqref>M33 M35 M37</xm:sqref>
        </x14:dataValidation>
      </x14:dataValidations>
    </ex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33"/>
  <sheetViews>
    <sheetView zoomScale="110" zoomScaleNormal="110" zoomScalePageLayoutView="110" workbookViewId="0"/>
  </sheetViews>
  <sheetFormatPr baseColWidth="10" defaultRowHeight="14"/>
  <cols>
    <col min="1" max="1" width="16.6640625" style="19" bestFit="1" customWidth="1"/>
    <col min="2" max="2" width="5" style="19" bestFit="1" customWidth="1"/>
    <col min="3" max="3" width="10" style="19" bestFit="1" customWidth="1"/>
    <col min="4" max="4" width="10.6640625" style="19" bestFit="1" customWidth="1"/>
    <col min="5" max="5" width="9.33203125" style="19" bestFit="1" customWidth="1"/>
    <col min="6" max="6" width="25.5" style="19" bestFit="1" customWidth="1"/>
    <col min="7" max="7" width="54.1640625" style="19" bestFit="1" customWidth="1"/>
    <col min="8" max="8" width="8.6640625" style="19" bestFit="1" customWidth="1"/>
    <col min="9" max="9" width="5.5" style="19" bestFit="1" customWidth="1"/>
    <col min="10" max="10" width="9.5" style="27" bestFit="1" customWidth="1"/>
    <col min="11" max="11" width="8" style="27" bestFit="1" customWidth="1"/>
    <col min="12" max="12" width="9.6640625" style="27" bestFit="1" customWidth="1"/>
    <col min="13" max="13" width="7.33203125" style="27" bestFit="1" customWidth="1"/>
    <col min="14" max="14" width="12.33203125" style="19" bestFit="1" customWidth="1"/>
    <col min="15" max="16384" width="10.83203125" style="19"/>
  </cols>
  <sheetData>
    <row r="1" spans="1:14" ht="28">
      <c r="A1" s="32" t="s">
        <v>194</v>
      </c>
      <c r="B1" s="32" t="s">
        <v>95</v>
      </c>
      <c r="C1" s="32" t="s">
        <v>200</v>
      </c>
      <c r="D1" s="32" t="s">
        <v>201</v>
      </c>
      <c r="E1" s="32" t="s">
        <v>202</v>
      </c>
      <c r="F1" s="32" t="s">
        <v>96</v>
      </c>
      <c r="G1" s="32" t="s">
        <v>204</v>
      </c>
      <c r="H1" s="32" t="s">
        <v>205</v>
      </c>
      <c r="I1" s="32" t="s">
        <v>150</v>
      </c>
      <c r="J1" s="33" t="s">
        <v>166</v>
      </c>
      <c r="K1" s="33" t="s">
        <v>168</v>
      </c>
      <c r="L1" s="34" t="s">
        <v>170</v>
      </c>
      <c r="M1" s="34" t="s">
        <v>97</v>
      </c>
      <c r="N1" s="32" t="s">
        <v>98</v>
      </c>
    </row>
    <row r="2" spans="1:14">
      <c r="A2" t="s">
        <v>107</v>
      </c>
      <c r="B2" s="20">
        <v>2010</v>
      </c>
      <c r="C2" s="21">
        <v>1</v>
      </c>
      <c r="D2" s="21">
        <v>1</v>
      </c>
      <c r="E2" s="21">
        <v>1</v>
      </c>
      <c r="F2" s="18" t="s">
        <v>100</v>
      </c>
      <c r="G2" s="18" t="s">
        <v>101</v>
      </c>
      <c r="H2" s="22">
        <v>1</v>
      </c>
      <c r="I2" s="22">
        <v>1</v>
      </c>
      <c r="J2" s="23">
        <v>1</v>
      </c>
      <c r="K2" s="24" t="s">
        <v>219</v>
      </c>
      <c r="L2" s="23" t="s">
        <v>225</v>
      </c>
      <c r="M2" s="25">
        <v>0</v>
      </c>
      <c r="N2" s="26">
        <v>0</v>
      </c>
    </row>
    <row r="3" spans="1:14">
      <c r="A3" s="17" t="s">
        <v>108</v>
      </c>
      <c r="B3" s="19">
        <v>2011</v>
      </c>
      <c r="C3" s="19">
        <v>2</v>
      </c>
      <c r="D3" s="19">
        <v>2</v>
      </c>
      <c r="E3" s="19">
        <v>2</v>
      </c>
      <c r="F3" s="18" t="s">
        <v>121</v>
      </c>
      <c r="G3" s="18" t="s">
        <v>122</v>
      </c>
      <c r="H3" s="26">
        <v>2</v>
      </c>
      <c r="I3" s="26">
        <v>2</v>
      </c>
      <c r="J3" s="27">
        <v>2</v>
      </c>
      <c r="K3" s="28" t="s">
        <v>220</v>
      </c>
      <c r="L3" s="23" t="s">
        <v>222</v>
      </c>
      <c r="M3" s="29">
        <v>1</v>
      </c>
      <c r="N3" s="26">
        <v>1</v>
      </c>
    </row>
    <row r="4" spans="1:14">
      <c r="A4" s="17" t="s">
        <v>125</v>
      </c>
      <c r="B4" s="20">
        <v>2012</v>
      </c>
      <c r="C4" s="22" t="s">
        <v>99</v>
      </c>
      <c r="D4" s="21">
        <v>3</v>
      </c>
      <c r="E4" s="21">
        <v>3</v>
      </c>
      <c r="F4" s="18" t="s">
        <v>117</v>
      </c>
      <c r="G4" s="18" t="s">
        <v>118</v>
      </c>
      <c r="H4" s="26" t="s">
        <v>99</v>
      </c>
      <c r="I4" s="26" t="s">
        <v>99</v>
      </c>
      <c r="J4" s="23">
        <v>3</v>
      </c>
      <c r="K4" s="28" t="s">
        <v>221</v>
      </c>
      <c r="L4" s="23" t="s">
        <v>230</v>
      </c>
      <c r="M4" s="29">
        <v>2</v>
      </c>
      <c r="N4" s="26">
        <v>2</v>
      </c>
    </row>
    <row r="5" spans="1:14">
      <c r="A5" s="17" t="s">
        <v>105</v>
      </c>
      <c r="B5" s="19">
        <v>2013</v>
      </c>
      <c r="D5" s="19">
        <v>4</v>
      </c>
      <c r="E5" s="19">
        <v>4</v>
      </c>
      <c r="F5" s="30" t="s">
        <v>120</v>
      </c>
      <c r="G5" s="30" t="s">
        <v>123</v>
      </c>
      <c r="J5" s="27">
        <v>4</v>
      </c>
      <c r="K5" s="28" t="s">
        <v>223</v>
      </c>
      <c r="L5" s="23" t="s">
        <v>231</v>
      </c>
      <c r="M5" s="29">
        <v>3</v>
      </c>
      <c r="N5" s="26">
        <v>3</v>
      </c>
    </row>
    <row r="6" spans="1:14">
      <c r="A6" s="17" t="s">
        <v>128</v>
      </c>
      <c r="B6" s="20">
        <v>2014</v>
      </c>
      <c r="D6" s="21">
        <v>5</v>
      </c>
      <c r="E6" s="21">
        <v>5</v>
      </c>
      <c r="F6" s="18" t="s">
        <v>109</v>
      </c>
      <c r="G6" s="18" t="s">
        <v>119</v>
      </c>
      <c r="J6" s="23">
        <v>5</v>
      </c>
      <c r="K6" s="28" t="s">
        <v>224</v>
      </c>
      <c r="L6" s="23" t="s">
        <v>223</v>
      </c>
      <c r="M6" s="29" t="s">
        <v>99</v>
      </c>
      <c r="N6" s="26">
        <v>4</v>
      </c>
    </row>
    <row r="7" spans="1:14">
      <c r="A7" s="17" t="s">
        <v>112</v>
      </c>
      <c r="B7" s="19">
        <v>2015</v>
      </c>
      <c r="D7" s="19">
        <v>6</v>
      </c>
      <c r="E7" s="19">
        <v>6</v>
      </c>
      <c r="J7" s="27">
        <v>6</v>
      </c>
      <c r="K7" s="23" t="s">
        <v>99</v>
      </c>
      <c r="L7" s="23" t="s">
        <v>232</v>
      </c>
      <c r="M7" s="29"/>
      <c r="N7" s="26">
        <v>5</v>
      </c>
    </row>
    <row r="8" spans="1:14">
      <c r="A8" s="17" t="s">
        <v>124</v>
      </c>
      <c r="B8" s="20">
        <v>2016</v>
      </c>
      <c r="D8" s="21">
        <v>7</v>
      </c>
      <c r="E8" s="21">
        <v>7</v>
      </c>
      <c r="F8" s="30"/>
      <c r="G8" s="30"/>
      <c r="J8" s="23">
        <v>7</v>
      </c>
      <c r="K8" s="29"/>
      <c r="L8" s="23" t="s">
        <v>233</v>
      </c>
      <c r="M8" s="29"/>
      <c r="N8" s="26">
        <v>6</v>
      </c>
    </row>
    <row r="9" spans="1:14">
      <c r="A9" s="17" t="s">
        <v>126</v>
      </c>
      <c r="B9" s="19" t="s">
        <v>235</v>
      </c>
      <c r="D9" s="19">
        <v>8</v>
      </c>
      <c r="E9" s="19">
        <v>8</v>
      </c>
      <c r="F9" s="30"/>
      <c r="G9" s="30"/>
      <c r="J9" s="27">
        <v>8</v>
      </c>
      <c r="K9" s="29"/>
      <c r="L9" s="23" t="s">
        <v>226</v>
      </c>
      <c r="M9" s="29"/>
      <c r="N9" s="26">
        <v>7</v>
      </c>
    </row>
    <row r="10" spans="1:14">
      <c r="A10" s="17" t="s">
        <v>106</v>
      </c>
      <c r="D10" s="21">
        <v>9</v>
      </c>
      <c r="E10" s="21">
        <v>9</v>
      </c>
      <c r="G10" s="31"/>
      <c r="J10" s="23">
        <v>9</v>
      </c>
      <c r="K10" s="29"/>
      <c r="L10" s="23" t="s">
        <v>220</v>
      </c>
      <c r="M10" s="29"/>
      <c r="N10" s="26">
        <v>8</v>
      </c>
    </row>
    <row r="11" spans="1:14">
      <c r="A11" s="17" t="s">
        <v>111</v>
      </c>
      <c r="D11" s="19">
        <v>10</v>
      </c>
      <c r="E11" s="19">
        <v>10</v>
      </c>
      <c r="G11" s="31"/>
      <c r="J11" s="27">
        <v>10</v>
      </c>
      <c r="K11" s="29"/>
      <c r="L11" s="25" t="s">
        <v>99</v>
      </c>
      <c r="M11" s="29"/>
      <c r="N11" s="26">
        <v>9</v>
      </c>
    </row>
    <row r="12" spans="1:14">
      <c r="A12" s="17" t="s">
        <v>104</v>
      </c>
      <c r="D12" s="21">
        <v>11</v>
      </c>
      <c r="E12" s="21">
        <v>11</v>
      </c>
      <c r="G12" s="31"/>
      <c r="J12" s="23">
        <v>11</v>
      </c>
      <c r="K12" s="29"/>
      <c r="L12" s="29"/>
      <c r="M12" s="29"/>
      <c r="N12" s="26">
        <v>10</v>
      </c>
    </row>
    <row r="13" spans="1:14">
      <c r="A13" s="17" t="s">
        <v>110</v>
      </c>
      <c r="D13" s="19">
        <v>12</v>
      </c>
      <c r="E13" s="19">
        <v>12</v>
      </c>
      <c r="G13" s="31"/>
      <c r="J13" s="27">
        <v>12</v>
      </c>
      <c r="K13" s="29"/>
      <c r="L13" s="29"/>
      <c r="M13" s="29"/>
      <c r="N13" s="26">
        <v>11</v>
      </c>
    </row>
    <row r="14" spans="1:14">
      <c r="A14" s="17" t="s">
        <v>102</v>
      </c>
      <c r="D14" s="19">
        <v>13</v>
      </c>
      <c r="E14" s="19">
        <v>13</v>
      </c>
      <c r="G14" s="31"/>
      <c r="J14" s="23">
        <v>13</v>
      </c>
      <c r="K14" s="29"/>
      <c r="L14" s="29"/>
      <c r="M14" s="29"/>
      <c r="N14" s="26">
        <v>12</v>
      </c>
    </row>
    <row r="15" spans="1:14">
      <c r="A15" s="17" t="s">
        <v>127</v>
      </c>
      <c r="D15" s="19">
        <v>14</v>
      </c>
      <c r="E15" s="19">
        <v>14</v>
      </c>
      <c r="G15" s="31"/>
      <c r="J15" s="27">
        <v>14</v>
      </c>
      <c r="K15" s="29"/>
      <c r="L15" s="29"/>
      <c r="M15" s="29"/>
      <c r="N15" s="26">
        <v>13</v>
      </c>
    </row>
    <row r="16" spans="1:14">
      <c r="A16" s="17" t="s">
        <v>235</v>
      </c>
      <c r="D16" s="19">
        <v>15</v>
      </c>
      <c r="E16" s="19">
        <v>15</v>
      </c>
      <c r="G16" s="31"/>
      <c r="J16" s="23">
        <v>15</v>
      </c>
      <c r="K16" s="29"/>
      <c r="L16" s="29"/>
      <c r="M16" s="29"/>
      <c r="N16" s="26">
        <v>14</v>
      </c>
    </row>
    <row r="17" spans="4:14">
      <c r="D17" s="19">
        <v>16</v>
      </c>
      <c r="E17" s="19">
        <v>16</v>
      </c>
      <c r="G17" s="31"/>
      <c r="J17" s="27">
        <v>16</v>
      </c>
      <c r="K17" s="29"/>
      <c r="L17" s="29"/>
      <c r="M17" s="29"/>
      <c r="N17" s="26">
        <v>15</v>
      </c>
    </row>
    <row r="18" spans="4:14">
      <c r="D18" s="19">
        <v>17</v>
      </c>
      <c r="E18" s="19">
        <v>17</v>
      </c>
      <c r="G18" s="31"/>
      <c r="J18" s="23">
        <v>17</v>
      </c>
      <c r="K18" s="29"/>
      <c r="L18" s="29"/>
      <c r="M18" s="29"/>
      <c r="N18" s="26">
        <v>16</v>
      </c>
    </row>
    <row r="19" spans="4:14">
      <c r="D19" s="19">
        <v>18</v>
      </c>
      <c r="E19" s="19">
        <v>18</v>
      </c>
      <c r="G19" s="31"/>
      <c r="J19" s="27">
        <v>18</v>
      </c>
      <c r="K19" s="29"/>
      <c r="L19" s="29"/>
      <c r="M19" s="29"/>
      <c r="N19" s="26">
        <v>17</v>
      </c>
    </row>
    <row r="20" spans="4:14">
      <c r="D20" s="19">
        <v>19</v>
      </c>
      <c r="E20" s="19">
        <v>19</v>
      </c>
      <c r="G20" s="31"/>
      <c r="J20" s="23">
        <v>19</v>
      </c>
      <c r="K20" s="29"/>
      <c r="L20" s="29"/>
      <c r="M20" s="29"/>
      <c r="N20" s="26">
        <v>18</v>
      </c>
    </row>
    <row r="21" spans="4:14">
      <c r="D21" s="19">
        <v>20</v>
      </c>
      <c r="E21" s="19">
        <v>20</v>
      </c>
      <c r="G21" s="31"/>
      <c r="J21" s="27">
        <v>20</v>
      </c>
      <c r="K21" s="29"/>
      <c r="L21" s="29"/>
      <c r="M21" s="29"/>
      <c r="N21" s="26">
        <v>19</v>
      </c>
    </row>
    <row r="22" spans="4:14">
      <c r="D22" s="21" t="s">
        <v>235</v>
      </c>
      <c r="E22" s="21" t="s">
        <v>235</v>
      </c>
      <c r="J22" s="23">
        <v>21</v>
      </c>
      <c r="K22" s="29"/>
      <c r="L22" s="29"/>
      <c r="M22" s="29"/>
      <c r="N22" s="26">
        <v>20</v>
      </c>
    </row>
    <row r="23" spans="4:14">
      <c r="E23" s="26"/>
      <c r="G23" s="30"/>
      <c r="J23" s="27">
        <v>22</v>
      </c>
      <c r="K23" s="29"/>
      <c r="L23" s="29"/>
      <c r="M23" s="29"/>
      <c r="N23" s="26">
        <v>21</v>
      </c>
    </row>
    <row r="24" spans="4:14">
      <c r="J24" s="23">
        <v>23</v>
      </c>
      <c r="K24" s="29"/>
      <c r="L24" s="29"/>
      <c r="M24" s="29"/>
      <c r="N24" s="26">
        <v>22</v>
      </c>
    </row>
    <row r="25" spans="4:14">
      <c r="G25" s="30"/>
      <c r="J25" s="27">
        <v>24</v>
      </c>
      <c r="K25" s="29"/>
      <c r="L25" s="29"/>
      <c r="M25" s="29"/>
      <c r="N25" s="26">
        <v>23</v>
      </c>
    </row>
    <row r="26" spans="4:14">
      <c r="G26" s="30"/>
      <c r="J26" s="23">
        <v>25</v>
      </c>
      <c r="K26" s="29"/>
      <c r="L26" s="29"/>
      <c r="M26" s="29"/>
      <c r="N26" s="26">
        <v>24</v>
      </c>
    </row>
    <row r="27" spans="4:14">
      <c r="G27" s="30"/>
      <c r="J27" s="27">
        <v>26</v>
      </c>
      <c r="K27" s="29"/>
      <c r="L27" s="29"/>
      <c r="M27" s="29"/>
      <c r="N27" s="26">
        <v>25</v>
      </c>
    </row>
    <row r="28" spans="4:14">
      <c r="G28" s="30"/>
      <c r="J28" s="23">
        <v>27</v>
      </c>
      <c r="K28" s="29"/>
      <c r="L28" s="29"/>
      <c r="M28" s="29"/>
      <c r="N28" s="26">
        <v>26</v>
      </c>
    </row>
    <row r="29" spans="4:14">
      <c r="G29" s="30"/>
      <c r="J29" s="27">
        <v>28</v>
      </c>
      <c r="K29" s="29"/>
      <c r="L29" s="29"/>
      <c r="M29" s="29"/>
      <c r="N29" s="26">
        <v>27</v>
      </c>
    </row>
    <row r="30" spans="4:14">
      <c r="G30" s="30"/>
      <c r="J30" s="23">
        <v>29</v>
      </c>
      <c r="K30" s="29"/>
      <c r="L30" s="29"/>
      <c r="M30" s="29"/>
      <c r="N30" s="26">
        <v>28</v>
      </c>
    </row>
    <row r="31" spans="4:14">
      <c r="G31" s="30"/>
      <c r="J31" s="27">
        <v>30</v>
      </c>
      <c r="K31" s="29"/>
      <c r="L31" s="29"/>
      <c r="M31" s="29"/>
      <c r="N31" s="26">
        <v>29</v>
      </c>
    </row>
    <row r="32" spans="4:14">
      <c r="G32" s="30"/>
      <c r="J32" s="29" t="s">
        <v>99</v>
      </c>
      <c r="K32" s="29"/>
      <c r="L32" s="29"/>
      <c r="M32" s="29"/>
      <c r="N32" s="26">
        <v>30</v>
      </c>
    </row>
    <row r="33" spans="11:14">
      <c r="K33" s="29"/>
      <c r="L33" s="29"/>
      <c r="M33" s="29"/>
      <c r="N33" s="26"/>
    </row>
  </sheetData>
  <phoneticPr fontId="1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W80"/>
  <sheetViews>
    <sheetView tabSelected="1" workbookViewId="0">
      <selection activeCell="B14" sqref="B14"/>
    </sheetView>
  </sheetViews>
  <sheetFormatPr baseColWidth="10" defaultRowHeight="14"/>
  <cols>
    <col min="1" max="1" width="12.5" bestFit="1" customWidth="1"/>
    <col min="2" max="2" width="21.83203125" bestFit="1" customWidth="1"/>
    <col min="3" max="3" width="14.83203125" bestFit="1" customWidth="1"/>
    <col min="4" max="4" width="9.83203125" bestFit="1" customWidth="1"/>
    <col min="5" max="5" width="11.83203125" bestFit="1" customWidth="1"/>
    <col min="6" max="7" width="11.5" bestFit="1" customWidth="1"/>
    <col min="8" max="8" width="11.83203125" bestFit="1" customWidth="1"/>
    <col min="12" max="12" width="11.5" bestFit="1" customWidth="1"/>
    <col min="13" max="13" width="11.83203125" bestFit="1" customWidth="1"/>
    <col min="14" max="14" width="11.5" bestFit="1" customWidth="1"/>
    <col min="15" max="15" width="13" bestFit="1" customWidth="1"/>
    <col min="16" max="16" width="11.6640625" bestFit="1" customWidth="1"/>
    <col min="17" max="17" width="12.5" bestFit="1" customWidth="1"/>
    <col min="18" max="18" width="13" bestFit="1" customWidth="1"/>
    <col min="19" max="19" width="11.33203125" bestFit="1" customWidth="1"/>
    <col min="20" max="20" width="12" bestFit="1" customWidth="1"/>
    <col min="21" max="21" width="12.83203125" bestFit="1" customWidth="1"/>
    <col min="22" max="22" width="11.5" bestFit="1" customWidth="1"/>
    <col min="23" max="23" width="13" bestFit="1" customWidth="1"/>
  </cols>
  <sheetData>
    <row r="3" spans="1:23">
      <c r="D3" s="100" t="s">
        <v>6</v>
      </c>
    </row>
    <row r="4" spans="1:23">
      <c r="A4" s="100" t="s">
        <v>205</v>
      </c>
      <c r="B4" s="100" t="s">
        <v>203</v>
      </c>
      <c r="C4" s="100" t="s">
        <v>202</v>
      </c>
      <c r="D4" t="s">
        <v>26</v>
      </c>
      <c r="E4" t="s">
        <v>7</v>
      </c>
      <c r="F4" t="s">
        <v>8</v>
      </c>
      <c r="G4" t="s">
        <v>9</v>
      </c>
      <c r="H4" t="s">
        <v>10</v>
      </c>
      <c r="I4" t="s">
        <v>11</v>
      </c>
      <c r="J4" t="s">
        <v>12</v>
      </c>
      <c r="K4" t="s">
        <v>13</v>
      </c>
      <c r="L4" t="s">
        <v>14</v>
      </c>
      <c r="M4" t="s">
        <v>15</v>
      </c>
      <c r="N4" t="s">
        <v>16</v>
      </c>
      <c r="O4" t="s">
        <v>17</v>
      </c>
      <c r="P4" t="s">
        <v>18</v>
      </c>
      <c r="Q4" t="s">
        <v>19</v>
      </c>
      <c r="R4" t="s">
        <v>20</v>
      </c>
      <c r="S4" t="s">
        <v>21</v>
      </c>
      <c r="T4" t="s">
        <v>22</v>
      </c>
      <c r="U4" t="s">
        <v>23</v>
      </c>
      <c r="V4" t="s">
        <v>24</v>
      </c>
      <c r="W4" t="s">
        <v>25</v>
      </c>
    </row>
    <row r="5" spans="1:23">
      <c r="A5">
        <v>1</v>
      </c>
      <c r="B5" t="s">
        <v>109</v>
      </c>
      <c r="C5">
        <v>8</v>
      </c>
      <c r="D5" s="101">
        <v>4</v>
      </c>
      <c r="E5" s="101">
        <v>1</v>
      </c>
      <c r="F5" s="101">
        <v>1</v>
      </c>
      <c r="G5" s="101">
        <v>1</v>
      </c>
      <c r="H5" s="101">
        <v>1</v>
      </c>
      <c r="I5" s="101">
        <v>1</v>
      </c>
      <c r="J5" s="101">
        <v>1</v>
      </c>
      <c r="K5" s="101">
        <v>1</v>
      </c>
      <c r="L5" s="101">
        <v>1</v>
      </c>
      <c r="M5" s="101">
        <v>1</v>
      </c>
      <c r="N5" s="101">
        <v>1</v>
      </c>
      <c r="O5" s="101">
        <v>1</v>
      </c>
      <c r="P5" s="101">
        <v>1</v>
      </c>
      <c r="Q5" s="101">
        <v>1</v>
      </c>
      <c r="R5" s="101">
        <v>1</v>
      </c>
      <c r="S5" s="101">
        <v>1</v>
      </c>
      <c r="T5" s="101">
        <v>1</v>
      </c>
      <c r="U5" s="101">
        <v>1</v>
      </c>
      <c r="V5" s="101">
        <v>1</v>
      </c>
      <c r="W5" s="101">
        <v>1</v>
      </c>
    </row>
    <row r="6" spans="1:23">
      <c r="C6">
        <v>10</v>
      </c>
      <c r="D6" s="101">
        <v>5</v>
      </c>
      <c r="E6" s="101">
        <v>1</v>
      </c>
      <c r="F6" s="101">
        <v>1</v>
      </c>
      <c r="G6" s="101">
        <v>1</v>
      </c>
      <c r="H6" s="101">
        <v>1</v>
      </c>
      <c r="I6" s="101">
        <v>1</v>
      </c>
      <c r="J6" s="101">
        <v>1</v>
      </c>
      <c r="K6" s="101">
        <v>1</v>
      </c>
      <c r="L6" s="101">
        <v>1</v>
      </c>
      <c r="M6" s="101">
        <v>1</v>
      </c>
      <c r="N6" s="101">
        <v>1</v>
      </c>
      <c r="O6" s="101">
        <v>1</v>
      </c>
      <c r="P6" s="101">
        <v>1</v>
      </c>
      <c r="Q6" s="101">
        <v>1</v>
      </c>
      <c r="R6" s="101">
        <v>1</v>
      </c>
      <c r="S6" s="101">
        <v>1</v>
      </c>
      <c r="T6" s="101">
        <v>1</v>
      </c>
      <c r="U6" s="101">
        <v>1</v>
      </c>
      <c r="V6" s="101">
        <v>1</v>
      </c>
      <c r="W6" s="101">
        <v>1</v>
      </c>
    </row>
    <row r="7" spans="1:23">
      <c r="C7">
        <v>11</v>
      </c>
      <c r="D7" s="101">
        <v>2</v>
      </c>
      <c r="E7" s="101">
        <v>1</v>
      </c>
      <c r="F7" s="101">
        <v>1</v>
      </c>
      <c r="G7" s="101">
        <v>1</v>
      </c>
      <c r="H7" s="101">
        <v>1</v>
      </c>
      <c r="I7" s="101">
        <v>1</v>
      </c>
      <c r="J7" s="101">
        <v>1</v>
      </c>
      <c r="K7" s="101">
        <v>1</v>
      </c>
      <c r="L7" s="101">
        <v>1</v>
      </c>
      <c r="M7" s="101">
        <v>1</v>
      </c>
      <c r="N7" s="101">
        <v>1</v>
      </c>
      <c r="O7" s="101">
        <v>1</v>
      </c>
      <c r="P7" s="101">
        <v>1</v>
      </c>
      <c r="Q7" s="101">
        <v>1</v>
      </c>
      <c r="R7" s="101">
        <v>1</v>
      </c>
      <c r="S7" s="101">
        <v>1</v>
      </c>
      <c r="T7" s="101">
        <v>1</v>
      </c>
      <c r="U7" s="101">
        <v>1</v>
      </c>
      <c r="V7" s="101">
        <v>1</v>
      </c>
      <c r="W7" s="101">
        <v>1</v>
      </c>
    </row>
    <row r="8" spans="1:23">
      <c r="C8">
        <v>12</v>
      </c>
      <c r="D8" s="101">
        <v>4</v>
      </c>
      <c r="E8" s="101">
        <v>1</v>
      </c>
      <c r="F8" s="101">
        <v>1</v>
      </c>
      <c r="G8" s="101">
        <v>1</v>
      </c>
      <c r="H8" s="101">
        <v>1</v>
      </c>
      <c r="I8" s="101">
        <v>1</v>
      </c>
      <c r="J8" s="101">
        <v>1</v>
      </c>
      <c r="K8" s="101">
        <v>1</v>
      </c>
      <c r="L8" s="101">
        <v>1</v>
      </c>
      <c r="M8" s="101">
        <v>1</v>
      </c>
      <c r="N8" s="101">
        <v>1</v>
      </c>
      <c r="O8" s="101">
        <v>1</v>
      </c>
      <c r="P8" s="101">
        <v>1</v>
      </c>
      <c r="Q8" s="101">
        <v>1</v>
      </c>
      <c r="R8" s="101">
        <v>1</v>
      </c>
      <c r="S8" s="101">
        <v>1</v>
      </c>
      <c r="T8" s="101">
        <v>1</v>
      </c>
      <c r="U8" s="101">
        <v>1</v>
      </c>
      <c r="V8" s="101">
        <v>1</v>
      </c>
      <c r="W8" s="101">
        <v>1</v>
      </c>
    </row>
    <row r="9" spans="1:23">
      <c r="C9">
        <v>14</v>
      </c>
      <c r="D9" s="101">
        <v>0</v>
      </c>
      <c r="E9" s="101">
        <v>1</v>
      </c>
      <c r="F9" s="101">
        <v>1</v>
      </c>
      <c r="G9" s="101">
        <v>1</v>
      </c>
      <c r="H9" s="101">
        <v>1</v>
      </c>
      <c r="I9" s="101">
        <v>1</v>
      </c>
      <c r="J9" s="101">
        <v>1</v>
      </c>
      <c r="K9" s="101">
        <v>1</v>
      </c>
      <c r="L9" s="101">
        <v>1</v>
      </c>
      <c r="M9" s="101">
        <v>1</v>
      </c>
      <c r="N9" s="101">
        <v>1</v>
      </c>
      <c r="O9" s="101">
        <v>1</v>
      </c>
      <c r="P9" s="101">
        <v>1</v>
      </c>
      <c r="Q9" s="101">
        <v>1</v>
      </c>
      <c r="R9" s="101">
        <v>1</v>
      </c>
      <c r="S9" s="101">
        <v>1</v>
      </c>
      <c r="T9" s="101">
        <v>1</v>
      </c>
      <c r="U9" s="101">
        <v>1</v>
      </c>
      <c r="V9" s="101">
        <v>1</v>
      </c>
      <c r="W9" s="101">
        <v>1</v>
      </c>
    </row>
    <row r="10" spans="1:23">
      <c r="C10">
        <v>16</v>
      </c>
      <c r="D10" s="101">
        <v>0</v>
      </c>
      <c r="E10" s="101">
        <v>1</v>
      </c>
      <c r="F10" s="101">
        <v>1</v>
      </c>
      <c r="G10" s="101">
        <v>1</v>
      </c>
      <c r="H10" s="101">
        <v>1</v>
      </c>
      <c r="I10" s="101">
        <v>1</v>
      </c>
      <c r="J10" s="101">
        <v>1</v>
      </c>
      <c r="K10" s="101">
        <v>1</v>
      </c>
      <c r="L10" s="101">
        <v>1</v>
      </c>
      <c r="M10" s="101">
        <v>1</v>
      </c>
      <c r="N10" s="101">
        <v>1</v>
      </c>
      <c r="O10" s="101">
        <v>1</v>
      </c>
      <c r="P10" s="101">
        <v>1</v>
      </c>
      <c r="Q10" s="101">
        <v>1</v>
      </c>
      <c r="R10" s="101">
        <v>1</v>
      </c>
      <c r="S10" s="101">
        <v>1</v>
      </c>
      <c r="T10" s="101">
        <v>1</v>
      </c>
      <c r="U10" s="101">
        <v>1</v>
      </c>
      <c r="V10" s="101">
        <v>1</v>
      </c>
      <c r="W10" s="101">
        <v>1</v>
      </c>
    </row>
    <row r="11" spans="1:23">
      <c r="C11">
        <v>17</v>
      </c>
      <c r="D11" s="101">
        <v>2</v>
      </c>
      <c r="E11" s="101">
        <v>1</v>
      </c>
      <c r="F11" s="101">
        <v>1</v>
      </c>
      <c r="G11" s="101">
        <v>1</v>
      </c>
      <c r="H11" s="101">
        <v>1</v>
      </c>
      <c r="I11" s="101">
        <v>1</v>
      </c>
      <c r="J11" s="101">
        <v>1</v>
      </c>
      <c r="K11" s="101">
        <v>1</v>
      </c>
      <c r="L11" s="101">
        <v>1</v>
      </c>
      <c r="M11" s="101">
        <v>1</v>
      </c>
      <c r="N11" s="101">
        <v>1</v>
      </c>
      <c r="O11" s="101">
        <v>1</v>
      </c>
      <c r="P11" s="101">
        <v>1</v>
      </c>
      <c r="Q11" s="101">
        <v>1</v>
      </c>
      <c r="R11" s="101">
        <v>1</v>
      </c>
      <c r="S11" s="101">
        <v>1</v>
      </c>
      <c r="T11" s="101">
        <v>1</v>
      </c>
      <c r="U11" s="101">
        <v>1</v>
      </c>
      <c r="V11" s="101">
        <v>1</v>
      </c>
      <c r="W11" s="101">
        <v>1</v>
      </c>
    </row>
    <row r="12" spans="1:23">
      <c r="C12">
        <v>18</v>
      </c>
      <c r="D12" s="101">
        <v>4</v>
      </c>
      <c r="E12" s="101">
        <v>1</v>
      </c>
      <c r="F12" s="101">
        <v>1</v>
      </c>
      <c r="G12" s="101">
        <v>1</v>
      </c>
      <c r="H12" s="101">
        <v>1</v>
      </c>
      <c r="I12" s="101">
        <v>1</v>
      </c>
      <c r="J12" s="101">
        <v>1</v>
      </c>
      <c r="K12" s="101">
        <v>1</v>
      </c>
      <c r="L12" s="101">
        <v>1</v>
      </c>
      <c r="M12" s="101">
        <v>1</v>
      </c>
      <c r="N12" s="101">
        <v>1</v>
      </c>
      <c r="O12" s="101">
        <v>1</v>
      </c>
      <c r="P12" s="101">
        <v>1</v>
      </c>
      <c r="Q12" s="101">
        <v>1</v>
      </c>
      <c r="R12" s="101">
        <v>1</v>
      </c>
      <c r="S12" s="101">
        <v>1</v>
      </c>
      <c r="T12" s="101">
        <v>1</v>
      </c>
      <c r="U12" s="101">
        <v>1</v>
      </c>
      <c r="V12" s="101">
        <v>1</v>
      </c>
      <c r="W12" s="101">
        <v>1</v>
      </c>
    </row>
    <row r="13" spans="1:23">
      <c r="C13">
        <v>20</v>
      </c>
      <c r="D13" s="101">
        <v>0</v>
      </c>
      <c r="E13" s="101">
        <v>1</v>
      </c>
      <c r="F13" s="101">
        <v>1</v>
      </c>
      <c r="G13" s="101">
        <v>1</v>
      </c>
      <c r="H13" s="101">
        <v>1</v>
      </c>
      <c r="I13" s="101">
        <v>1</v>
      </c>
      <c r="J13" s="101">
        <v>1</v>
      </c>
      <c r="K13" s="101">
        <v>1</v>
      </c>
      <c r="L13" s="101">
        <v>1</v>
      </c>
      <c r="M13" s="101">
        <v>1</v>
      </c>
      <c r="N13" s="101">
        <v>1</v>
      </c>
      <c r="O13" s="101">
        <v>1</v>
      </c>
      <c r="P13" s="101">
        <v>1</v>
      </c>
      <c r="Q13" s="101">
        <v>1</v>
      </c>
      <c r="R13" s="101">
        <v>1</v>
      </c>
      <c r="S13" s="101">
        <v>1</v>
      </c>
      <c r="T13" s="101">
        <v>1</v>
      </c>
      <c r="U13" s="101">
        <v>1</v>
      </c>
      <c r="V13" s="101">
        <v>1</v>
      </c>
      <c r="W13" s="101">
        <v>1</v>
      </c>
    </row>
    <row r="14" spans="1:23">
      <c r="B14" t="s">
        <v>121</v>
      </c>
      <c r="C14">
        <v>1</v>
      </c>
      <c r="D14" s="101">
        <v>0</v>
      </c>
      <c r="E14" s="101">
        <v>1</v>
      </c>
      <c r="F14" s="101">
        <v>1</v>
      </c>
      <c r="G14" s="101">
        <v>1</v>
      </c>
      <c r="H14" s="101">
        <v>1</v>
      </c>
      <c r="I14" s="101">
        <v>1</v>
      </c>
      <c r="J14" s="101">
        <v>1</v>
      </c>
      <c r="K14" s="101">
        <v>1</v>
      </c>
      <c r="L14" s="101">
        <v>1</v>
      </c>
      <c r="M14" s="101">
        <v>1</v>
      </c>
      <c r="N14" s="101">
        <v>1</v>
      </c>
      <c r="O14" s="101">
        <v>1</v>
      </c>
      <c r="P14" s="101">
        <v>1</v>
      </c>
      <c r="Q14" s="101">
        <v>1</v>
      </c>
      <c r="R14" s="101">
        <v>1</v>
      </c>
      <c r="S14" s="101">
        <v>1</v>
      </c>
      <c r="T14" s="101">
        <v>1</v>
      </c>
      <c r="U14" s="101">
        <v>1</v>
      </c>
      <c r="V14" s="101">
        <v>1</v>
      </c>
      <c r="W14" s="101">
        <v>1</v>
      </c>
    </row>
    <row r="15" spans="1:23">
      <c r="C15">
        <v>2</v>
      </c>
      <c r="D15" s="101">
        <v>1</v>
      </c>
      <c r="E15" s="101">
        <v>1</v>
      </c>
      <c r="F15" s="101">
        <v>1</v>
      </c>
      <c r="G15" s="101">
        <v>1</v>
      </c>
      <c r="H15" s="101">
        <v>1</v>
      </c>
      <c r="I15" s="101">
        <v>1</v>
      </c>
      <c r="J15" s="101">
        <v>1</v>
      </c>
      <c r="K15" s="101">
        <v>1</v>
      </c>
      <c r="L15" s="101">
        <v>1</v>
      </c>
      <c r="M15" s="101">
        <v>1</v>
      </c>
      <c r="N15" s="101">
        <v>1</v>
      </c>
      <c r="O15" s="101">
        <v>1</v>
      </c>
      <c r="P15" s="101">
        <v>1</v>
      </c>
      <c r="Q15" s="101">
        <v>1</v>
      </c>
      <c r="R15" s="101">
        <v>1</v>
      </c>
      <c r="S15" s="101">
        <v>1</v>
      </c>
      <c r="T15" s="101">
        <v>1</v>
      </c>
      <c r="U15" s="101">
        <v>1</v>
      </c>
      <c r="V15" s="101">
        <v>1</v>
      </c>
      <c r="W15" s="101">
        <v>1</v>
      </c>
    </row>
    <row r="16" spans="1:23">
      <c r="C16">
        <v>3</v>
      </c>
      <c r="D16" s="101">
        <v>0</v>
      </c>
      <c r="E16" s="101">
        <v>1</v>
      </c>
      <c r="F16" s="101">
        <v>1</v>
      </c>
      <c r="G16" s="101">
        <v>1</v>
      </c>
      <c r="H16" s="101">
        <v>1</v>
      </c>
      <c r="I16" s="101">
        <v>1</v>
      </c>
      <c r="J16" s="101">
        <v>1</v>
      </c>
      <c r="K16" s="101">
        <v>1</v>
      </c>
      <c r="L16" s="101">
        <v>1</v>
      </c>
      <c r="M16" s="101">
        <v>1</v>
      </c>
      <c r="N16" s="101">
        <v>1</v>
      </c>
      <c r="O16" s="101">
        <v>1</v>
      </c>
      <c r="P16" s="101">
        <v>1</v>
      </c>
      <c r="Q16" s="101">
        <v>1</v>
      </c>
      <c r="R16" s="101">
        <v>1</v>
      </c>
      <c r="S16" s="101">
        <v>1</v>
      </c>
      <c r="T16" s="101">
        <v>1</v>
      </c>
      <c r="U16" s="101">
        <v>1</v>
      </c>
      <c r="V16" s="101">
        <v>1</v>
      </c>
      <c r="W16" s="101">
        <v>1</v>
      </c>
    </row>
    <row r="17" spans="2:23">
      <c r="C17">
        <v>4</v>
      </c>
      <c r="D17" s="101">
        <v>2</v>
      </c>
      <c r="E17" s="101">
        <v>1</v>
      </c>
      <c r="F17" s="101">
        <v>1</v>
      </c>
      <c r="G17" s="101">
        <v>1</v>
      </c>
      <c r="H17" s="101">
        <v>1</v>
      </c>
      <c r="I17" s="101">
        <v>1</v>
      </c>
      <c r="J17" s="101">
        <v>1</v>
      </c>
      <c r="K17" s="101">
        <v>1</v>
      </c>
      <c r="L17" s="101">
        <v>1</v>
      </c>
      <c r="M17" s="101">
        <v>1</v>
      </c>
      <c r="N17" s="101">
        <v>1</v>
      </c>
      <c r="O17" s="101">
        <v>1</v>
      </c>
      <c r="P17" s="101">
        <v>1</v>
      </c>
      <c r="Q17" s="101">
        <v>1</v>
      </c>
      <c r="R17" s="101">
        <v>1</v>
      </c>
      <c r="S17" s="101">
        <v>1</v>
      </c>
      <c r="T17" s="101">
        <v>1</v>
      </c>
      <c r="U17" s="101">
        <v>1</v>
      </c>
      <c r="V17" s="101">
        <v>1</v>
      </c>
      <c r="W17" s="101">
        <v>1</v>
      </c>
    </row>
    <row r="18" spans="2:23">
      <c r="C18">
        <v>5</v>
      </c>
      <c r="D18" s="101">
        <v>0</v>
      </c>
      <c r="E18" s="101">
        <v>1</v>
      </c>
      <c r="F18" s="101">
        <v>1</v>
      </c>
      <c r="G18" s="101">
        <v>1</v>
      </c>
      <c r="H18" s="101">
        <v>1</v>
      </c>
      <c r="I18" s="101">
        <v>1</v>
      </c>
      <c r="J18" s="101">
        <v>1</v>
      </c>
      <c r="K18" s="101">
        <v>1</v>
      </c>
      <c r="L18" s="101">
        <v>1</v>
      </c>
      <c r="M18" s="101">
        <v>1</v>
      </c>
      <c r="N18" s="101">
        <v>1</v>
      </c>
      <c r="O18" s="101">
        <v>1</v>
      </c>
      <c r="P18" s="101">
        <v>1</v>
      </c>
      <c r="Q18" s="101">
        <v>1</v>
      </c>
      <c r="R18" s="101">
        <v>1</v>
      </c>
      <c r="S18" s="101">
        <v>1</v>
      </c>
      <c r="T18" s="101">
        <v>1</v>
      </c>
      <c r="U18" s="101">
        <v>1</v>
      </c>
      <c r="V18" s="101">
        <v>1</v>
      </c>
      <c r="W18" s="101">
        <v>1</v>
      </c>
    </row>
    <row r="19" spans="2:23">
      <c r="C19">
        <v>6</v>
      </c>
      <c r="D19" s="101">
        <v>4</v>
      </c>
      <c r="E19" s="101">
        <v>1</v>
      </c>
      <c r="F19" s="101">
        <v>1</v>
      </c>
      <c r="G19" s="101">
        <v>1</v>
      </c>
      <c r="H19" s="101"/>
      <c r="I19" s="101">
        <v>1</v>
      </c>
      <c r="J19" s="101">
        <v>1</v>
      </c>
      <c r="K19" s="101">
        <v>1</v>
      </c>
      <c r="L19" s="101">
        <v>1</v>
      </c>
      <c r="M19" s="101">
        <v>1</v>
      </c>
      <c r="N19" s="101">
        <v>1</v>
      </c>
      <c r="O19" s="101">
        <v>1</v>
      </c>
      <c r="P19" s="101">
        <v>1</v>
      </c>
      <c r="Q19" s="101">
        <v>1</v>
      </c>
      <c r="R19" s="101">
        <v>1</v>
      </c>
      <c r="S19" s="101">
        <v>1</v>
      </c>
      <c r="T19" s="101">
        <v>1</v>
      </c>
      <c r="U19" s="101">
        <v>1</v>
      </c>
      <c r="V19" s="101">
        <v>1</v>
      </c>
      <c r="W19" s="101">
        <v>1</v>
      </c>
    </row>
    <row r="20" spans="2:23">
      <c r="C20">
        <v>7</v>
      </c>
      <c r="D20" s="101">
        <v>0</v>
      </c>
      <c r="E20" s="101">
        <v>1</v>
      </c>
      <c r="F20" s="101">
        <v>1</v>
      </c>
      <c r="G20" s="101">
        <v>1</v>
      </c>
      <c r="H20" s="101">
        <v>1</v>
      </c>
      <c r="I20" s="101">
        <v>1</v>
      </c>
      <c r="J20" s="101">
        <v>1</v>
      </c>
      <c r="K20" s="101">
        <v>1</v>
      </c>
      <c r="L20" s="101">
        <v>1</v>
      </c>
      <c r="M20" s="101">
        <v>1</v>
      </c>
      <c r="N20" s="101">
        <v>1</v>
      </c>
      <c r="O20" s="101">
        <v>1</v>
      </c>
      <c r="P20" s="101">
        <v>1</v>
      </c>
      <c r="Q20" s="101">
        <v>1</v>
      </c>
      <c r="R20" s="101">
        <v>1</v>
      </c>
      <c r="S20" s="101">
        <v>1</v>
      </c>
      <c r="T20" s="101">
        <v>1</v>
      </c>
      <c r="U20" s="101">
        <v>1</v>
      </c>
      <c r="V20" s="101">
        <v>1</v>
      </c>
      <c r="W20" s="101">
        <v>1</v>
      </c>
    </row>
    <row r="21" spans="2:23">
      <c r="C21">
        <v>9</v>
      </c>
      <c r="D21" s="101">
        <v>3</v>
      </c>
      <c r="E21" s="101">
        <v>1</v>
      </c>
      <c r="F21" s="101">
        <v>1</v>
      </c>
      <c r="G21" s="101">
        <v>1</v>
      </c>
      <c r="H21" s="101">
        <v>1</v>
      </c>
      <c r="I21" s="101">
        <v>1</v>
      </c>
      <c r="J21" s="101">
        <v>1</v>
      </c>
      <c r="K21" s="101">
        <v>1</v>
      </c>
      <c r="L21" s="101">
        <v>1</v>
      </c>
      <c r="M21" s="101">
        <v>1</v>
      </c>
      <c r="N21" s="101">
        <v>1</v>
      </c>
      <c r="O21" s="101">
        <v>1</v>
      </c>
      <c r="P21" s="101">
        <v>1</v>
      </c>
      <c r="Q21" s="101">
        <v>1</v>
      </c>
      <c r="R21" s="101">
        <v>1</v>
      </c>
      <c r="S21" s="101">
        <v>1</v>
      </c>
      <c r="T21" s="101">
        <v>1</v>
      </c>
      <c r="U21" s="101">
        <v>1</v>
      </c>
      <c r="V21" s="101">
        <v>1</v>
      </c>
      <c r="W21" s="101">
        <v>1</v>
      </c>
    </row>
    <row r="22" spans="2:23">
      <c r="C22">
        <v>13</v>
      </c>
      <c r="D22" s="101">
        <v>6</v>
      </c>
      <c r="E22" s="101">
        <v>1</v>
      </c>
      <c r="F22" s="101">
        <v>1</v>
      </c>
      <c r="G22" s="101">
        <v>1</v>
      </c>
      <c r="H22" s="101">
        <v>1</v>
      </c>
      <c r="I22" s="101">
        <v>1</v>
      </c>
      <c r="J22" s="101">
        <v>1</v>
      </c>
      <c r="K22" s="101">
        <v>1</v>
      </c>
      <c r="L22" s="101">
        <v>1</v>
      </c>
      <c r="M22" s="101">
        <v>1</v>
      </c>
      <c r="N22" s="101">
        <v>1</v>
      </c>
      <c r="O22" s="101">
        <v>1</v>
      </c>
      <c r="P22" s="101">
        <v>1</v>
      </c>
      <c r="Q22" s="101">
        <v>1</v>
      </c>
      <c r="R22" s="101">
        <v>1</v>
      </c>
      <c r="S22" s="101">
        <v>1</v>
      </c>
      <c r="T22" s="101">
        <v>1</v>
      </c>
      <c r="U22" s="101">
        <v>1</v>
      </c>
      <c r="V22" s="101">
        <v>1</v>
      </c>
      <c r="W22" s="101">
        <v>1</v>
      </c>
    </row>
    <row r="23" spans="2:23">
      <c r="C23">
        <v>15</v>
      </c>
      <c r="D23" s="101">
        <v>18</v>
      </c>
      <c r="E23" s="101">
        <v>1</v>
      </c>
      <c r="F23" s="101">
        <v>1</v>
      </c>
      <c r="G23" s="101">
        <v>1</v>
      </c>
      <c r="H23" s="101">
        <v>1</v>
      </c>
      <c r="I23" s="101">
        <v>1</v>
      </c>
      <c r="J23" s="101">
        <v>1</v>
      </c>
      <c r="K23" s="101">
        <v>1</v>
      </c>
      <c r="L23" s="101">
        <v>1</v>
      </c>
      <c r="M23" s="101">
        <v>1</v>
      </c>
      <c r="N23" s="101">
        <v>1</v>
      </c>
      <c r="O23" s="101">
        <v>1</v>
      </c>
      <c r="P23" s="101">
        <v>1</v>
      </c>
      <c r="Q23" s="101">
        <v>1</v>
      </c>
      <c r="R23" s="101">
        <v>1</v>
      </c>
      <c r="S23" s="101">
        <v>1</v>
      </c>
      <c r="T23" s="101">
        <v>1</v>
      </c>
      <c r="U23" s="101">
        <v>1</v>
      </c>
      <c r="V23" s="101">
        <v>1</v>
      </c>
      <c r="W23" s="101">
        <v>1</v>
      </c>
    </row>
    <row r="24" spans="2:23">
      <c r="C24">
        <v>19</v>
      </c>
      <c r="D24" s="101">
        <v>3</v>
      </c>
      <c r="E24" s="101">
        <v>1</v>
      </c>
      <c r="F24" s="101">
        <v>1</v>
      </c>
      <c r="G24" s="101">
        <v>1</v>
      </c>
      <c r="H24" s="101">
        <v>1</v>
      </c>
      <c r="I24" s="101">
        <v>1</v>
      </c>
      <c r="J24" s="101">
        <v>1</v>
      </c>
      <c r="K24" s="101">
        <v>1</v>
      </c>
      <c r="L24" s="101">
        <v>1</v>
      </c>
      <c r="M24" s="101">
        <v>1</v>
      </c>
      <c r="N24" s="101">
        <v>1</v>
      </c>
      <c r="O24" s="101">
        <v>1</v>
      </c>
      <c r="P24" s="101">
        <v>1</v>
      </c>
      <c r="Q24" s="101">
        <v>1</v>
      </c>
      <c r="R24" s="101">
        <v>1</v>
      </c>
      <c r="S24" s="101">
        <v>1</v>
      </c>
      <c r="T24" s="101">
        <v>1</v>
      </c>
      <c r="U24" s="101">
        <v>1</v>
      </c>
      <c r="V24" s="101">
        <v>1</v>
      </c>
      <c r="W24" s="101">
        <v>1</v>
      </c>
    </row>
    <row r="25" spans="2:23">
      <c r="C25">
        <v>21</v>
      </c>
      <c r="D25" s="101">
        <v>7</v>
      </c>
      <c r="E25" s="101">
        <v>1</v>
      </c>
      <c r="F25" s="101">
        <v>1</v>
      </c>
      <c r="G25" s="101">
        <v>1</v>
      </c>
      <c r="H25" s="101">
        <v>1</v>
      </c>
      <c r="I25" s="101">
        <v>1</v>
      </c>
      <c r="J25" s="101">
        <v>1</v>
      </c>
      <c r="K25" s="101">
        <v>1</v>
      </c>
      <c r="L25" s="101">
        <v>1</v>
      </c>
      <c r="M25" s="101">
        <v>1</v>
      </c>
      <c r="N25" s="101">
        <v>1</v>
      </c>
      <c r="O25" s="101">
        <v>1</v>
      </c>
      <c r="P25" s="101">
        <v>1</v>
      </c>
      <c r="Q25" s="101">
        <v>1</v>
      </c>
      <c r="R25" s="101">
        <v>1</v>
      </c>
      <c r="S25" s="101">
        <v>1</v>
      </c>
      <c r="T25" s="101">
        <v>1</v>
      </c>
      <c r="U25" s="101">
        <v>1</v>
      </c>
      <c r="V25" s="101">
        <v>1</v>
      </c>
      <c r="W25" s="101">
        <v>1</v>
      </c>
    </row>
    <row r="26" spans="2:23">
      <c r="C26">
        <v>22</v>
      </c>
      <c r="D26" s="101">
        <v>5</v>
      </c>
      <c r="E26" s="101">
        <v>1</v>
      </c>
      <c r="F26" s="101">
        <v>1</v>
      </c>
      <c r="G26" s="101">
        <v>1</v>
      </c>
      <c r="H26" s="101">
        <v>1</v>
      </c>
      <c r="I26" s="101">
        <v>1</v>
      </c>
      <c r="J26" s="101">
        <v>1</v>
      </c>
      <c r="K26" s="101">
        <v>1</v>
      </c>
      <c r="L26" s="101">
        <v>1</v>
      </c>
      <c r="M26" s="101">
        <v>1</v>
      </c>
      <c r="N26" s="101">
        <v>1</v>
      </c>
      <c r="O26" s="101">
        <v>1</v>
      </c>
      <c r="P26" s="101">
        <v>1</v>
      </c>
      <c r="Q26" s="101">
        <v>1</v>
      </c>
      <c r="R26" s="101">
        <v>1</v>
      </c>
      <c r="S26" s="101">
        <v>1</v>
      </c>
      <c r="T26" s="101">
        <v>1</v>
      </c>
      <c r="U26" s="101">
        <v>1</v>
      </c>
      <c r="V26" s="101">
        <v>1</v>
      </c>
      <c r="W26" s="101">
        <v>1</v>
      </c>
    </row>
    <row r="27" spans="2:23">
      <c r="B27" t="s">
        <v>120</v>
      </c>
      <c r="C27">
        <v>7</v>
      </c>
      <c r="D27" s="101">
        <v>0</v>
      </c>
      <c r="E27" s="101">
        <v>1</v>
      </c>
      <c r="F27" s="101">
        <v>1</v>
      </c>
      <c r="G27" s="101">
        <v>1</v>
      </c>
      <c r="H27" s="101">
        <v>1</v>
      </c>
      <c r="I27" s="101">
        <v>1</v>
      </c>
      <c r="J27" s="101">
        <v>1</v>
      </c>
      <c r="K27" s="101">
        <v>1</v>
      </c>
      <c r="L27" s="101">
        <v>1</v>
      </c>
      <c r="M27" s="101">
        <v>1</v>
      </c>
      <c r="N27" s="101">
        <v>1</v>
      </c>
      <c r="O27" s="101">
        <v>1</v>
      </c>
      <c r="P27" s="101">
        <v>1</v>
      </c>
      <c r="Q27" s="101">
        <v>1</v>
      </c>
      <c r="R27" s="101">
        <v>1</v>
      </c>
      <c r="S27" s="101">
        <v>1</v>
      </c>
      <c r="T27" s="101">
        <v>1</v>
      </c>
      <c r="U27" s="101">
        <v>1</v>
      </c>
      <c r="V27" s="101">
        <v>1</v>
      </c>
      <c r="W27" s="101">
        <v>1</v>
      </c>
    </row>
    <row r="28" spans="2:23">
      <c r="C28">
        <v>8</v>
      </c>
      <c r="D28" s="101">
        <v>2</v>
      </c>
      <c r="E28" s="101">
        <v>1</v>
      </c>
      <c r="F28" s="101">
        <v>1</v>
      </c>
      <c r="G28" s="101">
        <v>1</v>
      </c>
      <c r="H28" s="101">
        <v>1</v>
      </c>
      <c r="I28" s="101">
        <v>1</v>
      </c>
      <c r="J28" s="101">
        <v>1</v>
      </c>
      <c r="K28" s="101">
        <v>1</v>
      </c>
      <c r="L28" s="101">
        <v>1</v>
      </c>
      <c r="M28" s="101">
        <v>1</v>
      </c>
      <c r="N28" s="101">
        <v>1</v>
      </c>
      <c r="O28" s="101">
        <v>1</v>
      </c>
      <c r="P28" s="101">
        <v>1</v>
      </c>
      <c r="Q28" s="101">
        <v>1</v>
      </c>
      <c r="R28" s="101">
        <v>1</v>
      </c>
      <c r="S28" s="101">
        <v>1</v>
      </c>
      <c r="T28" s="101">
        <v>1</v>
      </c>
      <c r="U28" s="101">
        <v>1</v>
      </c>
      <c r="V28" s="101">
        <v>1</v>
      </c>
      <c r="W28" s="101">
        <v>1</v>
      </c>
    </row>
    <row r="29" spans="2:23">
      <c r="C29">
        <v>9</v>
      </c>
      <c r="D29" s="101">
        <v>0</v>
      </c>
      <c r="E29" s="101">
        <v>1</v>
      </c>
      <c r="F29" s="101">
        <v>1</v>
      </c>
      <c r="G29" s="101">
        <v>1</v>
      </c>
      <c r="H29" s="101">
        <v>1</v>
      </c>
      <c r="I29" s="101">
        <v>1</v>
      </c>
      <c r="J29" s="101">
        <v>1</v>
      </c>
      <c r="K29" s="101">
        <v>1</v>
      </c>
      <c r="L29" s="101">
        <v>1</v>
      </c>
      <c r="M29" s="101">
        <v>1</v>
      </c>
      <c r="N29" s="101">
        <v>1</v>
      </c>
      <c r="O29" s="101">
        <v>1</v>
      </c>
      <c r="P29" s="101">
        <v>1</v>
      </c>
      <c r="Q29" s="101">
        <v>1</v>
      </c>
      <c r="R29" s="101">
        <v>1</v>
      </c>
      <c r="S29" s="101">
        <v>1</v>
      </c>
      <c r="T29" s="101">
        <v>1</v>
      </c>
      <c r="U29" s="101">
        <v>1</v>
      </c>
      <c r="V29" s="101">
        <v>1</v>
      </c>
      <c r="W29" s="101">
        <v>1</v>
      </c>
    </row>
    <row r="30" spans="2:23">
      <c r="C30">
        <v>11</v>
      </c>
      <c r="D30" s="101">
        <v>0</v>
      </c>
      <c r="E30" s="101">
        <v>1</v>
      </c>
      <c r="F30" s="101">
        <v>1</v>
      </c>
      <c r="G30" s="101">
        <v>1</v>
      </c>
      <c r="H30" s="101">
        <v>1</v>
      </c>
      <c r="I30" s="101">
        <v>1</v>
      </c>
      <c r="J30" s="101">
        <v>1</v>
      </c>
      <c r="K30" s="101">
        <v>1</v>
      </c>
      <c r="L30" s="101">
        <v>1</v>
      </c>
      <c r="M30" s="101">
        <v>1</v>
      </c>
      <c r="N30" s="101">
        <v>1</v>
      </c>
      <c r="O30" s="101">
        <v>1</v>
      </c>
      <c r="P30" s="101">
        <v>1</v>
      </c>
      <c r="Q30" s="101">
        <v>1</v>
      </c>
      <c r="R30" s="101">
        <v>1</v>
      </c>
      <c r="S30" s="101">
        <v>1</v>
      </c>
      <c r="T30" s="101">
        <v>1</v>
      </c>
      <c r="U30" s="101">
        <v>1</v>
      </c>
      <c r="V30" s="101">
        <v>1</v>
      </c>
      <c r="W30" s="101">
        <v>1</v>
      </c>
    </row>
    <row r="31" spans="2:23">
      <c r="C31">
        <v>13</v>
      </c>
      <c r="D31" s="101">
        <v>4</v>
      </c>
      <c r="E31" s="101">
        <v>1</v>
      </c>
      <c r="F31" s="101">
        <v>1</v>
      </c>
      <c r="G31" s="101">
        <v>1</v>
      </c>
      <c r="H31" s="101">
        <v>1</v>
      </c>
      <c r="I31" s="101">
        <v>1</v>
      </c>
      <c r="J31" s="101">
        <v>1</v>
      </c>
      <c r="K31" s="101">
        <v>1</v>
      </c>
      <c r="L31" s="101">
        <v>1</v>
      </c>
      <c r="M31" s="101">
        <v>1</v>
      </c>
      <c r="N31" s="101">
        <v>1</v>
      </c>
      <c r="O31" s="101">
        <v>1</v>
      </c>
      <c r="P31" s="101">
        <v>1</v>
      </c>
      <c r="Q31" s="101">
        <v>1</v>
      </c>
      <c r="R31" s="101">
        <v>1</v>
      </c>
      <c r="S31" s="101">
        <v>1</v>
      </c>
      <c r="T31" s="101">
        <v>1</v>
      </c>
      <c r="U31" s="101">
        <v>1</v>
      </c>
      <c r="V31" s="101">
        <v>1</v>
      </c>
      <c r="W31" s="101">
        <v>1</v>
      </c>
    </row>
    <row r="32" spans="2:23">
      <c r="C32">
        <v>15</v>
      </c>
      <c r="D32" s="101">
        <v>4</v>
      </c>
      <c r="E32" s="101">
        <v>1</v>
      </c>
      <c r="F32" s="101">
        <v>1</v>
      </c>
      <c r="G32" s="101">
        <v>1</v>
      </c>
      <c r="H32" s="101">
        <v>1</v>
      </c>
      <c r="I32" s="101">
        <v>1</v>
      </c>
      <c r="J32" s="101">
        <v>1</v>
      </c>
      <c r="K32" s="101">
        <v>1</v>
      </c>
      <c r="L32" s="101">
        <v>1</v>
      </c>
      <c r="M32" s="101">
        <v>1</v>
      </c>
      <c r="N32" s="101">
        <v>1</v>
      </c>
      <c r="O32" s="101">
        <v>1</v>
      </c>
      <c r="P32" s="101">
        <v>1</v>
      </c>
      <c r="Q32" s="101">
        <v>1</v>
      </c>
      <c r="R32" s="101">
        <v>1</v>
      </c>
      <c r="S32" s="101">
        <v>1</v>
      </c>
      <c r="T32" s="101">
        <v>1</v>
      </c>
      <c r="U32" s="101">
        <v>1</v>
      </c>
      <c r="V32" s="101">
        <v>1</v>
      </c>
      <c r="W32" s="101">
        <v>1</v>
      </c>
    </row>
    <row r="33" spans="1:23">
      <c r="C33">
        <v>16</v>
      </c>
      <c r="D33" s="101">
        <v>2</v>
      </c>
      <c r="E33" s="101">
        <v>1</v>
      </c>
      <c r="F33" s="101">
        <v>1</v>
      </c>
      <c r="G33" s="101">
        <v>1</v>
      </c>
      <c r="H33" s="101">
        <v>1</v>
      </c>
      <c r="I33" s="101">
        <v>1</v>
      </c>
      <c r="J33" s="101">
        <v>1</v>
      </c>
      <c r="K33" s="101">
        <v>1</v>
      </c>
      <c r="L33" s="101">
        <v>1</v>
      </c>
      <c r="M33" s="101">
        <v>1</v>
      </c>
      <c r="N33" s="101">
        <v>1</v>
      </c>
      <c r="O33" s="101">
        <v>1</v>
      </c>
      <c r="P33" s="101">
        <v>1</v>
      </c>
      <c r="Q33" s="101">
        <v>1</v>
      </c>
      <c r="R33" s="101">
        <v>1</v>
      </c>
      <c r="S33" s="101">
        <v>1</v>
      </c>
      <c r="T33" s="101">
        <v>1</v>
      </c>
      <c r="U33" s="101">
        <v>1</v>
      </c>
      <c r="V33" s="101">
        <v>1</v>
      </c>
      <c r="W33" s="101">
        <v>1</v>
      </c>
    </row>
    <row r="34" spans="1:23">
      <c r="C34">
        <v>17</v>
      </c>
      <c r="D34" s="101">
        <v>14</v>
      </c>
      <c r="E34" s="101">
        <v>1</v>
      </c>
      <c r="F34" s="101">
        <v>1</v>
      </c>
      <c r="G34" s="101">
        <v>1</v>
      </c>
      <c r="H34" s="101">
        <v>1</v>
      </c>
      <c r="I34" s="101">
        <v>1</v>
      </c>
      <c r="J34" s="101">
        <v>1</v>
      </c>
      <c r="K34" s="101">
        <v>1</v>
      </c>
      <c r="L34" s="101">
        <v>1</v>
      </c>
      <c r="M34" s="101">
        <v>1</v>
      </c>
      <c r="N34" s="101">
        <v>1</v>
      </c>
      <c r="O34" s="101">
        <v>1</v>
      </c>
      <c r="P34" s="101">
        <v>1</v>
      </c>
      <c r="Q34" s="101">
        <v>1</v>
      </c>
      <c r="R34" s="101">
        <v>1</v>
      </c>
      <c r="S34" s="101">
        <v>1</v>
      </c>
      <c r="T34" s="101">
        <v>1</v>
      </c>
      <c r="U34" s="101">
        <v>1</v>
      </c>
      <c r="V34" s="101">
        <v>1</v>
      </c>
      <c r="W34" s="101">
        <v>1</v>
      </c>
    </row>
    <row r="35" spans="1:23">
      <c r="C35">
        <v>18</v>
      </c>
      <c r="D35" s="101">
        <v>1</v>
      </c>
      <c r="E35" s="101">
        <v>1</v>
      </c>
      <c r="F35" s="101">
        <v>1</v>
      </c>
      <c r="G35" s="101">
        <v>1</v>
      </c>
      <c r="H35" s="101">
        <v>1</v>
      </c>
      <c r="I35" s="101">
        <v>1</v>
      </c>
      <c r="J35" s="101">
        <v>1</v>
      </c>
      <c r="K35" s="101">
        <v>1</v>
      </c>
      <c r="L35" s="101">
        <v>1</v>
      </c>
      <c r="M35" s="101">
        <v>1</v>
      </c>
      <c r="N35" s="101">
        <v>1</v>
      </c>
      <c r="O35" s="101">
        <v>1</v>
      </c>
      <c r="P35" s="101">
        <v>1</v>
      </c>
      <c r="Q35" s="101">
        <v>1</v>
      </c>
      <c r="R35" s="101">
        <v>1</v>
      </c>
      <c r="S35" s="101">
        <v>1</v>
      </c>
      <c r="T35" s="101">
        <v>1</v>
      </c>
      <c r="U35" s="101">
        <v>1</v>
      </c>
      <c r="V35" s="101">
        <v>1</v>
      </c>
      <c r="W35" s="101">
        <v>1</v>
      </c>
    </row>
    <row r="36" spans="1:23">
      <c r="C36">
        <v>19</v>
      </c>
      <c r="D36" s="101">
        <v>8</v>
      </c>
      <c r="E36" s="101">
        <v>1</v>
      </c>
      <c r="F36" s="101">
        <v>1</v>
      </c>
      <c r="G36" s="101">
        <v>1</v>
      </c>
      <c r="H36" s="101">
        <v>1</v>
      </c>
      <c r="I36" s="101">
        <v>1</v>
      </c>
      <c r="J36" s="101">
        <v>1</v>
      </c>
      <c r="K36" s="101">
        <v>1</v>
      </c>
      <c r="L36" s="101">
        <v>1</v>
      </c>
      <c r="M36" s="101">
        <v>1</v>
      </c>
      <c r="N36" s="101">
        <v>1</v>
      </c>
      <c r="O36" s="101">
        <v>1</v>
      </c>
      <c r="P36" s="101">
        <v>1</v>
      </c>
      <c r="Q36" s="101">
        <v>1</v>
      </c>
      <c r="R36" s="101">
        <v>1</v>
      </c>
      <c r="S36" s="101">
        <v>1</v>
      </c>
      <c r="T36" s="101">
        <v>1</v>
      </c>
      <c r="U36" s="101">
        <v>1</v>
      </c>
      <c r="V36" s="101">
        <v>1</v>
      </c>
      <c r="W36" s="101">
        <v>1</v>
      </c>
    </row>
    <row r="37" spans="1:23">
      <c r="C37">
        <v>20</v>
      </c>
      <c r="D37" s="101">
        <v>1</v>
      </c>
      <c r="E37" s="101">
        <v>1</v>
      </c>
      <c r="F37" s="101">
        <v>1</v>
      </c>
      <c r="G37" s="101">
        <v>1</v>
      </c>
      <c r="H37" s="101">
        <v>1</v>
      </c>
      <c r="I37" s="101">
        <v>1</v>
      </c>
      <c r="J37" s="101">
        <v>1</v>
      </c>
      <c r="K37" s="101">
        <v>1</v>
      </c>
      <c r="L37" s="101">
        <v>1</v>
      </c>
      <c r="M37" s="101">
        <v>1</v>
      </c>
      <c r="N37" s="101">
        <v>1</v>
      </c>
      <c r="O37" s="101">
        <v>1</v>
      </c>
      <c r="P37" s="101">
        <v>1</v>
      </c>
      <c r="Q37" s="101">
        <v>1</v>
      </c>
      <c r="R37" s="101">
        <v>1</v>
      </c>
      <c r="S37" s="101">
        <v>1</v>
      </c>
      <c r="T37" s="101">
        <v>1</v>
      </c>
      <c r="U37" s="101">
        <v>1</v>
      </c>
      <c r="V37" s="101">
        <v>1</v>
      </c>
      <c r="W37" s="101">
        <v>1</v>
      </c>
    </row>
    <row r="38" spans="1:23">
      <c r="B38" t="s">
        <v>117</v>
      </c>
      <c r="C38">
        <v>1</v>
      </c>
      <c r="D38" s="101">
        <v>0</v>
      </c>
      <c r="E38" s="101">
        <v>1</v>
      </c>
      <c r="F38" s="101">
        <v>1</v>
      </c>
      <c r="G38" s="101">
        <v>1</v>
      </c>
      <c r="H38" s="101">
        <v>1</v>
      </c>
      <c r="I38" s="101">
        <v>1</v>
      </c>
      <c r="J38" s="101">
        <v>1</v>
      </c>
      <c r="K38" s="101">
        <v>1</v>
      </c>
      <c r="L38" s="101">
        <v>1</v>
      </c>
      <c r="M38" s="101">
        <v>1</v>
      </c>
      <c r="N38" s="101">
        <v>1</v>
      </c>
      <c r="O38" s="101">
        <v>1</v>
      </c>
      <c r="P38" s="101">
        <v>1</v>
      </c>
      <c r="Q38" s="101">
        <v>1</v>
      </c>
      <c r="R38" s="101">
        <v>1</v>
      </c>
      <c r="S38" s="101">
        <v>1</v>
      </c>
      <c r="T38" s="101">
        <v>1</v>
      </c>
      <c r="U38" s="101">
        <v>1</v>
      </c>
      <c r="V38" s="101">
        <v>1</v>
      </c>
      <c r="W38" s="101">
        <v>1</v>
      </c>
    </row>
    <row r="39" spans="1:23">
      <c r="C39">
        <v>2</v>
      </c>
      <c r="D39" s="101">
        <v>0</v>
      </c>
      <c r="E39" s="101">
        <v>1</v>
      </c>
      <c r="F39" s="101">
        <v>1</v>
      </c>
      <c r="G39" s="101">
        <v>1</v>
      </c>
      <c r="H39" s="101">
        <v>1</v>
      </c>
      <c r="I39" s="101">
        <v>1</v>
      </c>
      <c r="J39" s="101">
        <v>1</v>
      </c>
      <c r="K39" s="101">
        <v>1</v>
      </c>
      <c r="L39" s="101">
        <v>1</v>
      </c>
      <c r="M39" s="101">
        <v>1</v>
      </c>
      <c r="N39" s="101">
        <v>1</v>
      </c>
      <c r="O39" s="101">
        <v>1</v>
      </c>
      <c r="P39" s="101">
        <v>1</v>
      </c>
      <c r="Q39" s="101">
        <v>1</v>
      </c>
      <c r="R39" s="101">
        <v>1</v>
      </c>
      <c r="S39" s="101">
        <v>1</v>
      </c>
      <c r="T39" s="101">
        <v>1</v>
      </c>
      <c r="U39" s="101">
        <v>1</v>
      </c>
      <c r="V39" s="101">
        <v>1</v>
      </c>
      <c r="W39" s="101">
        <v>1</v>
      </c>
    </row>
    <row r="40" spans="1:23">
      <c r="C40">
        <v>3</v>
      </c>
      <c r="D40" s="101">
        <v>0</v>
      </c>
      <c r="E40" s="101">
        <v>1</v>
      </c>
      <c r="F40" s="101">
        <v>1</v>
      </c>
      <c r="G40" s="101">
        <v>1</v>
      </c>
      <c r="H40" s="101">
        <v>1</v>
      </c>
      <c r="I40" s="101">
        <v>1</v>
      </c>
      <c r="J40" s="101">
        <v>1</v>
      </c>
      <c r="K40" s="101">
        <v>1</v>
      </c>
      <c r="L40" s="101">
        <v>1</v>
      </c>
      <c r="M40" s="101">
        <v>1</v>
      </c>
      <c r="N40" s="101">
        <v>1</v>
      </c>
      <c r="O40" s="101">
        <v>1</v>
      </c>
      <c r="P40" s="101">
        <v>1</v>
      </c>
      <c r="Q40" s="101">
        <v>1</v>
      </c>
      <c r="R40" s="101">
        <v>1</v>
      </c>
      <c r="S40" s="101">
        <v>1</v>
      </c>
      <c r="T40" s="101">
        <v>1</v>
      </c>
      <c r="U40" s="101">
        <v>1</v>
      </c>
      <c r="V40" s="101">
        <v>1</v>
      </c>
      <c r="W40" s="101">
        <v>1</v>
      </c>
    </row>
    <row r="41" spans="1:23">
      <c r="C41">
        <v>4</v>
      </c>
      <c r="D41" s="101">
        <v>8</v>
      </c>
      <c r="E41" s="101">
        <v>1</v>
      </c>
      <c r="F41" s="101">
        <v>1</v>
      </c>
      <c r="G41" s="101">
        <v>1</v>
      </c>
      <c r="H41" s="101">
        <v>1</v>
      </c>
      <c r="I41" s="101">
        <v>1</v>
      </c>
      <c r="J41" s="101">
        <v>1</v>
      </c>
      <c r="K41" s="101">
        <v>1</v>
      </c>
      <c r="L41" s="101">
        <v>1</v>
      </c>
      <c r="M41" s="101">
        <v>1</v>
      </c>
      <c r="N41" s="101">
        <v>1</v>
      </c>
      <c r="O41" s="101">
        <v>1</v>
      </c>
      <c r="P41" s="101">
        <v>1</v>
      </c>
      <c r="Q41" s="101">
        <v>1</v>
      </c>
      <c r="R41" s="101">
        <v>1</v>
      </c>
      <c r="S41" s="101">
        <v>1</v>
      </c>
      <c r="T41" s="101">
        <v>1</v>
      </c>
      <c r="U41" s="101">
        <v>1</v>
      </c>
      <c r="V41" s="101">
        <v>1</v>
      </c>
      <c r="W41" s="101">
        <v>1</v>
      </c>
    </row>
    <row r="42" spans="1:23">
      <c r="C42">
        <v>5</v>
      </c>
      <c r="D42" s="101">
        <v>0</v>
      </c>
      <c r="E42" s="101">
        <v>1</v>
      </c>
      <c r="F42" s="101">
        <v>1</v>
      </c>
      <c r="G42" s="101">
        <v>1</v>
      </c>
      <c r="H42" s="101">
        <v>1</v>
      </c>
      <c r="I42" s="101">
        <v>1</v>
      </c>
      <c r="J42" s="101">
        <v>1</v>
      </c>
      <c r="K42" s="101">
        <v>1</v>
      </c>
      <c r="L42" s="101">
        <v>1</v>
      </c>
      <c r="M42" s="101">
        <v>1</v>
      </c>
      <c r="N42" s="101">
        <v>1</v>
      </c>
      <c r="O42" s="101">
        <v>1</v>
      </c>
      <c r="P42" s="101">
        <v>1</v>
      </c>
      <c r="Q42" s="101">
        <v>1</v>
      </c>
      <c r="R42" s="101">
        <v>1</v>
      </c>
      <c r="S42" s="101">
        <v>1</v>
      </c>
      <c r="T42" s="101">
        <v>1</v>
      </c>
      <c r="U42" s="101">
        <v>1</v>
      </c>
      <c r="V42" s="101">
        <v>1</v>
      </c>
      <c r="W42" s="101">
        <v>1</v>
      </c>
    </row>
    <row r="43" spans="1:23">
      <c r="C43">
        <v>6</v>
      </c>
      <c r="D43" s="101">
        <v>5</v>
      </c>
      <c r="E43" s="101">
        <v>1</v>
      </c>
      <c r="F43" s="101">
        <v>1</v>
      </c>
      <c r="G43" s="101">
        <v>1</v>
      </c>
      <c r="H43" s="101">
        <v>1</v>
      </c>
      <c r="I43" s="101">
        <v>1</v>
      </c>
      <c r="J43" s="101">
        <v>1</v>
      </c>
      <c r="K43" s="101">
        <v>1</v>
      </c>
      <c r="L43" s="101">
        <v>1</v>
      </c>
      <c r="M43" s="101">
        <v>1</v>
      </c>
      <c r="N43" s="101">
        <v>1</v>
      </c>
      <c r="O43" s="101">
        <v>1</v>
      </c>
      <c r="P43" s="101">
        <v>1</v>
      </c>
      <c r="Q43" s="101">
        <v>1</v>
      </c>
      <c r="R43" s="101">
        <v>1</v>
      </c>
      <c r="S43" s="101">
        <v>1</v>
      </c>
      <c r="T43" s="101">
        <v>1</v>
      </c>
      <c r="U43" s="101">
        <v>1</v>
      </c>
      <c r="V43" s="101">
        <v>1</v>
      </c>
      <c r="W43" s="101">
        <v>1</v>
      </c>
    </row>
    <row r="44" spans="1:23">
      <c r="C44">
        <v>10</v>
      </c>
      <c r="D44" s="101">
        <v>2</v>
      </c>
      <c r="E44" s="101">
        <v>1</v>
      </c>
      <c r="F44" s="101">
        <v>1</v>
      </c>
      <c r="G44" s="101">
        <v>1</v>
      </c>
      <c r="H44" s="101">
        <v>1</v>
      </c>
      <c r="I44" s="101">
        <v>1</v>
      </c>
      <c r="J44" s="101">
        <v>1</v>
      </c>
      <c r="K44" s="101">
        <v>1</v>
      </c>
      <c r="L44" s="101">
        <v>1</v>
      </c>
      <c r="M44" s="101">
        <v>1</v>
      </c>
      <c r="N44" s="101">
        <v>1</v>
      </c>
      <c r="O44" s="101">
        <v>1</v>
      </c>
      <c r="P44" s="101">
        <v>1</v>
      </c>
      <c r="Q44" s="101">
        <v>1</v>
      </c>
      <c r="R44" s="101">
        <v>1</v>
      </c>
      <c r="S44" s="101">
        <v>1</v>
      </c>
      <c r="T44" s="101">
        <v>1</v>
      </c>
      <c r="U44" s="101">
        <v>1</v>
      </c>
      <c r="V44" s="101">
        <v>1</v>
      </c>
      <c r="W44" s="101">
        <v>1</v>
      </c>
    </row>
    <row r="45" spans="1:23">
      <c r="C45">
        <v>12</v>
      </c>
      <c r="D45" s="101">
        <v>0</v>
      </c>
      <c r="E45" s="101">
        <v>1</v>
      </c>
      <c r="F45" s="101">
        <v>1</v>
      </c>
      <c r="G45" s="101">
        <v>1</v>
      </c>
      <c r="H45" s="101">
        <v>1</v>
      </c>
      <c r="I45" s="101">
        <v>1</v>
      </c>
      <c r="J45" s="101">
        <v>1</v>
      </c>
      <c r="K45" s="101">
        <v>1</v>
      </c>
      <c r="L45" s="101">
        <v>1</v>
      </c>
      <c r="M45" s="101">
        <v>1</v>
      </c>
      <c r="N45" s="101">
        <v>1</v>
      </c>
      <c r="O45" s="101">
        <v>1</v>
      </c>
      <c r="P45" s="101">
        <v>1</v>
      </c>
      <c r="Q45" s="101">
        <v>1</v>
      </c>
      <c r="R45" s="101">
        <v>1</v>
      </c>
      <c r="S45" s="101">
        <v>1</v>
      </c>
      <c r="T45" s="101">
        <v>1</v>
      </c>
      <c r="U45" s="101">
        <v>1</v>
      </c>
      <c r="V45" s="101">
        <v>1</v>
      </c>
      <c r="W45" s="101">
        <v>1</v>
      </c>
    </row>
    <row r="46" spans="1:23">
      <c r="C46">
        <v>14</v>
      </c>
      <c r="D46" s="101">
        <v>1</v>
      </c>
      <c r="E46" s="101">
        <v>1</v>
      </c>
      <c r="F46" s="101">
        <v>1</v>
      </c>
      <c r="G46" s="101">
        <v>1</v>
      </c>
      <c r="H46" s="101">
        <v>1</v>
      </c>
      <c r="I46" s="101">
        <v>1</v>
      </c>
      <c r="J46" s="101">
        <v>1</v>
      </c>
      <c r="K46" s="101">
        <v>1</v>
      </c>
      <c r="L46" s="101">
        <v>1</v>
      </c>
      <c r="M46" s="101">
        <v>1</v>
      </c>
      <c r="N46" s="101">
        <v>1</v>
      </c>
      <c r="O46" s="101">
        <v>1</v>
      </c>
      <c r="P46" s="101">
        <v>1</v>
      </c>
      <c r="Q46" s="101">
        <v>1</v>
      </c>
      <c r="R46" s="101">
        <v>1</v>
      </c>
      <c r="S46" s="101">
        <v>1</v>
      </c>
      <c r="T46" s="101">
        <v>1</v>
      </c>
      <c r="U46" s="101">
        <v>1</v>
      </c>
      <c r="V46" s="101">
        <v>1</v>
      </c>
      <c r="W46" s="101">
        <v>1</v>
      </c>
    </row>
    <row r="47" spans="1:23">
      <c r="A47">
        <v>2</v>
      </c>
      <c r="B47" t="s">
        <v>134</v>
      </c>
      <c r="C47">
        <v>1</v>
      </c>
      <c r="D47" s="101">
        <v>0</v>
      </c>
      <c r="E47" s="101">
        <v>1</v>
      </c>
      <c r="F47" s="101">
        <v>1</v>
      </c>
      <c r="G47" s="101">
        <v>1</v>
      </c>
      <c r="H47" s="101">
        <v>1</v>
      </c>
      <c r="I47" s="101">
        <v>1</v>
      </c>
      <c r="J47" s="101">
        <v>1</v>
      </c>
      <c r="K47" s="101">
        <v>1</v>
      </c>
      <c r="L47" s="101">
        <v>1</v>
      </c>
      <c r="M47" s="101">
        <v>1</v>
      </c>
      <c r="N47" s="101">
        <v>1</v>
      </c>
      <c r="O47" s="101">
        <v>1</v>
      </c>
      <c r="P47" s="101">
        <v>1</v>
      </c>
      <c r="Q47" s="101">
        <v>1</v>
      </c>
      <c r="R47" s="101">
        <v>1</v>
      </c>
      <c r="S47" s="101">
        <v>1</v>
      </c>
      <c r="T47" s="101">
        <v>1</v>
      </c>
      <c r="U47" s="101">
        <v>1</v>
      </c>
      <c r="V47" s="101">
        <v>1</v>
      </c>
      <c r="W47" s="101">
        <v>1</v>
      </c>
    </row>
    <row r="48" spans="1:23">
      <c r="C48">
        <v>4</v>
      </c>
      <c r="D48" s="101">
        <v>11</v>
      </c>
      <c r="E48" s="101">
        <v>1</v>
      </c>
      <c r="F48" s="101">
        <v>1</v>
      </c>
      <c r="G48" s="101">
        <v>1</v>
      </c>
      <c r="H48" s="101">
        <v>1</v>
      </c>
      <c r="I48" s="101">
        <v>1</v>
      </c>
      <c r="J48" s="101">
        <v>1</v>
      </c>
      <c r="K48" s="101">
        <v>1</v>
      </c>
      <c r="L48" s="101">
        <v>1</v>
      </c>
      <c r="M48" s="101">
        <v>1</v>
      </c>
      <c r="N48" s="101">
        <v>1</v>
      </c>
      <c r="O48" s="101">
        <v>1</v>
      </c>
      <c r="P48" s="101">
        <v>1</v>
      </c>
      <c r="Q48" s="101">
        <v>1</v>
      </c>
      <c r="R48" s="101">
        <v>1</v>
      </c>
      <c r="S48" s="101">
        <v>1</v>
      </c>
      <c r="T48" s="101">
        <v>1</v>
      </c>
      <c r="U48" s="101">
        <v>1</v>
      </c>
      <c r="V48" s="101">
        <v>1</v>
      </c>
      <c r="W48" s="101">
        <v>1</v>
      </c>
    </row>
    <row r="49" spans="2:23">
      <c r="C49">
        <v>6</v>
      </c>
      <c r="D49" s="101">
        <v>1</v>
      </c>
      <c r="E49" s="101">
        <v>1</v>
      </c>
      <c r="F49" s="101">
        <v>1</v>
      </c>
      <c r="G49" s="101">
        <v>1</v>
      </c>
      <c r="H49" s="101">
        <v>1</v>
      </c>
      <c r="I49" s="101">
        <v>1</v>
      </c>
      <c r="J49" s="101">
        <v>1</v>
      </c>
      <c r="K49" s="101">
        <v>1</v>
      </c>
      <c r="L49" s="101">
        <v>1</v>
      </c>
      <c r="M49" s="101">
        <v>1</v>
      </c>
      <c r="N49" s="101">
        <v>1</v>
      </c>
      <c r="O49" s="101">
        <v>1</v>
      </c>
      <c r="P49" s="101">
        <v>1</v>
      </c>
      <c r="Q49" s="101">
        <v>1</v>
      </c>
      <c r="R49" s="101">
        <v>1</v>
      </c>
      <c r="S49" s="101">
        <v>1</v>
      </c>
      <c r="T49" s="101">
        <v>1</v>
      </c>
      <c r="U49" s="101">
        <v>1</v>
      </c>
      <c r="V49" s="101">
        <v>1</v>
      </c>
      <c r="W49" s="101">
        <v>1</v>
      </c>
    </row>
    <row r="50" spans="2:23">
      <c r="C50">
        <v>8</v>
      </c>
      <c r="D50" s="101">
        <v>1</v>
      </c>
      <c r="E50" s="101">
        <v>1</v>
      </c>
      <c r="F50" s="101">
        <v>1</v>
      </c>
      <c r="G50" s="101">
        <v>1</v>
      </c>
      <c r="H50" s="101">
        <v>1</v>
      </c>
      <c r="I50" s="101">
        <v>1</v>
      </c>
      <c r="J50" s="101">
        <v>1</v>
      </c>
      <c r="K50" s="101">
        <v>1</v>
      </c>
      <c r="L50" s="101">
        <v>1</v>
      </c>
      <c r="M50" s="101">
        <v>1</v>
      </c>
      <c r="N50" s="101">
        <v>1</v>
      </c>
      <c r="O50" s="101">
        <v>1</v>
      </c>
      <c r="P50" s="101">
        <v>1</v>
      </c>
      <c r="Q50" s="101">
        <v>1</v>
      </c>
      <c r="R50" s="101">
        <v>1</v>
      </c>
      <c r="S50" s="101">
        <v>1</v>
      </c>
      <c r="T50" s="101">
        <v>1</v>
      </c>
      <c r="U50" s="101">
        <v>1</v>
      </c>
      <c r="V50" s="101">
        <v>1</v>
      </c>
      <c r="W50" s="101">
        <v>1</v>
      </c>
    </row>
    <row r="51" spans="2:23">
      <c r="C51">
        <v>10</v>
      </c>
      <c r="D51" s="101">
        <v>0</v>
      </c>
      <c r="E51" s="101">
        <v>1</v>
      </c>
      <c r="F51" s="101">
        <v>1</v>
      </c>
      <c r="G51" s="101">
        <v>1</v>
      </c>
      <c r="H51" s="101">
        <v>1</v>
      </c>
      <c r="I51" s="101">
        <v>1</v>
      </c>
      <c r="J51" s="101">
        <v>1</v>
      </c>
      <c r="K51" s="101">
        <v>1</v>
      </c>
      <c r="L51" s="101">
        <v>1</v>
      </c>
      <c r="M51" s="101">
        <v>1</v>
      </c>
      <c r="N51" s="101">
        <v>1</v>
      </c>
      <c r="O51" s="101">
        <v>1</v>
      </c>
      <c r="P51" s="101">
        <v>1</v>
      </c>
      <c r="Q51" s="101">
        <v>1</v>
      </c>
      <c r="R51" s="101">
        <v>1</v>
      </c>
      <c r="S51" s="101">
        <v>1</v>
      </c>
      <c r="T51" s="101">
        <v>1</v>
      </c>
      <c r="U51" s="101">
        <v>1</v>
      </c>
      <c r="V51" s="101">
        <v>1</v>
      </c>
      <c r="W51" s="101">
        <v>1</v>
      </c>
    </row>
    <row r="52" spans="2:23">
      <c r="C52">
        <v>12</v>
      </c>
      <c r="D52" s="101">
        <v>0</v>
      </c>
      <c r="E52" s="101">
        <v>1</v>
      </c>
      <c r="F52" s="101">
        <v>1</v>
      </c>
      <c r="G52" s="101">
        <v>1</v>
      </c>
      <c r="H52" s="101">
        <v>1</v>
      </c>
      <c r="I52" s="101">
        <v>1</v>
      </c>
      <c r="J52" s="101">
        <v>1</v>
      </c>
      <c r="K52" s="101">
        <v>1</v>
      </c>
      <c r="L52" s="101">
        <v>1</v>
      </c>
      <c r="M52" s="101">
        <v>1</v>
      </c>
      <c r="N52" s="101">
        <v>1</v>
      </c>
      <c r="O52" s="101">
        <v>1</v>
      </c>
      <c r="P52" s="101">
        <v>1</v>
      </c>
      <c r="Q52" s="101">
        <v>1</v>
      </c>
      <c r="R52" s="101">
        <v>1</v>
      </c>
      <c r="S52" s="101">
        <v>1</v>
      </c>
      <c r="T52" s="101">
        <v>1</v>
      </c>
      <c r="U52" s="101">
        <v>1</v>
      </c>
      <c r="V52" s="101">
        <v>1</v>
      </c>
      <c r="W52" s="101">
        <v>1</v>
      </c>
    </row>
    <row r="53" spans="2:23">
      <c r="C53">
        <v>16</v>
      </c>
      <c r="D53" s="101">
        <v>3</v>
      </c>
      <c r="E53" s="101">
        <v>1</v>
      </c>
      <c r="F53" s="101">
        <v>1</v>
      </c>
      <c r="G53" s="101">
        <v>1</v>
      </c>
      <c r="H53" s="101">
        <v>1</v>
      </c>
      <c r="I53" s="101">
        <v>1</v>
      </c>
      <c r="J53" s="101">
        <v>1</v>
      </c>
      <c r="K53" s="101">
        <v>1</v>
      </c>
      <c r="L53" s="101">
        <v>1</v>
      </c>
      <c r="M53" s="101">
        <v>1</v>
      </c>
      <c r="N53" s="101">
        <v>1</v>
      </c>
      <c r="O53" s="101">
        <v>1</v>
      </c>
      <c r="P53" s="101">
        <v>1</v>
      </c>
      <c r="Q53" s="101">
        <v>1</v>
      </c>
      <c r="R53" s="101">
        <v>1</v>
      </c>
      <c r="S53" s="101">
        <v>1</v>
      </c>
      <c r="T53" s="101">
        <v>1</v>
      </c>
      <c r="U53" s="101">
        <v>1</v>
      </c>
      <c r="V53" s="101">
        <v>1</v>
      </c>
      <c r="W53" s="101">
        <v>1</v>
      </c>
    </row>
    <row r="54" spans="2:23">
      <c r="C54">
        <v>18</v>
      </c>
      <c r="D54" s="101">
        <v>0</v>
      </c>
      <c r="E54" s="101">
        <v>1</v>
      </c>
      <c r="F54" s="101">
        <v>1</v>
      </c>
      <c r="G54" s="101">
        <v>1</v>
      </c>
      <c r="H54" s="101">
        <v>1</v>
      </c>
      <c r="I54" s="101">
        <v>1</v>
      </c>
      <c r="J54" s="101">
        <v>1</v>
      </c>
      <c r="K54" s="101">
        <v>1</v>
      </c>
      <c r="L54" s="101">
        <v>1</v>
      </c>
      <c r="M54" s="101">
        <v>1</v>
      </c>
      <c r="N54" s="101">
        <v>1</v>
      </c>
      <c r="O54" s="101">
        <v>1</v>
      </c>
      <c r="P54" s="101">
        <v>1</v>
      </c>
      <c r="Q54" s="101">
        <v>1</v>
      </c>
      <c r="R54" s="101">
        <v>1</v>
      </c>
      <c r="S54" s="101">
        <v>1</v>
      </c>
      <c r="T54" s="101">
        <v>1</v>
      </c>
      <c r="U54" s="101">
        <v>1</v>
      </c>
      <c r="V54" s="101">
        <v>1</v>
      </c>
      <c r="W54" s="101">
        <v>1</v>
      </c>
    </row>
    <row r="55" spans="2:23">
      <c r="C55">
        <v>19</v>
      </c>
      <c r="D55" s="101">
        <v>0</v>
      </c>
      <c r="E55" s="101">
        <v>1</v>
      </c>
      <c r="F55" s="101">
        <v>1</v>
      </c>
      <c r="G55" s="101">
        <v>1</v>
      </c>
      <c r="H55" s="101">
        <v>1</v>
      </c>
      <c r="I55" s="101">
        <v>1</v>
      </c>
      <c r="J55" s="101">
        <v>1</v>
      </c>
      <c r="K55" s="101">
        <v>1</v>
      </c>
      <c r="L55" s="101">
        <v>1</v>
      </c>
      <c r="M55" s="101">
        <v>1</v>
      </c>
      <c r="N55" s="101">
        <v>1</v>
      </c>
      <c r="O55" s="101">
        <v>1</v>
      </c>
      <c r="P55" s="101">
        <v>1</v>
      </c>
      <c r="Q55" s="101">
        <v>1</v>
      </c>
      <c r="R55" s="101">
        <v>1</v>
      </c>
      <c r="S55" s="101">
        <v>1</v>
      </c>
      <c r="T55" s="101">
        <v>1</v>
      </c>
      <c r="U55" s="101">
        <v>1</v>
      </c>
      <c r="V55" s="101">
        <v>1</v>
      </c>
      <c r="W55" s="101">
        <v>1</v>
      </c>
    </row>
    <row r="56" spans="2:23">
      <c r="C56">
        <v>22</v>
      </c>
      <c r="D56" s="101">
        <v>0</v>
      </c>
      <c r="E56" s="101">
        <v>1</v>
      </c>
      <c r="F56" s="101">
        <v>1</v>
      </c>
      <c r="G56" s="101">
        <v>1</v>
      </c>
      <c r="H56" s="101">
        <v>1</v>
      </c>
      <c r="I56" s="101">
        <v>1</v>
      </c>
      <c r="J56" s="101">
        <v>1</v>
      </c>
      <c r="K56" s="101">
        <v>1</v>
      </c>
      <c r="L56" s="101">
        <v>1</v>
      </c>
      <c r="M56" s="101">
        <v>1</v>
      </c>
      <c r="N56" s="101">
        <v>1</v>
      </c>
      <c r="O56" s="101">
        <v>1</v>
      </c>
      <c r="P56" s="101">
        <v>1</v>
      </c>
      <c r="Q56" s="101">
        <v>1</v>
      </c>
      <c r="R56" s="101">
        <v>1</v>
      </c>
      <c r="S56" s="101">
        <v>1</v>
      </c>
      <c r="T56" s="101">
        <v>1</v>
      </c>
      <c r="U56" s="101">
        <v>1</v>
      </c>
      <c r="V56" s="101">
        <v>1</v>
      </c>
      <c r="W56" s="101">
        <v>1</v>
      </c>
    </row>
    <row r="57" spans="2:23">
      <c r="B57" t="s">
        <v>136</v>
      </c>
      <c r="C57">
        <v>2</v>
      </c>
      <c r="D57" s="101">
        <v>0</v>
      </c>
      <c r="E57" s="101">
        <v>1</v>
      </c>
      <c r="F57" s="101">
        <v>1</v>
      </c>
      <c r="G57" s="101">
        <v>1</v>
      </c>
      <c r="H57" s="101">
        <v>1</v>
      </c>
      <c r="I57" s="101">
        <v>1</v>
      </c>
      <c r="J57" s="101">
        <v>1</v>
      </c>
      <c r="K57" s="101">
        <v>1</v>
      </c>
      <c r="L57" s="101">
        <v>1</v>
      </c>
      <c r="M57" s="101">
        <v>1</v>
      </c>
      <c r="N57" s="101">
        <v>1</v>
      </c>
      <c r="O57" s="101">
        <v>1</v>
      </c>
      <c r="P57" s="101">
        <v>1</v>
      </c>
      <c r="Q57" s="101">
        <v>1</v>
      </c>
      <c r="R57" s="101">
        <v>1</v>
      </c>
      <c r="S57" s="101">
        <v>1</v>
      </c>
      <c r="T57" s="101">
        <v>1</v>
      </c>
      <c r="U57" s="101">
        <v>1</v>
      </c>
      <c r="V57" s="101">
        <v>1</v>
      </c>
      <c r="W57" s="101">
        <v>1</v>
      </c>
    </row>
    <row r="58" spans="2:23">
      <c r="C58">
        <v>3</v>
      </c>
      <c r="D58" s="101">
        <v>0</v>
      </c>
      <c r="E58" s="101">
        <v>1</v>
      </c>
      <c r="F58" s="101">
        <v>1</v>
      </c>
      <c r="G58" s="101">
        <v>1</v>
      </c>
      <c r="H58" s="101">
        <v>1</v>
      </c>
      <c r="I58" s="101">
        <v>1</v>
      </c>
      <c r="J58" s="101">
        <v>1</v>
      </c>
      <c r="K58" s="101">
        <v>1</v>
      </c>
      <c r="L58" s="101">
        <v>1</v>
      </c>
      <c r="M58" s="101">
        <v>1</v>
      </c>
      <c r="N58" s="101">
        <v>1</v>
      </c>
      <c r="O58" s="101">
        <v>1</v>
      </c>
      <c r="P58" s="101">
        <v>1</v>
      </c>
      <c r="Q58" s="101">
        <v>1</v>
      </c>
      <c r="R58" s="101">
        <v>1</v>
      </c>
      <c r="S58" s="101">
        <v>1</v>
      </c>
      <c r="T58" s="101"/>
      <c r="U58" s="101">
        <v>1</v>
      </c>
      <c r="V58" s="101">
        <v>1</v>
      </c>
      <c r="W58" s="101">
        <v>1</v>
      </c>
    </row>
    <row r="59" spans="2:23">
      <c r="C59">
        <v>5</v>
      </c>
      <c r="D59" s="101">
        <v>9</v>
      </c>
      <c r="E59" s="101">
        <v>1</v>
      </c>
      <c r="F59" s="101">
        <v>1</v>
      </c>
      <c r="G59" s="101">
        <v>1</v>
      </c>
      <c r="H59" s="101">
        <v>1</v>
      </c>
      <c r="I59" s="101">
        <v>1</v>
      </c>
      <c r="J59" s="101">
        <v>1</v>
      </c>
      <c r="K59" s="101">
        <v>1</v>
      </c>
      <c r="L59" s="101">
        <v>1</v>
      </c>
      <c r="M59" s="101">
        <v>1</v>
      </c>
      <c r="N59" s="101">
        <v>1</v>
      </c>
      <c r="O59" s="101">
        <v>1</v>
      </c>
      <c r="P59" s="101">
        <v>1</v>
      </c>
      <c r="Q59" s="101">
        <v>1</v>
      </c>
      <c r="R59" s="101">
        <v>1</v>
      </c>
      <c r="S59" s="101">
        <v>1</v>
      </c>
      <c r="T59" s="101">
        <v>1</v>
      </c>
      <c r="U59" s="101">
        <v>1</v>
      </c>
      <c r="V59" s="101">
        <v>1</v>
      </c>
      <c r="W59" s="101">
        <v>1</v>
      </c>
    </row>
    <row r="60" spans="2:23">
      <c r="C60">
        <v>7</v>
      </c>
      <c r="D60" s="101">
        <v>0</v>
      </c>
      <c r="E60" s="101">
        <v>1</v>
      </c>
      <c r="F60" s="101">
        <v>1</v>
      </c>
      <c r="G60" s="101">
        <v>1</v>
      </c>
      <c r="H60" s="101">
        <v>1</v>
      </c>
      <c r="I60" s="101">
        <v>1</v>
      </c>
      <c r="J60" s="101">
        <v>1</v>
      </c>
      <c r="K60" s="101">
        <v>1</v>
      </c>
      <c r="L60" s="101">
        <v>1</v>
      </c>
      <c r="M60" s="101">
        <v>1</v>
      </c>
      <c r="N60" s="101">
        <v>1</v>
      </c>
      <c r="O60" s="101">
        <v>1</v>
      </c>
      <c r="P60" s="101">
        <v>1</v>
      </c>
      <c r="Q60" s="101">
        <v>1</v>
      </c>
      <c r="R60" s="101">
        <v>1</v>
      </c>
      <c r="S60" s="101">
        <v>1</v>
      </c>
      <c r="T60" s="101">
        <v>1</v>
      </c>
      <c r="U60" s="101">
        <v>1</v>
      </c>
      <c r="V60" s="101">
        <v>1</v>
      </c>
      <c r="W60" s="101">
        <v>1</v>
      </c>
    </row>
    <row r="61" spans="2:23">
      <c r="C61">
        <v>9</v>
      </c>
      <c r="D61" s="101">
        <v>0</v>
      </c>
      <c r="E61" s="101">
        <v>1</v>
      </c>
      <c r="F61" s="101">
        <v>1</v>
      </c>
      <c r="G61" s="101">
        <v>1</v>
      </c>
      <c r="H61" s="101">
        <v>1</v>
      </c>
      <c r="I61" s="101">
        <v>1</v>
      </c>
      <c r="J61" s="101">
        <v>1</v>
      </c>
      <c r="K61" s="101">
        <v>1</v>
      </c>
      <c r="L61" s="101">
        <v>1</v>
      </c>
      <c r="M61" s="101">
        <v>1</v>
      </c>
      <c r="N61" s="101">
        <v>1</v>
      </c>
      <c r="O61" s="101">
        <v>1</v>
      </c>
      <c r="P61" s="101">
        <v>1</v>
      </c>
      <c r="Q61" s="101">
        <v>1</v>
      </c>
      <c r="R61" s="101">
        <v>1</v>
      </c>
      <c r="S61" s="101">
        <v>1</v>
      </c>
      <c r="T61" s="101">
        <v>1</v>
      </c>
      <c r="U61" s="101">
        <v>1</v>
      </c>
      <c r="V61" s="101">
        <v>1</v>
      </c>
      <c r="W61" s="101">
        <v>1</v>
      </c>
    </row>
    <row r="62" spans="2:23">
      <c r="C62">
        <v>11</v>
      </c>
      <c r="D62" s="101">
        <v>0</v>
      </c>
      <c r="E62" s="101">
        <v>1</v>
      </c>
      <c r="F62" s="101">
        <v>1</v>
      </c>
      <c r="G62" s="101">
        <v>1</v>
      </c>
      <c r="H62" s="101">
        <v>1</v>
      </c>
      <c r="I62" s="101">
        <v>1</v>
      </c>
      <c r="J62" s="101">
        <v>1</v>
      </c>
      <c r="K62" s="101">
        <v>1</v>
      </c>
      <c r="L62" s="101">
        <v>1</v>
      </c>
      <c r="M62" s="101">
        <v>1</v>
      </c>
      <c r="N62" s="101">
        <v>1</v>
      </c>
      <c r="O62" s="101">
        <v>1</v>
      </c>
      <c r="P62" s="101">
        <v>1</v>
      </c>
      <c r="Q62" s="101">
        <v>1</v>
      </c>
      <c r="R62" s="101">
        <v>1</v>
      </c>
      <c r="S62" s="101">
        <v>1</v>
      </c>
      <c r="T62" s="101">
        <v>1</v>
      </c>
      <c r="U62" s="101">
        <v>1</v>
      </c>
      <c r="V62" s="101">
        <v>1</v>
      </c>
      <c r="W62" s="101">
        <v>1</v>
      </c>
    </row>
    <row r="63" spans="2:23">
      <c r="C63">
        <v>15</v>
      </c>
      <c r="D63" s="101">
        <v>0</v>
      </c>
      <c r="E63" s="101">
        <v>1</v>
      </c>
      <c r="F63" s="101">
        <v>1</v>
      </c>
      <c r="G63" s="101">
        <v>1</v>
      </c>
      <c r="H63" s="101">
        <v>1</v>
      </c>
      <c r="I63" s="101">
        <v>1</v>
      </c>
      <c r="J63" s="101">
        <v>1</v>
      </c>
      <c r="K63" s="101">
        <v>1</v>
      </c>
      <c r="L63" s="101">
        <v>1</v>
      </c>
      <c r="M63" s="101">
        <v>1</v>
      </c>
      <c r="N63" s="101">
        <v>1</v>
      </c>
      <c r="O63" s="101">
        <v>1</v>
      </c>
      <c r="P63" s="101">
        <v>1</v>
      </c>
      <c r="Q63" s="101">
        <v>1</v>
      </c>
      <c r="R63" s="101">
        <v>1</v>
      </c>
      <c r="S63" s="101">
        <v>1</v>
      </c>
      <c r="T63" s="101">
        <v>1</v>
      </c>
      <c r="U63" s="101">
        <v>1</v>
      </c>
      <c r="V63" s="101">
        <v>1</v>
      </c>
      <c r="W63" s="101">
        <v>1</v>
      </c>
    </row>
    <row r="64" spans="2:23">
      <c r="C64">
        <v>17</v>
      </c>
      <c r="D64" s="101">
        <v>0</v>
      </c>
      <c r="E64" s="101">
        <v>1</v>
      </c>
      <c r="F64" s="101">
        <v>1</v>
      </c>
      <c r="G64" s="101">
        <v>1</v>
      </c>
      <c r="H64" s="101">
        <v>1</v>
      </c>
      <c r="I64" s="101">
        <v>1</v>
      </c>
      <c r="J64" s="101">
        <v>1</v>
      </c>
      <c r="K64" s="101">
        <v>1</v>
      </c>
      <c r="L64" s="101">
        <v>1</v>
      </c>
      <c r="M64" s="101">
        <v>1</v>
      </c>
      <c r="N64" s="101">
        <v>1</v>
      </c>
      <c r="O64" s="101">
        <v>1</v>
      </c>
      <c r="P64" s="101">
        <v>1</v>
      </c>
      <c r="Q64" s="101">
        <v>1</v>
      </c>
      <c r="R64" s="101">
        <v>1</v>
      </c>
      <c r="S64" s="101">
        <v>1</v>
      </c>
      <c r="T64" s="101">
        <v>1</v>
      </c>
      <c r="U64" s="101">
        <v>1</v>
      </c>
      <c r="V64" s="101">
        <v>1</v>
      </c>
      <c r="W64" s="101">
        <v>1</v>
      </c>
    </row>
    <row r="65" spans="1:23">
      <c r="C65">
        <v>20</v>
      </c>
      <c r="D65" s="101">
        <v>1</v>
      </c>
      <c r="E65" s="101">
        <v>1</v>
      </c>
      <c r="F65" s="101">
        <v>1</v>
      </c>
      <c r="G65" s="101">
        <v>1</v>
      </c>
      <c r="H65" s="101">
        <v>1</v>
      </c>
      <c r="I65" s="101">
        <v>1</v>
      </c>
      <c r="J65" s="101">
        <v>1</v>
      </c>
      <c r="K65" s="101">
        <v>1</v>
      </c>
      <c r="L65" s="101">
        <v>1</v>
      </c>
      <c r="M65" s="101">
        <v>1</v>
      </c>
      <c r="N65" s="101">
        <v>1</v>
      </c>
      <c r="O65" s="101">
        <v>1</v>
      </c>
      <c r="P65" s="101">
        <v>1</v>
      </c>
      <c r="Q65" s="101">
        <v>1</v>
      </c>
      <c r="R65" s="101">
        <v>1</v>
      </c>
      <c r="S65" s="101">
        <v>1</v>
      </c>
      <c r="T65" s="101">
        <v>1</v>
      </c>
      <c r="U65" s="101">
        <v>1</v>
      </c>
      <c r="V65" s="101">
        <v>1</v>
      </c>
      <c r="W65" s="101">
        <v>1</v>
      </c>
    </row>
    <row r="66" spans="1:23">
      <c r="C66">
        <v>21</v>
      </c>
      <c r="D66" s="101">
        <v>0</v>
      </c>
      <c r="E66" s="101">
        <v>1</v>
      </c>
      <c r="F66" s="101">
        <v>1</v>
      </c>
      <c r="G66" s="101">
        <v>1</v>
      </c>
      <c r="H66" s="101">
        <v>1</v>
      </c>
      <c r="I66" s="101">
        <v>1</v>
      </c>
      <c r="J66" s="101">
        <v>1</v>
      </c>
      <c r="K66" s="101">
        <v>1</v>
      </c>
      <c r="L66" s="101">
        <v>1</v>
      </c>
      <c r="M66" s="101">
        <v>1</v>
      </c>
      <c r="N66" s="101">
        <v>1</v>
      </c>
      <c r="O66" s="101">
        <v>1</v>
      </c>
      <c r="P66" s="101">
        <v>1</v>
      </c>
      <c r="Q66" s="101">
        <v>1</v>
      </c>
      <c r="R66" s="101">
        <v>1</v>
      </c>
      <c r="S66" s="101">
        <v>1</v>
      </c>
      <c r="T66" s="101">
        <v>1</v>
      </c>
      <c r="U66" s="101">
        <v>1</v>
      </c>
      <c r="V66" s="101">
        <v>1</v>
      </c>
      <c r="W66" s="101">
        <v>1</v>
      </c>
    </row>
    <row r="67" spans="1:23">
      <c r="B67" t="s">
        <v>81</v>
      </c>
      <c r="C67">
        <v>1</v>
      </c>
      <c r="D67" s="101">
        <v>3</v>
      </c>
      <c r="E67" s="101">
        <v>1</v>
      </c>
      <c r="F67" s="101">
        <v>1</v>
      </c>
      <c r="G67" s="101">
        <v>1</v>
      </c>
      <c r="H67" s="101">
        <v>1</v>
      </c>
      <c r="I67" s="101">
        <v>1</v>
      </c>
      <c r="J67" s="101">
        <v>1</v>
      </c>
      <c r="K67" s="101">
        <v>1</v>
      </c>
      <c r="L67" s="101">
        <v>1</v>
      </c>
      <c r="M67" s="101">
        <v>1</v>
      </c>
      <c r="N67" s="101">
        <v>1</v>
      </c>
      <c r="O67" s="101">
        <v>1</v>
      </c>
      <c r="P67" s="101">
        <v>1</v>
      </c>
      <c r="Q67" s="101">
        <v>1</v>
      </c>
      <c r="R67" s="101">
        <v>1</v>
      </c>
      <c r="S67" s="101">
        <v>1</v>
      </c>
      <c r="T67" s="101">
        <v>1</v>
      </c>
      <c r="U67" s="101">
        <v>1</v>
      </c>
      <c r="V67" s="101">
        <v>1</v>
      </c>
      <c r="W67" s="101">
        <v>1</v>
      </c>
    </row>
    <row r="68" spans="1:23">
      <c r="C68">
        <v>2</v>
      </c>
      <c r="D68" s="101">
        <v>7</v>
      </c>
      <c r="E68" s="101">
        <v>1</v>
      </c>
      <c r="F68" s="101">
        <v>1</v>
      </c>
      <c r="G68" s="101">
        <v>1</v>
      </c>
      <c r="H68" s="101">
        <v>1</v>
      </c>
      <c r="I68" s="101">
        <v>1</v>
      </c>
      <c r="J68" s="101">
        <v>1</v>
      </c>
      <c r="K68" s="101">
        <v>1</v>
      </c>
      <c r="L68" s="101">
        <v>1</v>
      </c>
      <c r="M68" s="101">
        <v>1</v>
      </c>
      <c r="N68" s="101">
        <v>1</v>
      </c>
      <c r="O68" s="101">
        <v>1</v>
      </c>
      <c r="P68" s="101">
        <v>1</v>
      </c>
      <c r="Q68" s="101">
        <v>1</v>
      </c>
      <c r="R68" s="101">
        <v>1</v>
      </c>
      <c r="S68" s="101">
        <v>1</v>
      </c>
      <c r="T68" s="101">
        <v>1</v>
      </c>
      <c r="U68" s="101">
        <v>1</v>
      </c>
      <c r="V68" s="101">
        <v>1</v>
      </c>
      <c r="W68" s="101">
        <v>1</v>
      </c>
    </row>
    <row r="69" spans="1:23">
      <c r="C69">
        <v>3</v>
      </c>
      <c r="D69" s="101">
        <v>0</v>
      </c>
      <c r="E69" s="101">
        <v>1</v>
      </c>
      <c r="F69" s="101">
        <v>1</v>
      </c>
      <c r="G69" s="101">
        <v>1</v>
      </c>
      <c r="H69" s="101">
        <v>1</v>
      </c>
      <c r="I69" s="101">
        <v>1</v>
      </c>
      <c r="J69" s="101">
        <v>1</v>
      </c>
      <c r="K69" s="101">
        <v>1</v>
      </c>
      <c r="L69" s="101">
        <v>1</v>
      </c>
      <c r="M69" s="101">
        <v>1</v>
      </c>
      <c r="N69" s="101">
        <v>1</v>
      </c>
      <c r="O69" s="101">
        <v>1</v>
      </c>
      <c r="P69" s="101">
        <v>1</v>
      </c>
      <c r="Q69" s="101">
        <v>1</v>
      </c>
      <c r="R69" s="101">
        <v>1</v>
      </c>
      <c r="S69" s="101">
        <v>1</v>
      </c>
      <c r="T69" s="101">
        <v>1</v>
      </c>
      <c r="U69" s="101">
        <v>1</v>
      </c>
      <c r="V69" s="101">
        <v>1</v>
      </c>
      <c r="W69" s="101">
        <v>1</v>
      </c>
    </row>
    <row r="70" spans="1:23">
      <c r="C70">
        <v>4</v>
      </c>
      <c r="D70" s="101">
        <v>0</v>
      </c>
      <c r="E70" s="101">
        <v>1</v>
      </c>
      <c r="F70" s="101">
        <v>1</v>
      </c>
      <c r="G70" s="101">
        <v>1</v>
      </c>
      <c r="H70" s="101">
        <v>1</v>
      </c>
      <c r="I70" s="101">
        <v>1</v>
      </c>
      <c r="J70" s="101">
        <v>1</v>
      </c>
      <c r="K70" s="101">
        <v>1</v>
      </c>
      <c r="L70" s="101">
        <v>1</v>
      </c>
      <c r="M70" s="101">
        <v>1</v>
      </c>
      <c r="N70" s="101">
        <v>1</v>
      </c>
      <c r="O70" s="101">
        <v>1</v>
      </c>
      <c r="P70" s="101">
        <v>1</v>
      </c>
      <c r="Q70" s="101">
        <v>1</v>
      </c>
      <c r="R70" s="101">
        <v>1</v>
      </c>
      <c r="S70" s="101">
        <v>1</v>
      </c>
      <c r="T70" s="101">
        <v>1</v>
      </c>
      <c r="U70" s="101">
        <v>1</v>
      </c>
      <c r="V70" s="101">
        <v>1</v>
      </c>
      <c r="W70" s="101">
        <v>1</v>
      </c>
    </row>
    <row r="71" spans="1:23">
      <c r="C71">
        <v>5</v>
      </c>
      <c r="D71" s="101">
        <v>0</v>
      </c>
      <c r="E71" s="101">
        <v>1</v>
      </c>
      <c r="F71" s="101">
        <v>1</v>
      </c>
      <c r="G71" s="101">
        <v>1</v>
      </c>
      <c r="H71" s="101">
        <v>1</v>
      </c>
      <c r="I71" s="101">
        <v>1</v>
      </c>
      <c r="J71" s="101">
        <v>1</v>
      </c>
      <c r="K71" s="101">
        <v>1</v>
      </c>
      <c r="L71" s="101">
        <v>1</v>
      </c>
      <c r="M71" s="101">
        <v>1</v>
      </c>
      <c r="N71" s="101">
        <v>1</v>
      </c>
      <c r="O71" s="101">
        <v>1</v>
      </c>
      <c r="P71" s="101">
        <v>1</v>
      </c>
      <c r="Q71" s="101">
        <v>1</v>
      </c>
      <c r="R71" s="101">
        <v>1</v>
      </c>
      <c r="S71" s="101">
        <v>1</v>
      </c>
      <c r="T71" s="101">
        <v>1</v>
      </c>
      <c r="U71" s="101">
        <v>1</v>
      </c>
      <c r="V71" s="101">
        <v>1</v>
      </c>
      <c r="W71" s="101">
        <v>1</v>
      </c>
    </row>
    <row r="72" spans="1:23">
      <c r="C72">
        <v>6</v>
      </c>
      <c r="D72" s="101">
        <v>9</v>
      </c>
      <c r="E72" s="101">
        <v>1</v>
      </c>
      <c r="F72" s="101">
        <v>1</v>
      </c>
      <c r="G72" s="101">
        <v>1</v>
      </c>
      <c r="H72" s="101">
        <v>1</v>
      </c>
      <c r="I72" s="101">
        <v>1</v>
      </c>
      <c r="J72" s="101">
        <v>1</v>
      </c>
      <c r="K72" s="101">
        <v>1</v>
      </c>
      <c r="L72" s="101">
        <v>1</v>
      </c>
      <c r="M72" s="101">
        <v>1</v>
      </c>
      <c r="N72" s="101">
        <v>1</v>
      </c>
      <c r="O72" s="101">
        <v>1</v>
      </c>
      <c r="P72" s="101">
        <v>1</v>
      </c>
      <c r="Q72" s="101">
        <v>1</v>
      </c>
      <c r="R72" s="101">
        <v>1</v>
      </c>
      <c r="S72" s="101">
        <v>1</v>
      </c>
      <c r="T72" s="101">
        <v>1</v>
      </c>
      <c r="U72" s="101">
        <v>1</v>
      </c>
      <c r="V72" s="101">
        <v>1</v>
      </c>
      <c r="W72" s="101">
        <v>1</v>
      </c>
    </row>
    <row r="73" spans="1:23">
      <c r="C73">
        <v>7</v>
      </c>
      <c r="D73" s="101">
        <v>4</v>
      </c>
      <c r="E73" s="101">
        <v>1</v>
      </c>
      <c r="F73" s="101">
        <v>1</v>
      </c>
      <c r="G73" s="101">
        <v>1</v>
      </c>
      <c r="H73" s="101">
        <v>1</v>
      </c>
      <c r="I73" s="101">
        <v>1</v>
      </c>
      <c r="J73" s="101">
        <v>1</v>
      </c>
      <c r="K73" s="101">
        <v>1</v>
      </c>
      <c r="L73" s="101">
        <v>1</v>
      </c>
      <c r="M73" s="101">
        <v>1</v>
      </c>
      <c r="N73" s="101">
        <v>1</v>
      </c>
      <c r="O73" s="101">
        <v>1</v>
      </c>
      <c r="P73" s="101">
        <v>1</v>
      </c>
      <c r="Q73" s="101">
        <v>1</v>
      </c>
      <c r="R73" s="101">
        <v>1</v>
      </c>
      <c r="S73" s="101">
        <v>1</v>
      </c>
      <c r="T73" s="101">
        <v>1</v>
      </c>
      <c r="U73" s="101">
        <v>1</v>
      </c>
      <c r="V73" s="101">
        <v>1</v>
      </c>
      <c r="W73" s="101">
        <v>1</v>
      </c>
    </row>
    <row r="74" spans="1:23">
      <c r="C74">
        <v>8</v>
      </c>
      <c r="D74" s="101">
        <v>0</v>
      </c>
      <c r="E74" s="101">
        <v>1</v>
      </c>
      <c r="F74" s="101">
        <v>1</v>
      </c>
      <c r="G74" s="101">
        <v>1</v>
      </c>
      <c r="H74" s="101">
        <v>1</v>
      </c>
      <c r="I74" s="101">
        <v>1</v>
      </c>
      <c r="J74" s="101">
        <v>1</v>
      </c>
      <c r="K74" s="101">
        <v>1</v>
      </c>
      <c r="L74" s="101">
        <v>1</v>
      </c>
      <c r="M74" s="101">
        <v>1</v>
      </c>
      <c r="N74" s="101">
        <v>1</v>
      </c>
      <c r="O74" s="101">
        <v>1</v>
      </c>
      <c r="P74" s="101">
        <v>1</v>
      </c>
      <c r="Q74" s="101">
        <v>1</v>
      </c>
      <c r="R74" s="101">
        <v>1</v>
      </c>
      <c r="S74" s="101">
        <v>1</v>
      </c>
      <c r="T74" s="101">
        <v>1</v>
      </c>
      <c r="U74" s="101">
        <v>1</v>
      </c>
      <c r="V74" s="101">
        <v>1</v>
      </c>
      <c r="W74" s="101">
        <v>1</v>
      </c>
    </row>
    <row r="75" spans="1:23">
      <c r="C75">
        <v>9</v>
      </c>
      <c r="D75" s="101">
        <v>6</v>
      </c>
      <c r="E75" s="101">
        <v>1</v>
      </c>
      <c r="F75" s="101">
        <v>1</v>
      </c>
      <c r="G75" s="101">
        <v>1</v>
      </c>
      <c r="H75" s="101">
        <v>1</v>
      </c>
      <c r="I75" s="101">
        <v>1</v>
      </c>
      <c r="J75" s="101">
        <v>1</v>
      </c>
      <c r="K75" s="101">
        <v>1</v>
      </c>
      <c r="L75" s="101">
        <v>1</v>
      </c>
      <c r="M75" s="101">
        <v>1</v>
      </c>
      <c r="N75" s="101">
        <v>1</v>
      </c>
      <c r="O75" s="101">
        <v>1</v>
      </c>
      <c r="P75" s="101">
        <v>1</v>
      </c>
      <c r="Q75" s="101">
        <v>1</v>
      </c>
      <c r="R75" s="101">
        <v>1</v>
      </c>
      <c r="S75" s="101">
        <v>1</v>
      </c>
      <c r="T75" s="101">
        <v>1</v>
      </c>
      <c r="U75" s="101">
        <v>1</v>
      </c>
      <c r="V75" s="101">
        <v>1</v>
      </c>
      <c r="W75" s="101">
        <v>1</v>
      </c>
    </row>
    <row r="76" spans="1:23">
      <c r="C76">
        <v>10</v>
      </c>
      <c r="D76" s="101">
        <v>0</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row>
    <row r="77" spans="1:23">
      <c r="C77">
        <v>11</v>
      </c>
      <c r="D77" s="101">
        <v>0</v>
      </c>
      <c r="E77" s="101">
        <v>1</v>
      </c>
      <c r="F77" s="101">
        <v>1</v>
      </c>
      <c r="G77" s="101">
        <v>1</v>
      </c>
      <c r="H77" s="101">
        <v>1</v>
      </c>
      <c r="I77" s="101">
        <v>1</v>
      </c>
      <c r="J77" s="101">
        <v>1</v>
      </c>
      <c r="K77" s="101">
        <v>1</v>
      </c>
      <c r="L77" s="101">
        <v>1</v>
      </c>
      <c r="M77" s="101">
        <v>1</v>
      </c>
      <c r="N77" s="101">
        <v>1</v>
      </c>
      <c r="O77" s="101">
        <v>1</v>
      </c>
      <c r="P77" s="101">
        <v>1</v>
      </c>
      <c r="Q77" s="101">
        <v>1</v>
      </c>
      <c r="R77" s="101">
        <v>1</v>
      </c>
      <c r="S77" s="101">
        <v>1</v>
      </c>
      <c r="T77" s="101">
        <v>1</v>
      </c>
      <c r="U77" s="101">
        <v>1</v>
      </c>
      <c r="V77" s="101">
        <v>1</v>
      </c>
      <c r="W77" s="101">
        <v>1</v>
      </c>
    </row>
    <row r="78" spans="1:23">
      <c r="C78">
        <v>12</v>
      </c>
      <c r="D78" s="101">
        <v>5</v>
      </c>
      <c r="E78" s="101">
        <v>1</v>
      </c>
      <c r="F78" s="101">
        <v>1</v>
      </c>
      <c r="G78" s="101">
        <v>1</v>
      </c>
      <c r="H78" s="101">
        <v>1</v>
      </c>
      <c r="I78" s="101">
        <v>1</v>
      </c>
      <c r="J78" s="101">
        <v>1</v>
      </c>
      <c r="K78" s="101">
        <v>1</v>
      </c>
      <c r="L78" s="101">
        <v>1</v>
      </c>
      <c r="M78" s="101">
        <v>1</v>
      </c>
      <c r="N78" s="101">
        <v>1</v>
      </c>
      <c r="O78" s="101">
        <v>1</v>
      </c>
      <c r="P78" s="101">
        <v>1</v>
      </c>
      <c r="Q78" s="101">
        <v>1</v>
      </c>
      <c r="R78" s="101">
        <v>1</v>
      </c>
      <c r="S78" s="101">
        <v>1</v>
      </c>
      <c r="T78" s="101">
        <v>1</v>
      </c>
      <c r="U78" s="101">
        <v>1</v>
      </c>
      <c r="V78" s="101">
        <v>1</v>
      </c>
      <c r="W78" s="101">
        <v>1</v>
      </c>
    </row>
    <row r="79" spans="1:23">
      <c r="C79">
        <v>13</v>
      </c>
      <c r="D79" s="101">
        <v>5</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row>
    <row r="80" spans="1:23">
      <c r="A80" t="s">
        <v>113</v>
      </c>
      <c r="D80" s="101">
        <v>18</v>
      </c>
      <c r="E80" s="101">
        <v>75</v>
      </c>
      <c r="F80" s="101">
        <v>75</v>
      </c>
      <c r="G80" s="101">
        <v>75</v>
      </c>
      <c r="H80" s="101">
        <v>74</v>
      </c>
      <c r="I80" s="101">
        <v>75</v>
      </c>
      <c r="J80" s="101">
        <v>75</v>
      </c>
      <c r="K80" s="101">
        <v>75</v>
      </c>
      <c r="L80" s="101">
        <v>75</v>
      </c>
      <c r="M80" s="101">
        <v>75</v>
      </c>
      <c r="N80" s="101">
        <v>75</v>
      </c>
      <c r="O80" s="101">
        <v>75</v>
      </c>
      <c r="P80" s="101">
        <v>75</v>
      </c>
      <c r="Q80" s="101">
        <v>75</v>
      </c>
      <c r="R80" s="101">
        <v>75</v>
      </c>
      <c r="S80" s="101">
        <v>75</v>
      </c>
      <c r="T80" s="101">
        <v>74</v>
      </c>
      <c r="U80" s="101">
        <v>75</v>
      </c>
      <c r="V80" s="101">
        <v>75</v>
      </c>
      <c r="W80" s="101">
        <v>75</v>
      </c>
    </row>
  </sheetData>
  <phoneticPr fontId="24"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Instrucciones</vt:lpstr>
      <vt:lpstr>Sustrato, Cobertura y Relieve</vt:lpstr>
      <vt:lpstr>Validaciones</vt:lpstr>
      <vt:lpstr>Tabla dinamica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paco</dc:creator>
  <cp:lastModifiedBy>Charles Boch</cp:lastModifiedBy>
  <dcterms:created xsi:type="dcterms:W3CDTF">2008-07-17T00:57:58Z</dcterms:created>
  <dcterms:modified xsi:type="dcterms:W3CDTF">2014-11-25T23:59:14Z</dcterms:modified>
</cp:coreProperties>
</file>