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3.xml" ContentType="application/vnd.openxmlformats-officedocument.drawing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ggregate Tests" sheetId="1" state="visible" r:id="rId2"/>
    <sheet name="Worker Node Dat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<sst xmlns="http://schemas.openxmlformats.org/spreadsheetml/2006/main" count="340" uniqueCount="129">
  <si>
    <t>Tester</t>
  </si>
  <si>
    <t>Type</t>
  </si>
  <si>
    <t>Test Data</t>
  </si>
  <si>
    <t>Job ID</t>
  </si>
  <si>
    <t>Master Web App - Time Started</t>
  </si>
  <si>
    <t>Master Web App - Time Finished</t>
  </si>
  <si>
    <t>Mast Web App - Diff (seconds)</t>
  </si>
  <si>
    <t>Dist Cow - Solution Node or Longest Time - (milliseconds) (no clock sync to master)</t>
  </si>
  <si>
    <t>Serial coWPAtty run time (milliseconds)</t>
  </si>
  <si>
    <t>Result</t>
  </si>
  <si>
    <t>rbeede</t>
  </si>
  <si>
    <t>Distributed</t>
  </si>
  <si>
    <t>linksys_FirstDictionary_!8zj39le</t>
  </si>
  <si>
    <t>Job_rbeede_1303593629377</t>
  </si>
  <si>
    <t>Sat Apr 23 15:23:44 MDT 2011</t>
  </si>
  <si>
    <t>N/A</t>
  </si>
  <si>
    <t>Correct - Password Found</t>
  </si>
  <si>
    <t>linksys_MiddleDictionary_korrelie</t>
  </si>
  <si>
    <t>Job_rbeede_1303593637402</t>
  </si>
  <si>
    <t>Sat Apr 23 15:23:49 MDT 2011</t>
  </si>
  <si>
    <t>linksys_LastDictionary_}ttringe</t>
  </si>
  <si>
    <t>Job_rbeede_1303593644648</t>
  </si>
  <si>
    <t>Sat Apr 23 15:23:54 MDT 2011</t>
  </si>
  <si>
    <t>linksys_NotInDictionary_UnknownPassword5763</t>
  </si>
  <si>
    <t>Job_rbeede_1303593671797</t>
  </si>
  <si>
    <t>Sat Apr 23 15:23:59 MDT 2011</t>
  </si>
  <si>
    <t>Correct - No Solution</t>
  </si>
  <si>
    <t>wireless_Test_invalid_capture</t>
  </si>
  <si>
    <t>Job_rbeede_1303593686247</t>
  </si>
  <si>
    <t>Serial</t>
  </si>
  <si>
    <t>N/A - cmdline = time cowpatty -d, -r, -s</t>
  </si>
  <si>
    <t>rrkroiss</t>
  </si>
  <si>
    <t>Job_rrkroiss_1303598233923</t>
  </si>
  <si>
    <t>Sat Apr 23 16:37:13 MDT 2011</t>
  </si>
  <si>
    <t>Sat Apr 23 16:37:14 MDT 2011</t>
  </si>
  <si>
    <t>Job_rrkroiss_1303598691959</t>
  </si>
  <si>
    <t>Sat Apr 23 16:44:51 MDT 2011</t>
  </si>
  <si>
    <t>Sat Apr 23 16:44:57 MDT 2011</t>
  </si>
  <si>
    <t>Job_rrkroiss_1303598725729</t>
  </si>
  <si>
    <t>Sat Apr 23 16:45:25 MDT 2011</t>
  </si>
  <si>
    <t>Sat Apr 23 16:45:30 MDT 2011</t>
  </si>
  <si>
    <t>Job_rrkroiss_1303598821253</t>
  </si>
  <si>
    <t>Sat Apr 23 16:47:01 MDT 2011</t>
  </si>
  <si>
    <t>Sat Apr 23 16:47:06 MDT 2011</t>
  </si>
  <si>
    <t>Job_rrkroiss_1303598797989</t>
  </si>
  <si>
    <t>Sat Apr 23 16:46:37 MDT 2011</t>
  </si>
  <si>
    <t>Sat Apr 23 16:46:43 MDT 2011</t>
  </si>
  <si>
    <t>Node</t>
  </si>
  <si>
    <t>Start (not sync to master)</t>
  </si>
  <si>
    <t>End (not sync to master)</t>
  </si>
  <si>
    <t>Diff in milliseconds</t>
  </si>
  <si>
    <t>dist-wpa-node01</t>
  </si>
  <si>
    <t>2011-04-23 21:25:01 701</t>
  </si>
  <si>
    <t>2011-04-23 21:25:01 705</t>
  </si>
  <si>
    <t>dist-wpa-node02</t>
  </si>
  <si>
    <t>2011-04-23 21:25:01 702</t>
  </si>
  <si>
    <t>2011-04-23 21:25:01 729</t>
  </si>
  <si>
    <t>dist-wpa-node03</t>
  </si>
  <si>
    <t>2011-04-23 21:25:01 703</t>
  </si>
  <si>
    <t>2011-04-23 21:25:01 747</t>
  </si>
  <si>
    <t>dist-wpa-node04</t>
  </si>
  <si>
    <t>2011-04-23 21:25:01 682</t>
  </si>
  <si>
    <t>2011-04-23 21:25:01 740</t>
  </si>
  <si>
    <t>dist-wpa-node05</t>
  </si>
  <si>
    <t>2011-04-23 21:25:01 778</t>
  </si>
  <si>
    <t>dist-wpa-node06</t>
  </si>
  <si>
    <t>2011-04-23 21:25:01 706</t>
  </si>
  <si>
    <t>2011-04-23 21:25:01 785</t>
  </si>
  <si>
    <t>dist-wpa-node07</t>
  </si>
  <si>
    <t>2011-04-23 21:25:01 707</t>
  </si>
  <si>
    <t>2011-04-23 21:25:01 795</t>
  </si>
  <si>
    <t>dist-wpa-node08</t>
  </si>
  <si>
    <t>2011-04-23 21:25:01 708</t>
  </si>
  <si>
    <t>2011-04-23 21:25:01 805</t>
  </si>
  <si>
    <t>2011-04-23 21:25:01 837</t>
  </si>
  <si>
    <t>2011-04-23 21:25:02 579</t>
  </si>
  <si>
    <t>2011-04-23 21:25:01 838</t>
  </si>
  <si>
    <t>2011-04-23 21:25:02 586</t>
  </si>
  <si>
    <t>2011-04-23 21:25:01 839</t>
  </si>
  <si>
    <t>2011-04-23 21:25:02 589</t>
  </si>
  <si>
    <t>2011-04-23 21:25:01 823</t>
  </si>
  <si>
    <t>2011-04-23 21:25:02 566</t>
  </si>
  <si>
    <t>2011-04-23 21:25:01 846</t>
  </si>
  <si>
    <t>2011-04-23 21:25:02 591</t>
  </si>
  <si>
    <t>2011-04-23 21:25:01 847</t>
  </si>
  <si>
    <t>2011-04-23 21:25:01 849</t>
  </si>
  <si>
    <t>2011-04-23 21:25:02 605</t>
  </si>
  <si>
    <t>2011-04-23 21:25:01 856</t>
  </si>
  <si>
    <t>2011-04-23 21:25:02 600</t>
  </si>
  <si>
    <t>2011-04-23 21:25:06 899</t>
  </si>
  <si>
    <t>2011-04-23 21:25:07 639</t>
  </si>
  <si>
    <t>2011-04-23 21:25:07 654</t>
  </si>
  <si>
    <t>2011-04-23 21:25:06 900</t>
  </si>
  <si>
    <t>2011-04-23 21:25:07 651</t>
  </si>
  <si>
    <t>2011-04-23 21:25:06 879</t>
  </si>
  <si>
    <t>2011-04-23 21:25:07 634</t>
  </si>
  <si>
    <t>2011-04-23 21:25:06 903</t>
  </si>
  <si>
    <t>2011-04-23 21:25:07 646</t>
  </si>
  <si>
    <t>2011-04-23 21:25:07 641</t>
  </si>
  <si>
    <t>2011-04-23 21:25:06 905</t>
  </si>
  <si>
    <t>2011-04-23 21:25:07 661</t>
  </si>
  <si>
    <t>2011-04-23 21:25:06 906</t>
  </si>
  <si>
    <t>2011-04-23 21:25:07 672</t>
  </si>
  <si>
    <t>2011-04-23 21:25:11 963</t>
  </si>
  <si>
    <t>2011-04-23 21:25:11 982</t>
  </si>
  <si>
    <t>2011-04-23 21:25:11 983</t>
  </si>
  <si>
    <t>2011-04-23 21:25:11 964</t>
  </si>
  <si>
    <t>2011-04-23 21:25:11 945</t>
  </si>
  <si>
    <t>2011-04-23 21:25:11 965</t>
  </si>
  <si>
    <t>2011-04-23 21:25:11 970</t>
  </si>
  <si>
    <t>2011-04-23 21:25:11 992</t>
  </si>
  <si>
    <t>2011-04-23 21:25:11 996</t>
  </si>
  <si>
    <t>2011-04-23 21:25:11 986</t>
  </si>
  <si>
    <t>2011-04-23 21:25:11 998</t>
  </si>
  <si>
    <t>2011-04-23 21:25:12 8</t>
  </si>
  <si>
    <t>2011-04-23 21:25:17 20</t>
  </si>
  <si>
    <t>2011-04-23 21:25:17 25</t>
  </si>
  <si>
    <t>2011-04-23 21:25:17 21</t>
  </si>
  <si>
    <t>2011-04-23 21:25:17 26</t>
  </si>
  <si>
    <t>2011-04-23 21:25:17 22</t>
  </si>
  <si>
    <t>2011-04-23 21:25:17 27</t>
  </si>
  <si>
    <t>2011-04-23 21:25:17 1</t>
  </si>
  <si>
    <t>2011-04-23 21:25:17 6</t>
  </si>
  <si>
    <t>2011-04-23 21:25:17 31</t>
  </si>
  <si>
    <t>2011-04-23 21:25:17 32</t>
  </si>
  <si>
    <t>2011-04-23 21:25:17 28</t>
  </si>
  <si>
    <t>2011-04-23 21:25:17 33</t>
  </si>
  <si>
    <t>2011-04-23 21:25:17 30</t>
  </si>
  <si>
    <t>2011-04-23 21:25:17 36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</si>
</sst>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@" numFmtId="166"/>
    <numFmt formatCode="0" numFmtId="167"/>
  </numFmts>
  <fonts count="6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1"/>
    </font>
    <font>
      <name val="Calibri"/>
      <family val="2"/>
      <sz val="11"/>
    </font>
  </fonts>
  <fills count="4">
    <fill>
      <patternFill patternType="none"/>
    </fill>
    <fill>
      <patternFill patternType="gray125"/>
    </fill>
    <fill>
      <patternFill patternType="solid">
        <fgColor rgb="00D7E4BD"/>
        <bgColor rgb="00CCCCFF"/>
      </patternFill>
    </fill>
    <fill>
      <patternFill patternType="solid">
        <fgColor rgb="00E6B9B8"/>
        <bgColor rgb="00FFCC99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2" fontId="0" numFmtId="164" xfId="0"/>
    <xf applyAlignment="false" applyBorder="false" applyFont="true" applyProtection="false" borderId="0" fillId="2" fontId="0" numFmtId="166" xfId="0"/>
    <xf applyAlignment="false" applyBorder="false" applyFont="false" applyProtection="false" borderId="0" fillId="2" fontId="0" numFmtId="167" xfId="0"/>
    <xf applyAlignment="false" applyBorder="false" applyFont="true" applyProtection="false" borderId="0" fillId="0" fontId="0" numFmtId="164" xfId="0"/>
    <xf applyAlignment="false" applyBorder="false" applyFont="true" applyProtection="false" borderId="0" fillId="3" fontId="0" numFmtId="164" xfId="0"/>
    <xf applyAlignment="false" applyBorder="false" applyFont="true" applyProtection="false" borderId="0" fillId="3" fontId="0" numFmtId="166" xfId="0"/>
    <xf applyAlignment="false" applyBorder="false" applyFont="false" applyProtection="false" borderId="0" fillId="3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B9B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2070360</xdr:colOff>
      <xdr:row>3</xdr:row>
      <xdr:rowOff>38160</xdr:rowOff>
    </xdr:from>
    <xdr:to>
      <xdr:col>5</xdr:col>
      <xdr:colOff>126000</xdr:colOff>
      <xdr:row>6</xdr:row>
      <xdr:rowOff>75600</xdr:rowOff>
    </xdr:to>
    <xdr:sp>
      <xdr:nvSpPr>
        <xdr:cNvPr id="0" name="CustomShape 1"/>
        <xdr:cNvSpPr/>
      </xdr:nvSpPr>
      <xdr:spPr>
        <a:xfrm>
          <a:off x="8182080" y="569520"/>
          <a:ext cx="2371320" cy="568800"/>
        </a:xfrm>
        <a:prstGeom prst="rect">
          <a:avLst/>
        </a:prstGeom>
        <a:solidFill>
          <a:srgbClr val="d7e4bd"/>
        </a:solidFill>
        <a:ln w="9360">
          <a:solidFill>
            <a:srgbClr val="bcbcbc"/>
          </a:solidFill>
          <a:round/>
        </a:ln>
      </xdr:spPr>
      <xdr:txBody>
        <a:bodyPr bIns="45000" lIns="90000" rIns="90000" tIns="45000"/>
        <a:p>
          <a:r>
            <a:rPr lang="en-US" sz="1100">
              <a:solidFill>
                <a:srgbClr val="000000"/>
              </a:solidFill>
              <a:latin typeface="Calibri"/>
            </a:rPr>
            <a:t>Green indicates node that found the solution (if applicable)</a:t>
          </a:r>
          <a:endParaRPr/>
        </a:p>
      </xdr:txBody>
    </xdr:sp>
    <xdr:clientData/>
  </xdr:twoCellAnchor>
  <xdr:twoCellAnchor editAs="oneCell">
    <xdr:from>
      <xdr:col>3</xdr:col>
      <xdr:colOff>2070360</xdr:colOff>
      <xdr:row>30</xdr:row>
      <xdr:rowOff>58320</xdr:rowOff>
    </xdr:from>
    <xdr:to>
      <xdr:col>5</xdr:col>
      <xdr:colOff>126000</xdr:colOff>
      <xdr:row>33</xdr:row>
      <xdr:rowOff>95760</xdr:rowOff>
    </xdr:to>
    <xdr:sp>
      <xdr:nvSpPr>
        <xdr:cNvPr id="1" name="CustomShape 1"/>
        <xdr:cNvSpPr/>
      </xdr:nvSpPr>
      <xdr:spPr>
        <a:xfrm>
          <a:off x="8182080" y="5372280"/>
          <a:ext cx="2371320" cy="568800"/>
        </a:xfrm>
        <a:prstGeom prst="rect">
          <a:avLst/>
        </a:prstGeom>
        <a:solidFill>
          <a:srgbClr val="e6b9b8"/>
        </a:solidFill>
        <a:ln w="9360">
          <a:solidFill>
            <a:srgbClr val="bcbcbc"/>
          </a:solidFill>
          <a:round/>
        </a:ln>
      </xdr:spPr>
      <xdr:txBody>
        <a:bodyPr bIns="45000" lIns="90000" rIns="90000" tIns="45000"/>
        <a:p>
          <a:r>
            <a:rPr lang="en-US" sz="1100">
              <a:solidFill>
                <a:srgbClr val="000000"/>
              </a:solidFill>
              <a:latin typeface="Calibri"/>
            </a:rPr>
            <a:t>Red indicates node took the longest when no solution was found</a:t>
          </a:r>
          <a:endParaRPr/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7.45882352941177"/>
    <col collapsed="false" hidden="false" max="2" min="2" style="0" width="11.043137254902"/>
    <col collapsed="false" hidden="false" max="4" min="3" style="0" width="45.1843137254902"/>
    <col collapsed="false" hidden="false" max="5" min="5" style="0" width="29.5450980392157"/>
    <col collapsed="false" hidden="false" max="7" min="6" style="0" width="30.843137254902"/>
    <col collapsed="false" hidden="false" max="8" min="8" style="0" width="41.1882352941177"/>
    <col collapsed="false" hidden="false" max="9" min="9" style="0" width="42.1725490196078"/>
    <col collapsed="false" hidden="false" max="10" min="10" style="0" width="23.9490196078431"/>
    <col collapsed="false" hidden="false" max="1025" min="11" style="0" width="8.56862745098039"/>
  </cols>
  <sheetData>
    <row collapsed="false" customFormat="true" customHeight="false" hidden="false" ht="14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ollapsed="false" customFormat="false" customHeight="false" hidden="false" ht="14" outlineLevel="0" r="2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14</v>
      </c>
      <c r="G2" s="0" t="n">
        <v>0</v>
      </c>
      <c r="H2" s="0" t="n">
        <v>4</v>
      </c>
      <c r="I2" s="0" t="s">
        <v>15</v>
      </c>
      <c r="J2" s="0" t="s">
        <v>16</v>
      </c>
    </row>
    <row collapsed="false" customFormat="false" customHeight="false" hidden="false" ht="14" outlineLevel="0" r="3">
      <c r="A3" s="0" t="s">
        <v>10</v>
      </c>
      <c r="B3" s="0" t="s">
        <v>11</v>
      </c>
      <c r="C3" s="0" t="s">
        <v>17</v>
      </c>
      <c r="D3" s="0" t="s">
        <v>18</v>
      </c>
      <c r="E3" s="0" t="s">
        <v>14</v>
      </c>
      <c r="F3" s="0" t="s">
        <v>19</v>
      </c>
      <c r="G3" s="0" t="n">
        <v>5</v>
      </c>
      <c r="H3" s="0" t="n">
        <v>743</v>
      </c>
      <c r="I3" s="0" t="s">
        <v>15</v>
      </c>
      <c r="J3" s="0" t="s">
        <v>16</v>
      </c>
    </row>
    <row collapsed="false" customFormat="false" customHeight="false" hidden="false" ht="14" outlineLevel="0" r="4">
      <c r="A4" s="0" t="s">
        <v>10</v>
      </c>
      <c r="B4" s="0" t="s">
        <v>11</v>
      </c>
      <c r="C4" s="0" t="s">
        <v>20</v>
      </c>
      <c r="D4" s="0" t="s">
        <v>21</v>
      </c>
      <c r="E4" s="0" t="s">
        <v>19</v>
      </c>
      <c r="F4" s="0" t="s">
        <v>22</v>
      </c>
      <c r="G4" s="0" t="n">
        <v>5</v>
      </c>
      <c r="H4" s="0" t="n">
        <v>766</v>
      </c>
      <c r="I4" s="0" t="s">
        <v>15</v>
      </c>
      <c r="J4" s="0" t="s">
        <v>16</v>
      </c>
    </row>
    <row collapsed="false" customFormat="false" customHeight="false" hidden="false" ht="14" outlineLevel="0" r="5">
      <c r="A5" s="0" t="s">
        <v>10</v>
      </c>
      <c r="B5" s="0" t="s">
        <v>11</v>
      </c>
      <c r="C5" s="2" t="s">
        <v>23</v>
      </c>
      <c r="D5" s="0" t="s">
        <v>24</v>
      </c>
      <c r="E5" s="0" t="s">
        <v>22</v>
      </c>
      <c r="F5" s="0" t="s">
        <v>25</v>
      </c>
      <c r="G5" s="0" t="n">
        <v>5</v>
      </c>
      <c r="H5" s="0" t="n">
        <v>22</v>
      </c>
      <c r="I5" s="0" t="s">
        <v>15</v>
      </c>
      <c r="J5" s="0" t="s">
        <v>26</v>
      </c>
    </row>
    <row collapsed="false" customFormat="false" customHeight="false" hidden="false" ht="14" outlineLevel="0" r="6">
      <c r="A6" s="0" t="s">
        <v>10</v>
      </c>
      <c r="B6" s="0" t="s">
        <v>11</v>
      </c>
      <c r="C6" s="0" t="s">
        <v>27</v>
      </c>
      <c r="D6" s="0" t="s">
        <v>28</v>
      </c>
      <c r="E6" s="0" t="s">
        <v>25</v>
      </c>
      <c r="F6" s="0" t="s">
        <v>25</v>
      </c>
      <c r="G6" s="0" t="n">
        <v>0</v>
      </c>
      <c r="H6" s="0" t="n">
        <v>6</v>
      </c>
      <c r="I6" s="0" t="s">
        <v>15</v>
      </c>
      <c r="J6" s="0" t="s">
        <v>26</v>
      </c>
    </row>
    <row collapsed="false" customFormat="false" customHeight="false" hidden="false" ht="14" outlineLevel="0" r="7">
      <c r="A7" s="0" t="s">
        <v>10</v>
      </c>
      <c r="B7" s="0" t="s">
        <v>29</v>
      </c>
      <c r="C7" s="0" t="s">
        <v>12</v>
      </c>
      <c r="D7" s="0" t="s">
        <v>30</v>
      </c>
      <c r="E7" s="0" t="s">
        <v>15</v>
      </c>
      <c r="F7" s="0" t="s">
        <v>15</v>
      </c>
      <c r="H7" s="0" t="s">
        <v>15</v>
      </c>
      <c r="I7" s="0" t="n">
        <v>2</v>
      </c>
      <c r="J7" s="0" t="s">
        <v>16</v>
      </c>
    </row>
    <row collapsed="false" customFormat="false" customHeight="false" hidden="false" ht="14" outlineLevel="0" r="8">
      <c r="A8" s="0" t="s">
        <v>10</v>
      </c>
      <c r="B8" s="0" t="s">
        <v>29</v>
      </c>
      <c r="C8" s="0" t="s">
        <v>17</v>
      </c>
      <c r="D8" s="0" t="s">
        <v>30</v>
      </c>
      <c r="E8" s="0" t="s">
        <v>15</v>
      </c>
      <c r="F8" s="0" t="s">
        <v>15</v>
      </c>
      <c r="H8" s="0" t="s">
        <v>15</v>
      </c>
      <c r="I8" s="0" t="n">
        <v>2981</v>
      </c>
      <c r="J8" s="0" t="s">
        <v>16</v>
      </c>
    </row>
    <row collapsed="false" customFormat="false" customHeight="false" hidden="false" ht="14" outlineLevel="0" r="9">
      <c r="A9" s="0" t="s">
        <v>10</v>
      </c>
      <c r="B9" s="0" t="s">
        <v>29</v>
      </c>
      <c r="C9" s="0" t="s">
        <v>20</v>
      </c>
      <c r="D9" s="0" t="s">
        <v>30</v>
      </c>
      <c r="E9" s="0" t="s">
        <v>15</v>
      </c>
      <c r="F9" s="0" t="s">
        <v>15</v>
      </c>
      <c r="H9" s="0" t="s">
        <v>15</v>
      </c>
      <c r="I9" s="0" t="n">
        <v>5950</v>
      </c>
      <c r="J9" s="0" t="s">
        <v>16</v>
      </c>
    </row>
    <row collapsed="false" customFormat="false" customHeight="false" hidden="false" ht="14" outlineLevel="0" r="10">
      <c r="A10" s="0" t="s">
        <v>10</v>
      </c>
      <c r="B10" s="0" t="s">
        <v>29</v>
      </c>
      <c r="C10" s="2" t="s">
        <v>23</v>
      </c>
      <c r="D10" s="0" t="s">
        <v>30</v>
      </c>
      <c r="E10" s="0" t="s">
        <v>15</v>
      </c>
      <c r="F10" s="0" t="s">
        <v>15</v>
      </c>
      <c r="H10" s="0" t="s">
        <v>15</v>
      </c>
      <c r="I10" s="0" t="n">
        <v>6</v>
      </c>
      <c r="J10" s="0" t="s">
        <v>26</v>
      </c>
    </row>
    <row collapsed="false" customFormat="false" customHeight="false" hidden="false" ht="14" outlineLevel="0" r="11">
      <c r="A11" s="0" t="s">
        <v>10</v>
      </c>
      <c r="B11" s="0" t="s">
        <v>29</v>
      </c>
      <c r="C11" s="0" t="s">
        <v>27</v>
      </c>
      <c r="D11" s="0" t="s">
        <v>30</v>
      </c>
      <c r="E11" s="0" t="s">
        <v>15</v>
      </c>
      <c r="F11" s="0" t="s">
        <v>15</v>
      </c>
      <c r="H11" s="0" t="s">
        <v>15</v>
      </c>
      <c r="I11" s="0" t="n">
        <v>3</v>
      </c>
      <c r="J11" s="0" t="s">
        <v>26</v>
      </c>
    </row>
    <row collapsed="false" customFormat="false" customHeight="false" hidden="false" ht="14.9" outlineLevel="0" r="12">
      <c r="A12" s="0" t="s">
        <v>31</v>
      </c>
      <c r="B12" s="0" t="s">
        <v>11</v>
      </c>
      <c r="C12" s="0" t="s">
        <v>12</v>
      </c>
      <c r="D12" s="0" t="s">
        <v>32</v>
      </c>
      <c r="E12" s="0" t="s">
        <v>33</v>
      </c>
      <c r="F12" s="0" t="s">
        <v>34</v>
      </c>
      <c r="G12" s="0" t="n">
        <v>1</v>
      </c>
      <c r="H12" s="3" t="n">
        <f aca="false">196-186</f>
        <v>10</v>
      </c>
      <c r="I12" s="0" t="s">
        <v>15</v>
      </c>
      <c r="J12" s="0" t="s">
        <v>16</v>
      </c>
    </row>
    <row collapsed="false" customFormat="false" customHeight="false" hidden="false" ht="14.9" outlineLevel="0" r="13">
      <c r="A13" s="0" t="s">
        <v>31</v>
      </c>
      <c r="B13" s="0" t="s">
        <v>11</v>
      </c>
      <c r="C13" s="0" t="s">
        <v>17</v>
      </c>
      <c r="D13" s="0" t="s">
        <v>35</v>
      </c>
      <c r="E13" s="0" t="s">
        <v>36</v>
      </c>
      <c r="F13" s="0" t="s">
        <v>37</v>
      </c>
      <c r="G13" s="0" t="n">
        <v>6</v>
      </c>
      <c r="H13" s="3" t="n">
        <f aca="false">944-202</f>
        <v>742</v>
      </c>
      <c r="I13" s="0" t="s">
        <v>15</v>
      </c>
      <c r="J13" s="0" t="s">
        <v>16</v>
      </c>
    </row>
    <row collapsed="false" customFormat="false" customHeight="false" hidden="false" ht="14.9" outlineLevel="0" r="14">
      <c r="A14" s="0" t="s">
        <v>31</v>
      </c>
      <c r="B14" s="0" t="s">
        <v>11</v>
      </c>
      <c r="C14" s="0" t="s">
        <v>20</v>
      </c>
      <c r="D14" s="0" t="s">
        <v>38</v>
      </c>
      <c r="E14" s="0" t="s">
        <v>39</v>
      </c>
      <c r="F14" s="0" t="s">
        <v>40</v>
      </c>
      <c r="G14" s="0" t="n">
        <v>5</v>
      </c>
      <c r="H14" s="3" t="n">
        <f aca="false">1743-998</f>
        <v>745</v>
      </c>
      <c r="I14" s="0" t="s">
        <v>15</v>
      </c>
      <c r="J14" s="0" t="s">
        <v>16</v>
      </c>
    </row>
    <row collapsed="false" customFormat="false" customHeight="false" hidden="false" ht="14.9" outlineLevel="0" r="15">
      <c r="A15" s="0" t="s">
        <v>31</v>
      </c>
      <c r="B15" s="0" t="s">
        <v>11</v>
      </c>
      <c r="C15" s="2" t="s">
        <v>23</v>
      </c>
      <c r="D15" s="0" t="s">
        <v>41</v>
      </c>
      <c r="E15" s="0" t="s">
        <v>42</v>
      </c>
      <c r="F15" s="0" t="s">
        <v>43</v>
      </c>
      <c r="G15" s="0" t="n">
        <v>5</v>
      </c>
      <c r="H15" s="3" t="n">
        <f aca="false">560-537</f>
        <v>23</v>
      </c>
      <c r="I15" s="0" t="s">
        <v>15</v>
      </c>
      <c r="J15" s="0" t="s">
        <v>26</v>
      </c>
    </row>
    <row collapsed="false" customFormat="false" customHeight="false" hidden="false" ht="14.9" outlineLevel="0" r="16">
      <c r="A16" s="0" t="s">
        <v>31</v>
      </c>
      <c r="B16" s="0" t="s">
        <v>11</v>
      </c>
      <c r="C16" s="0" t="s">
        <v>27</v>
      </c>
      <c r="D16" s="0" t="s">
        <v>44</v>
      </c>
      <c r="E16" s="0" t="s">
        <v>45</v>
      </c>
      <c r="F16" s="0" t="s">
        <v>46</v>
      </c>
      <c r="G16" s="0" t="n">
        <v>6</v>
      </c>
      <c r="H16" s="3" t="n">
        <f aca="false">274-266</f>
        <v>8</v>
      </c>
      <c r="I16" s="0" t="s">
        <v>15</v>
      </c>
      <c r="J16" s="0" t="s">
        <v>26</v>
      </c>
    </row>
    <row collapsed="false" customFormat="false" customHeight="false" hidden="false" ht="14.9" outlineLevel="0" r="17">
      <c r="A17" s="0" t="s">
        <v>31</v>
      </c>
      <c r="B17" s="0" t="s">
        <v>29</v>
      </c>
      <c r="C17" s="0" t="s">
        <v>12</v>
      </c>
      <c r="D17" s="0" t="s">
        <v>30</v>
      </c>
      <c r="E17" s="0" t="s">
        <v>15</v>
      </c>
      <c r="F17" s="0" t="s">
        <v>15</v>
      </c>
      <c r="G17" s="0" t="s">
        <v>15</v>
      </c>
      <c r="H17" s="0" t="s">
        <v>15</v>
      </c>
      <c r="I17" s="0" t="n">
        <v>13</v>
      </c>
      <c r="J17" s="0" t="s">
        <v>16</v>
      </c>
    </row>
    <row collapsed="false" customFormat="false" customHeight="false" hidden="false" ht="14.9" outlineLevel="0" r="18">
      <c r="A18" s="0" t="s">
        <v>31</v>
      </c>
      <c r="B18" s="0" t="s">
        <v>29</v>
      </c>
      <c r="C18" s="0" t="s">
        <v>17</v>
      </c>
      <c r="D18" s="0" t="s">
        <v>30</v>
      </c>
      <c r="E18" s="0" t="s">
        <v>15</v>
      </c>
      <c r="F18" s="0" t="s">
        <v>15</v>
      </c>
      <c r="G18" s="0" t="s">
        <v>15</v>
      </c>
      <c r="H18" s="0" t="s">
        <v>15</v>
      </c>
      <c r="I18" s="0" t="n">
        <v>3004</v>
      </c>
      <c r="J18" s="0" t="s">
        <v>16</v>
      </c>
    </row>
    <row collapsed="false" customFormat="false" customHeight="false" hidden="false" ht="14.9" outlineLevel="0" r="19">
      <c r="A19" s="0" t="s">
        <v>31</v>
      </c>
      <c r="B19" s="0" t="s">
        <v>29</v>
      </c>
      <c r="C19" s="0" t="s">
        <v>20</v>
      </c>
      <c r="D19" s="0" t="s">
        <v>30</v>
      </c>
      <c r="E19" s="0" t="s">
        <v>15</v>
      </c>
      <c r="F19" s="0" t="s">
        <v>15</v>
      </c>
      <c r="G19" s="0" t="s">
        <v>15</v>
      </c>
      <c r="H19" s="0" t="s">
        <v>15</v>
      </c>
      <c r="I19" s="0" t="n">
        <v>5955</v>
      </c>
      <c r="J19" s="0" t="s">
        <v>16</v>
      </c>
    </row>
    <row collapsed="false" customFormat="false" customHeight="false" hidden="false" ht="14.9" outlineLevel="0" r="20">
      <c r="A20" s="0" t="s">
        <v>31</v>
      </c>
      <c r="B20" s="0" t="s">
        <v>29</v>
      </c>
      <c r="C20" s="2" t="s">
        <v>23</v>
      </c>
      <c r="D20" s="0" t="s">
        <v>30</v>
      </c>
      <c r="E20" s="0" t="s">
        <v>15</v>
      </c>
      <c r="F20" s="0" t="s">
        <v>15</v>
      </c>
      <c r="G20" s="0" t="s">
        <v>15</v>
      </c>
      <c r="H20" s="0" t="s">
        <v>15</v>
      </c>
      <c r="I20" s="0" t="n">
        <v>6</v>
      </c>
      <c r="J20" s="0" t="s">
        <v>26</v>
      </c>
    </row>
    <row collapsed="false" customFormat="false" customHeight="false" hidden="false" ht="14.9" outlineLevel="0" r="21">
      <c r="A21" s="0" t="s">
        <v>31</v>
      </c>
      <c r="B21" s="0" t="s">
        <v>29</v>
      </c>
      <c r="C21" s="0" t="s">
        <v>27</v>
      </c>
      <c r="D21" s="0" t="s">
        <v>30</v>
      </c>
      <c r="E21" s="0" t="s">
        <v>15</v>
      </c>
      <c r="F21" s="0" t="s">
        <v>15</v>
      </c>
      <c r="G21" s="0" t="s">
        <v>15</v>
      </c>
      <c r="H21" s="0" t="s">
        <v>15</v>
      </c>
      <c r="I21" s="0" t="n">
        <v>3</v>
      </c>
      <c r="J21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6.1098039215686"/>
    <col collapsed="false" hidden="false" max="2" min="2" style="0" width="16.2078431372549"/>
    <col collapsed="false" hidden="false" max="3" min="3" style="4" width="26.9607843137255"/>
    <col collapsed="false" hidden="false" max="4" min="4" style="4" width="24.1019607843137"/>
    <col collapsed="false" hidden="false" max="5" min="5" style="5" width="24.8196078431373"/>
    <col collapsed="false" hidden="false" max="1025" min="6" style="0" width="8.56862745098039"/>
  </cols>
  <sheetData>
    <row collapsed="false" customFormat="true" customHeight="false" hidden="false" ht="14" outlineLevel="0" r="1" s="1">
      <c r="A1" s="1" t="s">
        <v>3</v>
      </c>
      <c r="B1" s="1" t="s">
        <v>47</v>
      </c>
      <c r="C1" s="6" t="s">
        <v>48</v>
      </c>
      <c r="D1" s="6" t="s">
        <v>49</v>
      </c>
      <c r="E1" s="7" t="s">
        <v>50</v>
      </c>
    </row>
    <row collapsed="false" customFormat="true" customHeight="false" hidden="false" ht="14" outlineLevel="0" r="2" s="8">
      <c r="A2" s="8" t="s">
        <v>13</v>
      </c>
      <c r="B2" s="8" t="s">
        <v>51</v>
      </c>
      <c r="C2" s="9" t="s">
        <v>52</v>
      </c>
      <c r="D2" s="9" t="s">
        <v>53</v>
      </c>
      <c r="E2" s="10" t="n">
        <v>4</v>
      </c>
    </row>
    <row collapsed="false" customFormat="false" customHeight="false" hidden="false" ht="14" outlineLevel="0" r="3">
      <c r="A3" s="0" t="s">
        <v>13</v>
      </c>
      <c r="B3" s="0" t="s">
        <v>54</v>
      </c>
      <c r="C3" s="4" t="s">
        <v>55</v>
      </c>
      <c r="D3" s="4" t="s">
        <v>56</v>
      </c>
      <c r="E3" s="5" t="n">
        <v>27</v>
      </c>
    </row>
    <row collapsed="false" customFormat="false" customHeight="false" hidden="false" ht="14" outlineLevel="0" r="4">
      <c r="A4" s="0" t="s">
        <v>13</v>
      </c>
      <c r="B4" s="0" t="s">
        <v>57</v>
      </c>
      <c r="C4" s="4" t="s">
        <v>58</v>
      </c>
      <c r="D4" s="4" t="s">
        <v>59</v>
      </c>
      <c r="E4" s="5" t="n">
        <v>44</v>
      </c>
    </row>
    <row collapsed="false" customFormat="false" customHeight="false" hidden="false" ht="14" outlineLevel="0" r="5">
      <c r="A5" s="0" t="s">
        <v>13</v>
      </c>
      <c r="B5" s="0" t="s">
        <v>60</v>
      </c>
      <c r="C5" s="4" t="s">
        <v>61</v>
      </c>
      <c r="D5" s="4" t="s">
        <v>62</v>
      </c>
      <c r="E5" s="5" t="n">
        <f aca="false">740-682</f>
        <v>58</v>
      </c>
    </row>
    <row collapsed="false" customFormat="false" customHeight="false" hidden="false" ht="14" outlineLevel="0" r="6">
      <c r="A6" s="0" t="s">
        <v>13</v>
      </c>
      <c r="B6" s="0" t="s">
        <v>63</v>
      </c>
      <c r="C6" s="4" t="s">
        <v>53</v>
      </c>
      <c r="D6" s="4" t="s">
        <v>64</v>
      </c>
      <c r="E6" s="5" t="n">
        <f aca="false">778-705</f>
        <v>73</v>
      </c>
    </row>
    <row collapsed="false" customFormat="false" customHeight="false" hidden="false" ht="14" outlineLevel="0" r="7">
      <c r="A7" s="0" t="s">
        <v>13</v>
      </c>
      <c r="B7" s="0" t="s">
        <v>65</v>
      </c>
      <c r="C7" s="4" t="s">
        <v>66</v>
      </c>
      <c r="D7" s="4" t="s">
        <v>67</v>
      </c>
      <c r="E7" s="5" t="n">
        <f aca="false">785-706</f>
        <v>79</v>
      </c>
    </row>
    <row collapsed="false" customFormat="false" customHeight="false" hidden="false" ht="14" outlineLevel="0" r="8">
      <c r="A8" s="0" t="s">
        <v>13</v>
      </c>
      <c r="B8" s="0" t="s">
        <v>68</v>
      </c>
      <c r="C8" s="4" t="s">
        <v>69</v>
      </c>
      <c r="D8" s="4" t="s">
        <v>70</v>
      </c>
      <c r="E8" s="5" t="n">
        <f aca="false">795-707</f>
        <v>88</v>
      </c>
    </row>
    <row collapsed="false" customFormat="false" customHeight="false" hidden="false" ht="14" outlineLevel="0" r="9">
      <c r="A9" s="0" t="s">
        <v>13</v>
      </c>
      <c r="B9" s="0" t="s">
        <v>71</v>
      </c>
      <c r="C9" s="4" t="s">
        <v>72</v>
      </c>
      <c r="D9" s="4" t="s">
        <v>73</v>
      </c>
      <c r="E9" s="5" t="n">
        <f aca="false">805-708</f>
        <v>97</v>
      </c>
    </row>
    <row collapsed="false" customFormat="false" customHeight="false" hidden="false" ht="14" outlineLevel="0" r="10">
      <c r="A10" s="0" t="s">
        <v>18</v>
      </c>
      <c r="B10" s="0" t="s">
        <v>51</v>
      </c>
      <c r="C10" s="4" t="s">
        <v>74</v>
      </c>
      <c r="D10" s="4" t="s">
        <v>75</v>
      </c>
      <c r="E10" s="5" t="n">
        <f aca="false">2579 - 1837</f>
        <v>742</v>
      </c>
    </row>
    <row collapsed="false" customFormat="false" customHeight="false" hidden="false" ht="14" outlineLevel="0" r="11">
      <c r="A11" s="0" t="s">
        <v>18</v>
      </c>
      <c r="B11" s="0" t="s">
        <v>54</v>
      </c>
      <c r="C11" s="4" t="s">
        <v>76</v>
      </c>
      <c r="D11" s="4" t="s">
        <v>77</v>
      </c>
      <c r="E11" s="5" t="n">
        <f aca="false">2586 - 1838</f>
        <v>748</v>
      </c>
    </row>
    <row collapsed="false" customFormat="false" customHeight="false" hidden="false" ht="14" outlineLevel="0" r="12">
      <c r="A12" s="0" t="s">
        <v>18</v>
      </c>
      <c r="B12" s="0" t="s">
        <v>57</v>
      </c>
      <c r="C12" s="4" t="s">
        <v>78</v>
      </c>
      <c r="D12" s="4" t="s">
        <v>79</v>
      </c>
      <c r="E12" s="5" t="n">
        <f aca="false">2589-1839</f>
        <v>750</v>
      </c>
    </row>
    <row collapsed="false" customFormat="true" customHeight="false" hidden="false" ht="14" outlineLevel="0" r="13" s="8">
      <c r="A13" s="8" t="s">
        <v>18</v>
      </c>
      <c r="B13" s="8" t="s">
        <v>60</v>
      </c>
      <c r="C13" s="9" t="s">
        <v>80</v>
      </c>
      <c r="D13" s="9" t="s">
        <v>81</v>
      </c>
      <c r="E13" s="10" t="n">
        <f aca="false">2566-1823</f>
        <v>743</v>
      </c>
    </row>
    <row collapsed="false" customFormat="false" customHeight="false" hidden="false" ht="14" outlineLevel="0" r="14">
      <c r="A14" s="0" t="s">
        <v>18</v>
      </c>
      <c r="B14" s="0" t="s">
        <v>63</v>
      </c>
      <c r="C14" s="4" t="s">
        <v>82</v>
      </c>
      <c r="D14" s="4" t="s">
        <v>83</v>
      </c>
      <c r="E14" s="5" t="n">
        <f aca="false">2591-1846</f>
        <v>745</v>
      </c>
    </row>
    <row collapsed="false" customFormat="false" customHeight="false" hidden="false" ht="14" outlineLevel="0" r="15">
      <c r="A15" s="0" t="s">
        <v>18</v>
      </c>
      <c r="B15" s="0" t="s">
        <v>65</v>
      </c>
      <c r="C15" s="4" t="s">
        <v>84</v>
      </c>
      <c r="D15" s="4" t="s">
        <v>79</v>
      </c>
      <c r="E15" s="5" t="n">
        <f aca="false">2589 - 1847</f>
        <v>742</v>
      </c>
    </row>
    <row collapsed="false" customFormat="false" customHeight="false" hidden="false" ht="14" outlineLevel="0" r="16">
      <c r="A16" s="0" t="s">
        <v>18</v>
      </c>
      <c r="B16" s="0" t="s">
        <v>68</v>
      </c>
      <c r="C16" s="4" t="s">
        <v>85</v>
      </c>
      <c r="D16" s="4" t="s">
        <v>86</v>
      </c>
      <c r="E16" s="5" t="n">
        <f aca="false">2605-1849</f>
        <v>756</v>
      </c>
    </row>
    <row collapsed="false" customFormat="false" customHeight="false" hidden="false" ht="14" outlineLevel="0" r="17">
      <c r="A17" s="0" t="s">
        <v>18</v>
      </c>
      <c r="B17" s="0" t="s">
        <v>71</v>
      </c>
      <c r="C17" s="4" t="s">
        <v>87</v>
      </c>
      <c r="D17" s="4" t="s">
        <v>88</v>
      </c>
      <c r="E17" s="5" t="n">
        <f aca="false">2600-1856</f>
        <v>744</v>
      </c>
    </row>
    <row collapsed="false" customFormat="false" customHeight="false" hidden="false" ht="14" outlineLevel="0" r="18">
      <c r="A18" s="0" t="s">
        <v>21</v>
      </c>
      <c r="B18" s="0" t="s">
        <v>51</v>
      </c>
      <c r="C18" s="4" t="s">
        <v>89</v>
      </c>
      <c r="D18" s="4" t="s">
        <v>90</v>
      </c>
      <c r="E18" s="5" t="n">
        <f aca="false">7639 - 6899</f>
        <v>740</v>
      </c>
    </row>
    <row collapsed="false" customFormat="false" customHeight="false" hidden="false" ht="14" outlineLevel="0" r="19">
      <c r="A19" s="0" t="s">
        <v>21</v>
      </c>
      <c r="B19" s="0" t="s">
        <v>54</v>
      </c>
      <c r="C19" s="4" t="s">
        <v>89</v>
      </c>
      <c r="D19" s="4" t="s">
        <v>91</v>
      </c>
      <c r="E19" s="5" t="n">
        <f aca="false">7654-6899</f>
        <v>755</v>
      </c>
    </row>
    <row collapsed="false" customFormat="false" customHeight="false" hidden="false" ht="14" outlineLevel="0" r="20">
      <c r="A20" s="0" t="s">
        <v>21</v>
      </c>
      <c r="B20" s="0" t="s">
        <v>57</v>
      </c>
      <c r="C20" s="4" t="s">
        <v>92</v>
      </c>
      <c r="D20" s="4" t="s">
        <v>93</v>
      </c>
      <c r="E20" s="5" t="n">
        <f aca="false">7651-6900</f>
        <v>751</v>
      </c>
    </row>
    <row collapsed="false" customFormat="false" customHeight="false" hidden="false" ht="14" outlineLevel="0" r="21">
      <c r="A21" s="0" t="s">
        <v>21</v>
      </c>
      <c r="B21" s="11" t="s">
        <v>60</v>
      </c>
      <c r="C21" s="4" t="s">
        <v>94</v>
      </c>
      <c r="D21" s="4" t="s">
        <v>95</v>
      </c>
      <c r="E21" s="5" t="n">
        <f aca="false">7634-6879</f>
        <v>755</v>
      </c>
    </row>
    <row collapsed="false" customFormat="false" customHeight="false" hidden="false" ht="14" outlineLevel="0" r="22">
      <c r="A22" s="0" t="s">
        <v>21</v>
      </c>
      <c r="B22" s="0" t="s">
        <v>63</v>
      </c>
      <c r="C22" s="4" t="s">
        <v>96</v>
      </c>
      <c r="D22" s="4" t="s">
        <v>97</v>
      </c>
      <c r="E22" s="5" t="n">
        <f aca="false">7646-6903</f>
        <v>743</v>
      </c>
    </row>
    <row collapsed="false" customFormat="false" customHeight="false" hidden="false" ht="14" outlineLevel="0" r="23">
      <c r="A23" s="0" t="s">
        <v>21</v>
      </c>
      <c r="B23" s="0" t="s">
        <v>65</v>
      </c>
      <c r="C23" s="4" t="s">
        <v>96</v>
      </c>
      <c r="D23" s="4" t="s">
        <v>98</v>
      </c>
      <c r="E23" s="5" t="n">
        <f aca="false">7641-6903</f>
        <v>738</v>
      </c>
    </row>
    <row collapsed="false" customFormat="false" customHeight="false" hidden="false" ht="14" outlineLevel="0" r="24">
      <c r="A24" s="0" t="s">
        <v>21</v>
      </c>
      <c r="B24" s="0" t="s">
        <v>68</v>
      </c>
      <c r="C24" s="4" t="s">
        <v>99</v>
      </c>
      <c r="D24" s="4" t="s">
        <v>100</v>
      </c>
      <c r="E24" s="5" t="n">
        <f aca="false">7661-6905</f>
        <v>756</v>
      </c>
    </row>
    <row collapsed="false" customFormat="true" customHeight="false" hidden="false" ht="14" outlineLevel="0" r="25" s="8">
      <c r="A25" s="8" t="s">
        <v>21</v>
      </c>
      <c r="B25" s="8" t="s">
        <v>71</v>
      </c>
      <c r="C25" s="9" t="s">
        <v>101</v>
      </c>
      <c r="D25" s="9" t="s">
        <v>102</v>
      </c>
      <c r="E25" s="10" t="n">
        <f aca="false">7672-6906</f>
        <v>766</v>
      </c>
    </row>
    <row collapsed="false" customFormat="false" customHeight="false" hidden="false" ht="14" outlineLevel="0" r="26">
      <c r="A26" s="0" t="s">
        <v>24</v>
      </c>
      <c r="B26" s="0" t="s">
        <v>51</v>
      </c>
      <c r="C26" s="4" t="s">
        <v>103</v>
      </c>
      <c r="D26" s="4" t="s">
        <v>104</v>
      </c>
      <c r="E26" s="5" t="n">
        <f aca="false">1982-1963</f>
        <v>19</v>
      </c>
    </row>
    <row collapsed="false" customFormat="false" customHeight="false" hidden="false" ht="14" outlineLevel="0" r="27">
      <c r="A27" s="0" t="s">
        <v>24</v>
      </c>
      <c r="B27" s="0" t="s">
        <v>54</v>
      </c>
      <c r="C27" s="4" t="s">
        <v>103</v>
      </c>
      <c r="D27" s="4" t="s">
        <v>105</v>
      </c>
      <c r="E27" s="5" t="n">
        <f aca="false">1983-1963</f>
        <v>20</v>
      </c>
    </row>
    <row collapsed="false" customFormat="false" customHeight="false" hidden="false" ht="14" outlineLevel="0" r="28">
      <c r="A28" s="0" t="s">
        <v>24</v>
      </c>
      <c r="B28" s="0" t="s">
        <v>57</v>
      </c>
      <c r="C28" s="4" t="s">
        <v>106</v>
      </c>
      <c r="D28" s="4" t="s">
        <v>104</v>
      </c>
      <c r="E28" s="5" t="n">
        <f aca="false">1982-1964</f>
        <v>18</v>
      </c>
    </row>
    <row collapsed="false" customFormat="false" customHeight="false" hidden="false" ht="14" outlineLevel="0" r="29">
      <c r="A29" s="0" t="s">
        <v>24</v>
      </c>
      <c r="B29" s="11" t="s">
        <v>60</v>
      </c>
      <c r="C29" s="4" t="s">
        <v>107</v>
      </c>
      <c r="D29" s="4" t="s">
        <v>108</v>
      </c>
      <c r="E29" s="5" t="n">
        <f aca="false">1965-1945</f>
        <v>20</v>
      </c>
    </row>
    <row collapsed="false" customFormat="true" customHeight="false" hidden="false" ht="14" outlineLevel="0" r="30" s="12">
      <c r="A30" s="12" t="s">
        <v>24</v>
      </c>
      <c r="B30" s="12" t="s">
        <v>63</v>
      </c>
      <c r="C30" s="13" t="s">
        <v>109</v>
      </c>
      <c r="D30" s="13" t="s">
        <v>110</v>
      </c>
      <c r="E30" s="14" t="n">
        <f aca="false">1992-1970</f>
        <v>22</v>
      </c>
    </row>
    <row collapsed="false" customFormat="false" customHeight="false" hidden="false" ht="14" outlineLevel="0" r="31">
      <c r="A31" s="0" t="s">
        <v>24</v>
      </c>
      <c r="B31" s="0" t="s">
        <v>65</v>
      </c>
      <c r="C31" s="4" t="s">
        <v>105</v>
      </c>
      <c r="D31" s="4" t="s">
        <v>111</v>
      </c>
      <c r="E31" s="5" t="n">
        <f aca="false">1996-1983</f>
        <v>13</v>
      </c>
    </row>
    <row collapsed="false" customFormat="false" customHeight="false" hidden="false" ht="14" outlineLevel="0" r="32">
      <c r="A32" s="0" t="s">
        <v>24</v>
      </c>
      <c r="B32" s="0" t="s">
        <v>68</v>
      </c>
      <c r="C32" s="4" t="s">
        <v>112</v>
      </c>
      <c r="D32" s="4" t="s">
        <v>113</v>
      </c>
      <c r="E32" s="5" t="n">
        <f aca="false">1998-1986</f>
        <v>12</v>
      </c>
    </row>
    <row collapsed="false" customFormat="false" customHeight="false" hidden="false" ht="14" outlineLevel="0" r="33">
      <c r="A33" s="0" t="s">
        <v>24</v>
      </c>
      <c r="B33" s="0" t="s">
        <v>71</v>
      </c>
      <c r="C33" s="4" t="s">
        <v>110</v>
      </c>
      <c r="D33" s="4" t="s">
        <v>114</v>
      </c>
      <c r="E33" s="5" t="n">
        <f aca="false">2008-1992</f>
        <v>16</v>
      </c>
    </row>
    <row collapsed="false" customFormat="false" customHeight="false" hidden="false" ht="14" outlineLevel="0" r="34">
      <c r="A34" s="0" t="s">
        <v>28</v>
      </c>
      <c r="B34" s="0" t="s">
        <v>51</v>
      </c>
      <c r="C34" s="4" t="s">
        <v>115</v>
      </c>
      <c r="D34" s="4" t="s">
        <v>116</v>
      </c>
      <c r="E34" s="5" t="n">
        <f aca="false">25-20</f>
        <v>5</v>
      </c>
    </row>
    <row collapsed="false" customFormat="false" customHeight="false" hidden="false" ht="14" outlineLevel="0" r="35">
      <c r="A35" s="0" t="s">
        <v>28</v>
      </c>
      <c r="B35" s="0" t="s">
        <v>54</v>
      </c>
      <c r="C35" s="4" t="s">
        <v>117</v>
      </c>
      <c r="D35" s="4" t="s">
        <v>118</v>
      </c>
      <c r="E35" s="5" t="n">
        <f aca="false">26-21</f>
        <v>5</v>
      </c>
    </row>
    <row collapsed="false" customFormat="false" customHeight="false" hidden="false" ht="14" outlineLevel="0" r="36">
      <c r="A36" s="0" t="s">
        <v>28</v>
      </c>
      <c r="B36" s="0" t="s">
        <v>57</v>
      </c>
      <c r="C36" s="4" t="s">
        <v>119</v>
      </c>
      <c r="D36" s="4" t="s">
        <v>120</v>
      </c>
      <c r="E36" s="5" t="n">
        <f aca="false">27-22</f>
        <v>5</v>
      </c>
    </row>
    <row collapsed="false" customFormat="false" customHeight="false" hidden="false" ht="14" outlineLevel="0" r="37">
      <c r="A37" s="0" t="s">
        <v>28</v>
      </c>
      <c r="B37" s="11" t="s">
        <v>60</v>
      </c>
      <c r="C37" s="4" t="s">
        <v>121</v>
      </c>
      <c r="D37" s="4" t="s">
        <v>122</v>
      </c>
      <c r="E37" s="5" t="n">
        <f aca="false">6-1</f>
        <v>5</v>
      </c>
    </row>
    <row collapsed="false" customFormat="true" customHeight="false" hidden="false" ht="14" outlineLevel="0" r="38" s="12">
      <c r="A38" s="12" t="s">
        <v>28</v>
      </c>
      <c r="B38" s="12" t="s">
        <v>63</v>
      </c>
      <c r="C38" s="13" t="s">
        <v>116</v>
      </c>
      <c r="D38" s="13" t="s">
        <v>123</v>
      </c>
      <c r="E38" s="14" t="n">
        <f aca="false">31-25</f>
        <v>6</v>
      </c>
    </row>
    <row collapsed="false" customFormat="false" customHeight="false" hidden="false" ht="14" outlineLevel="0" r="39">
      <c r="A39" s="0" t="s">
        <v>28</v>
      </c>
      <c r="B39" s="0" t="s">
        <v>65</v>
      </c>
      <c r="C39" s="4" t="s">
        <v>120</v>
      </c>
      <c r="D39" s="4" t="s">
        <v>124</v>
      </c>
      <c r="E39" s="5" t="n">
        <f aca="false">32-27</f>
        <v>5</v>
      </c>
    </row>
    <row collapsed="false" customFormat="false" customHeight="false" hidden="false" ht="14" outlineLevel="0" r="40">
      <c r="A40" s="0" t="s">
        <v>28</v>
      </c>
      <c r="B40" s="0" t="s">
        <v>68</v>
      </c>
      <c r="C40" s="4" t="s">
        <v>125</v>
      </c>
      <c r="D40" s="4" t="s">
        <v>126</v>
      </c>
      <c r="E40" s="5" t="n">
        <f aca="false">33-28</f>
        <v>5</v>
      </c>
    </row>
    <row collapsed="false" customFormat="true" customHeight="false" hidden="false" ht="14" outlineLevel="0" r="41" s="12">
      <c r="A41" s="12" t="s">
        <v>28</v>
      </c>
      <c r="B41" s="12" t="s">
        <v>71</v>
      </c>
      <c r="C41" s="13" t="s">
        <v>127</v>
      </c>
      <c r="D41" s="13" t="s">
        <v>128</v>
      </c>
      <c r="E41" s="14" t="n">
        <f aca="false">36-30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OpenOffice.org_project/320m19$Build-9505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