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/>
  </bookViews>
  <sheets>
    <sheet name="Aggregate Tests" sheetId="1" r:id="rId1"/>
    <sheet name="Worker Node Data" sheetId="2" r:id="rId2"/>
  </sheets>
  <calcPr calcId="125725" iterateDelta="1E-4"/>
</workbook>
</file>

<file path=xl/calcChain.xml><?xml version="1.0" encoding="utf-8"?>
<calcChain xmlns="http://schemas.openxmlformats.org/spreadsheetml/2006/main">
  <c r="E41" i="2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H16" i="1"/>
  <c r="H15"/>
  <c r="H14"/>
  <c r="H13"/>
  <c r="H12"/>
</calcChain>
</file>

<file path=xl/sharedStrings.xml><?xml version="1.0" encoding="utf-8"?>
<sst xmlns="http://schemas.openxmlformats.org/spreadsheetml/2006/main" count="420" uniqueCount="143">
  <si>
    <t>Tester</t>
  </si>
  <si>
    <t>Type</t>
  </si>
  <si>
    <t>Test Data</t>
  </si>
  <si>
    <t>Job ID</t>
  </si>
  <si>
    <t>Master Web App - Time Started</t>
  </si>
  <si>
    <t>Master Web App - Time Finished</t>
  </si>
  <si>
    <t>Mast Web App - Diff (seconds)</t>
  </si>
  <si>
    <t>Dist Cow - Solution Node or Longest Time - (milliseconds) (no clock sync to master)</t>
  </si>
  <si>
    <t>Serial coWPAtty run time (milliseconds)</t>
  </si>
  <si>
    <t>Result</t>
  </si>
  <si>
    <t>rbeede</t>
  </si>
  <si>
    <t>Distributed</t>
  </si>
  <si>
    <t>linksys_FirstDictionary_!8zj39le</t>
  </si>
  <si>
    <t>Job_rbeede_1303593629377</t>
  </si>
  <si>
    <t>Sat Apr 23 15:23:44 MDT 2011</t>
  </si>
  <si>
    <t>N/A</t>
  </si>
  <si>
    <t>Correct - Password Found</t>
  </si>
  <si>
    <t>linksys_MiddleDictionary_korrelie</t>
  </si>
  <si>
    <t>Job_rbeede_1303593637402</t>
  </si>
  <si>
    <t>Sat Apr 23 15:23:49 MDT 2011</t>
  </si>
  <si>
    <t>linksys_LastDictionary_}ttringe</t>
  </si>
  <si>
    <t>Job_rbeede_1303593644648</t>
  </si>
  <si>
    <t>Sat Apr 23 15:23:54 MDT 2011</t>
  </si>
  <si>
    <t>Job_rbeede_1303593671797</t>
  </si>
  <si>
    <t>Sat Apr 23 15:23:59 MDT 2011</t>
  </si>
  <si>
    <t>Correct - No Solution</t>
  </si>
  <si>
    <t>wireless_Test_invalid_capture</t>
  </si>
  <si>
    <t>Job_rbeede_1303593686247</t>
  </si>
  <si>
    <t>Serial</t>
  </si>
  <si>
    <t>N/A - cmdline = time cowpatty -d, -r, -s</t>
  </si>
  <si>
    <t>rrkroiss</t>
  </si>
  <si>
    <t>Job_rrkroiss_1303598233923</t>
  </si>
  <si>
    <t>Sat Apr 23 16:37:13 MDT 2011</t>
  </si>
  <si>
    <t>Sat Apr 23 16:37:14 MDT 2011</t>
  </si>
  <si>
    <t>Job_rrkroiss_1303598691959</t>
  </si>
  <si>
    <t>Sat Apr 23 16:44:51 MDT 2011</t>
  </si>
  <si>
    <t>Sat Apr 23 16:44:57 MDT 2011</t>
  </si>
  <si>
    <t>Job_rrkroiss_1303598725729</t>
  </si>
  <si>
    <t>Sat Apr 23 16:45:25 MDT 2011</t>
  </si>
  <si>
    <t>Sat Apr 23 16:45:30 MDT 2011</t>
  </si>
  <si>
    <t>Job_rrkroiss_1303598821253</t>
  </si>
  <si>
    <t>Sat Apr 23 16:47:01 MDT 2011</t>
  </si>
  <si>
    <t>Sat Apr 23 16:47:06 MDT 2011</t>
  </si>
  <si>
    <t>Job_rrkroiss_1303598797989</t>
  </si>
  <si>
    <t>Sat Apr 23 16:46:37 MDT 2011</t>
  </si>
  <si>
    <t>Sat Apr 23 16:46:43 MDT 2011</t>
  </si>
  <si>
    <t>Node</t>
  </si>
  <si>
    <t>Start (not sync to master)</t>
  </si>
  <si>
    <t>End (not sync to master)</t>
  </si>
  <si>
    <t>Diff in milliseconds</t>
  </si>
  <si>
    <t>dist-wpa-node01</t>
  </si>
  <si>
    <t>2011-04-23 21:25:01 701</t>
  </si>
  <si>
    <t>2011-04-23 21:25:01 705</t>
  </si>
  <si>
    <t>dist-wpa-node02</t>
  </si>
  <si>
    <t>2011-04-23 21:25:01 702</t>
  </si>
  <si>
    <t>2011-04-23 21:25:01 729</t>
  </si>
  <si>
    <t>dist-wpa-node03</t>
  </si>
  <si>
    <t>2011-04-23 21:25:01 703</t>
  </si>
  <si>
    <t>2011-04-23 21:25:01 747</t>
  </si>
  <si>
    <t>dist-wpa-node04</t>
  </si>
  <si>
    <t>2011-04-23 21:25:01 682</t>
  </si>
  <si>
    <t>2011-04-23 21:25:01 740</t>
  </si>
  <si>
    <t>dist-wpa-node05</t>
  </si>
  <si>
    <t>2011-04-23 21:25:01 778</t>
  </si>
  <si>
    <t>dist-wpa-node06</t>
  </si>
  <si>
    <t>2011-04-23 21:25:01 706</t>
  </si>
  <si>
    <t>2011-04-23 21:25:01 785</t>
  </si>
  <si>
    <t>dist-wpa-node07</t>
  </si>
  <si>
    <t>2011-04-23 21:25:01 707</t>
  </si>
  <si>
    <t>2011-04-23 21:25:01 795</t>
  </si>
  <si>
    <t>dist-wpa-node08</t>
  </si>
  <si>
    <t>2011-04-23 21:25:01 708</t>
  </si>
  <si>
    <t>2011-04-23 21:25:01 805</t>
  </si>
  <si>
    <t>2011-04-23 21:25:01 837</t>
  </si>
  <si>
    <t>2011-04-23 21:25:02 579</t>
  </si>
  <si>
    <t>2011-04-23 21:25:01 838</t>
  </si>
  <si>
    <t>2011-04-23 21:25:02 586</t>
  </si>
  <si>
    <t>2011-04-23 21:25:01 839</t>
  </si>
  <si>
    <t>2011-04-23 21:25:02 589</t>
  </si>
  <si>
    <t>2011-04-23 21:25:01 823</t>
  </si>
  <si>
    <t>2011-04-23 21:25:02 566</t>
  </si>
  <si>
    <t>2011-04-23 21:25:01 846</t>
  </si>
  <si>
    <t>2011-04-23 21:25:02 591</t>
  </si>
  <si>
    <t>2011-04-23 21:25:01 847</t>
  </si>
  <si>
    <t>2011-04-23 21:25:01 849</t>
  </si>
  <si>
    <t>2011-04-23 21:25:02 605</t>
  </si>
  <si>
    <t>2011-04-23 21:25:01 856</t>
  </si>
  <si>
    <t>2011-04-23 21:25:02 600</t>
  </si>
  <si>
    <t>2011-04-23 21:25:06 899</t>
  </si>
  <si>
    <t>2011-04-23 21:25:07 639</t>
  </si>
  <si>
    <t>2011-04-23 21:25:07 654</t>
  </si>
  <si>
    <t>2011-04-23 21:25:06 900</t>
  </si>
  <si>
    <t>2011-04-23 21:25:07 651</t>
  </si>
  <si>
    <t>2011-04-23 21:25:06 879</t>
  </si>
  <si>
    <t>2011-04-23 21:25:07 634</t>
  </si>
  <si>
    <t>2011-04-23 21:25:06 903</t>
  </si>
  <si>
    <t>2011-04-23 21:25:07 646</t>
  </si>
  <si>
    <t>2011-04-23 21:25:07 641</t>
  </si>
  <si>
    <t>2011-04-23 21:25:06 905</t>
  </si>
  <si>
    <t>2011-04-23 21:25:07 661</t>
  </si>
  <si>
    <t>2011-04-23 21:25:06 906</t>
  </si>
  <si>
    <t>2011-04-23 21:25:07 672</t>
  </si>
  <si>
    <t>2011-04-23 21:25:11 963</t>
  </si>
  <si>
    <t>2011-04-23 21:25:11 982</t>
  </si>
  <si>
    <t>2011-04-23 21:25:11 983</t>
  </si>
  <si>
    <t>2011-04-23 21:25:11 964</t>
  </si>
  <si>
    <t>2011-04-23 21:25:11 945</t>
  </si>
  <si>
    <t>2011-04-23 21:25:11 965</t>
  </si>
  <si>
    <t>2011-04-23 21:25:11 970</t>
  </si>
  <si>
    <t>2011-04-23 21:25:11 992</t>
  </si>
  <si>
    <t>2011-04-23 21:25:11 996</t>
  </si>
  <si>
    <t>2011-04-23 21:25:11 986</t>
  </si>
  <si>
    <t>2011-04-23 21:25:11 998</t>
  </si>
  <si>
    <t>2011-04-23 21:25:12 8</t>
  </si>
  <si>
    <t>2011-04-23 21:25:17 20</t>
  </si>
  <si>
    <t>2011-04-23 21:25:17 25</t>
  </si>
  <si>
    <t>2011-04-23 21:25:17 21</t>
  </si>
  <si>
    <t>2011-04-23 21:25:17 26</t>
  </si>
  <si>
    <t>2011-04-23 21:25:17 22</t>
  </si>
  <si>
    <t>2011-04-23 21:25:17 27</t>
  </si>
  <si>
    <t>2011-04-23 21:25:17 1</t>
  </si>
  <si>
    <t>2011-04-23 21:25:17 6</t>
  </si>
  <si>
    <t>2011-04-23 21:25:17 31</t>
  </si>
  <si>
    <t>2011-04-23 21:25:17 32</t>
  </si>
  <si>
    <t>2011-04-23 21:25:17 28</t>
  </si>
  <si>
    <t>2011-04-23 21:25:17 33</t>
  </si>
  <si>
    <t>2011-04-23 21:25:17 30</t>
  </si>
  <si>
    <t>2011-04-23 21:25:17 36</t>
  </si>
  <si>
    <t>asud</t>
  </si>
  <si>
    <t>linksys_NotInDictionary_UnknownPassword1999</t>
  </si>
  <si>
    <t>Wed Apr 27 02:39:35 MDT 2011</t>
  </si>
  <si>
    <t>Job_asud_1303893575651</t>
  </si>
  <si>
    <t>Wed Apr 27 02:37:18 MDT 2011</t>
  </si>
  <si>
    <t>Wed Apr 27 02:37:13 MDT 2011</t>
  </si>
  <si>
    <t>Job_asud_1303893433734</t>
  </si>
  <si>
    <t>Wed Apr 27 02:26:08 MDT 2011</t>
  </si>
  <si>
    <t>Wed Apr 27 02:26:03 MDT 2011</t>
  </si>
  <si>
    <t>Job_asud_1303892763255</t>
  </si>
  <si>
    <t>Wed Apr 27 02:34:46 MDT 2011</t>
  </si>
  <si>
    <t>Wed Apr 27 02:34:41 MDT 2011</t>
  </si>
  <si>
    <t>Job_asud_1303893281436</t>
  </si>
  <si>
    <t>Wed Apr 27 02:15:01 MDT 2011</t>
  </si>
  <si>
    <t>Job_asud_1303892101033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</si>
</sst>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E6B9B8"/>
        <b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49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1" fontId="1" fillId="0" borderId="0" xfId="0" applyNumberFormat="1" applyFont="1"/>
    <xf numFmtId="0" fontId="0" fillId="2" borderId="0" xfId="0" applyFont="1" applyFill="1"/>
    <xf numFmtId="49" fontId="0" fillId="2" borderId="0" xfId="0" applyNumberFormat="1" applyFont="1" applyFill="1"/>
    <xf numFmtId="1" fontId="0" fillId="2" borderId="0" xfId="0" applyNumberFormat="1" applyFill="1"/>
    <xf numFmtId="0" fontId="0" fillId="0" borderId="0" xfId="0" applyFont="1"/>
    <xf numFmtId="0" fontId="0" fillId="3" borderId="0" xfId="0" applyFont="1" applyFill="1"/>
    <xf numFmtId="49" fontId="0" fillId="3" borderId="0" xfId="0" applyNumberFormat="1" applyFont="1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6B9B8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2070360</xdr:colOff>
      <xdr:row>3</xdr:row>
      <xdr:rowOff>38160</xdr:rowOff>
    </xdr:from>
    <xdr:to>
      <xdr:col>5</xdr:col>
      <xdr:colOff>126000</xdr:colOff>
      <xdr:row>6</xdr:row>
      <xdr:rowOff>75600</xdr:rowOff>
    </xdr:to>
    <xdr:sp macro="" textlink="">
      <xdr:nvSpPr>
        <xdr:cNvPr id="2" name="CustomShape 1"/>
        <xdr:cNvSpPr/>
      </xdr:nvSpPr>
      <xdr:spPr>
        <a:xfrm>
          <a:off x="8182080" y="569520"/>
          <a:ext cx="2371320" cy="568800"/>
        </a:xfrm>
        <a:prstGeom prst="rect">
          <a:avLst/>
        </a:prstGeom>
        <a:solidFill>
          <a:srgbClr val="D7E4BD"/>
        </a:solidFill>
        <a:ln w="9360">
          <a:solidFill>
            <a:srgbClr val="BCBCBC"/>
          </a:solidFill>
          <a:round/>
        </a:ln>
      </xdr:spPr>
      <xdr:txBody>
        <a:bodyPr lIns="90000" tIns="45000" rIns="90000" bIns="45000"/>
        <a:lstStyle/>
        <a:p>
          <a:r>
            <a:rPr lang="en-US" sz="1100">
              <a:solidFill>
                <a:srgbClr val="000000"/>
              </a:solidFill>
              <a:latin typeface="Calibri"/>
            </a:rPr>
            <a:t>Green indicates node that found the solution (if applicable)</a:t>
          </a:r>
          <a:endParaRPr/>
        </a:p>
      </xdr:txBody>
    </xdr:sp>
    <xdr:clientData/>
  </xdr:twoCellAnchor>
  <xdr:twoCellAnchor editAs="oneCell">
    <xdr:from>
      <xdr:col>3</xdr:col>
      <xdr:colOff>2070360</xdr:colOff>
      <xdr:row>30</xdr:row>
      <xdr:rowOff>58320</xdr:rowOff>
    </xdr:from>
    <xdr:to>
      <xdr:col>5</xdr:col>
      <xdr:colOff>126000</xdr:colOff>
      <xdr:row>33</xdr:row>
      <xdr:rowOff>95760</xdr:rowOff>
    </xdr:to>
    <xdr:sp macro="" textlink="">
      <xdr:nvSpPr>
        <xdr:cNvPr id="0" name="CustomShape 1"/>
        <xdr:cNvSpPr/>
      </xdr:nvSpPr>
      <xdr:spPr>
        <a:xfrm>
          <a:off x="8182080" y="5372280"/>
          <a:ext cx="2371320" cy="568800"/>
        </a:xfrm>
        <a:prstGeom prst="rect">
          <a:avLst/>
        </a:prstGeom>
        <a:solidFill>
          <a:srgbClr val="E6B9B8"/>
        </a:solidFill>
        <a:ln w="9360">
          <a:solidFill>
            <a:srgbClr val="BCBCBC"/>
          </a:solidFill>
          <a:round/>
        </a:ln>
      </xdr:spPr>
      <xdr:txBody>
        <a:bodyPr lIns="90000" tIns="45000" rIns="90000" bIns="45000"/>
        <a:lstStyle/>
        <a:p>
          <a:r>
            <a:rPr lang="en-US" sz="1100">
              <a:solidFill>
                <a:srgbClr val="000000"/>
              </a:solidFill>
              <a:latin typeface="Calibri"/>
            </a:rPr>
            <a:t>Red indicates node took the longest when no solution was found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zoomScaleNormal="100" zoomScalePageLayoutView="60" workbookViewId="0">
      <selection activeCell="C20" sqref="C20"/>
    </sheetView>
  </sheetViews>
  <sheetFormatPr defaultRowHeight="15"/>
  <cols>
    <col min="1" max="1" width="7.42578125"/>
    <col min="2" max="2" width="11"/>
    <col min="3" max="4" width="45.140625"/>
    <col min="5" max="5" width="29.5703125"/>
    <col min="6" max="7" width="30.85546875"/>
    <col min="8" max="8" width="41.140625"/>
    <col min="9" max="9" width="42.140625"/>
    <col min="10" max="10" width="24"/>
    <col min="11" max="1025" width="8.5703125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14</v>
      </c>
      <c r="G2">
        <v>0</v>
      </c>
      <c r="H2">
        <v>4</v>
      </c>
      <c r="I2" t="s">
        <v>15</v>
      </c>
      <c r="J2" t="s">
        <v>16</v>
      </c>
    </row>
    <row r="3" spans="1:10">
      <c r="A3" t="s">
        <v>10</v>
      </c>
      <c r="B3" t="s">
        <v>11</v>
      </c>
      <c r="C3" t="s">
        <v>17</v>
      </c>
      <c r="D3" t="s">
        <v>18</v>
      </c>
      <c r="E3" t="s">
        <v>14</v>
      </c>
      <c r="F3" t="s">
        <v>19</v>
      </c>
      <c r="G3">
        <v>5</v>
      </c>
      <c r="H3">
        <v>743</v>
      </c>
      <c r="I3" t="s">
        <v>15</v>
      </c>
      <c r="J3" t="s">
        <v>16</v>
      </c>
    </row>
    <row r="4" spans="1:10">
      <c r="A4" t="s">
        <v>10</v>
      </c>
      <c r="B4" t="s">
        <v>11</v>
      </c>
      <c r="C4" t="s">
        <v>20</v>
      </c>
      <c r="D4" t="s">
        <v>21</v>
      </c>
      <c r="E4" t="s">
        <v>19</v>
      </c>
      <c r="F4" t="s">
        <v>22</v>
      </c>
      <c r="G4">
        <v>5</v>
      </c>
      <c r="H4">
        <v>766</v>
      </c>
      <c r="I4" t="s">
        <v>15</v>
      </c>
      <c r="J4" t="s">
        <v>16</v>
      </c>
    </row>
    <row r="5" spans="1:10">
      <c r="A5" t="s">
        <v>10</v>
      </c>
      <c r="B5" t="s">
        <v>11</v>
      </c>
      <c r="C5" s="2" t="s">
        <v>129</v>
      </c>
      <c r="D5" t="s">
        <v>23</v>
      </c>
      <c r="E5" t="s">
        <v>22</v>
      </c>
      <c r="F5" t="s">
        <v>24</v>
      </c>
      <c r="G5">
        <v>5</v>
      </c>
      <c r="H5">
        <v>22</v>
      </c>
      <c r="I5" t="s">
        <v>15</v>
      </c>
      <c r="J5" t="s">
        <v>25</v>
      </c>
    </row>
    <row r="6" spans="1:10">
      <c r="A6" t="s">
        <v>10</v>
      </c>
      <c r="B6" t="s">
        <v>11</v>
      </c>
      <c r="C6" t="s">
        <v>26</v>
      </c>
      <c r="D6" t="s">
        <v>27</v>
      </c>
      <c r="E6" t="s">
        <v>24</v>
      </c>
      <c r="F6" t="s">
        <v>24</v>
      </c>
      <c r="G6">
        <v>0</v>
      </c>
      <c r="H6">
        <v>6</v>
      </c>
      <c r="I6" t="s">
        <v>15</v>
      </c>
      <c r="J6" t="s">
        <v>25</v>
      </c>
    </row>
    <row r="7" spans="1:10">
      <c r="A7" t="s">
        <v>10</v>
      </c>
      <c r="B7" t="s">
        <v>28</v>
      </c>
      <c r="C7" t="s">
        <v>12</v>
      </c>
      <c r="D7" t="s">
        <v>29</v>
      </c>
      <c r="E7" t="s">
        <v>15</v>
      </c>
      <c r="F7" t="s">
        <v>15</v>
      </c>
      <c r="H7" t="s">
        <v>15</v>
      </c>
      <c r="I7">
        <v>2</v>
      </c>
      <c r="J7" t="s">
        <v>16</v>
      </c>
    </row>
    <row r="8" spans="1:10">
      <c r="A8" t="s">
        <v>10</v>
      </c>
      <c r="B8" t="s">
        <v>28</v>
      </c>
      <c r="C8" t="s">
        <v>17</v>
      </c>
      <c r="D8" t="s">
        <v>29</v>
      </c>
      <c r="E8" t="s">
        <v>15</v>
      </c>
      <c r="F8" t="s">
        <v>15</v>
      </c>
      <c r="H8" t="s">
        <v>15</v>
      </c>
      <c r="I8">
        <v>2981</v>
      </c>
      <c r="J8" t="s">
        <v>16</v>
      </c>
    </row>
    <row r="9" spans="1:10">
      <c r="A9" t="s">
        <v>10</v>
      </c>
      <c r="B9" t="s">
        <v>28</v>
      </c>
      <c r="C9" t="s">
        <v>20</v>
      </c>
      <c r="D9" t="s">
        <v>29</v>
      </c>
      <c r="E9" t="s">
        <v>15</v>
      </c>
      <c r="F9" t="s">
        <v>15</v>
      </c>
      <c r="H9" t="s">
        <v>15</v>
      </c>
      <c r="I9">
        <v>5950</v>
      </c>
      <c r="J9" t="s">
        <v>16</v>
      </c>
    </row>
    <row r="10" spans="1:10">
      <c r="A10" t="s">
        <v>10</v>
      </c>
      <c r="B10" t="s">
        <v>28</v>
      </c>
      <c r="C10" s="2" t="s">
        <v>129</v>
      </c>
      <c r="D10" t="s">
        <v>29</v>
      </c>
      <c r="E10" t="s">
        <v>15</v>
      </c>
      <c r="F10" t="s">
        <v>15</v>
      </c>
      <c r="H10" t="s">
        <v>15</v>
      </c>
      <c r="I10">
        <v>6</v>
      </c>
      <c r="J10" t="s">
        <v>25</v>
      </c>
    </row>
    <row r="11" spans="1:10">
      <c r="A11" t="s">
        <v>10</v>
      </c>
      <c r="B11" t="s">
        <v>28</v>
      </c>
      <c r="C11" t="s">
        <v>26</v>
      </c>
      <c r="D11" t="s">
        <v>29</v>
      </c>
      <c r="E11" t="s">
        <v>15</v>
      </c>
      <c r="F11" t="s">
        <v>15</v>
      </c>
      <c r="H11" t="s">
        <v>15</v>
      </c>
      <c r="I11">
        <v>3</v>
      </c>
      <c r="J11" t="s">
        <v>25</v>
      </c>
    </row>
    <row r="12" spans="1:10">
      <c r="A12" t="s">
        <v>30</v>
      </c>
      <c r="B12" t="s">
        <v>11</v>
      </c>
      <c r="C12" t="s">
        <v>12</v>
      </c>
      <c r="D12" t="s">
        <v>31</v>
      </c>
      <c r="E12" t="s">
        <v>32</v>
      </c>
      <c r="F12" t="s">
        <v>33</v>
      </c>
      <c r="G12">
        <v>1</v>
      </c>
      <c r="H12" s="3">
        <f>196-186</f>
        <v>10</v>
      </c>
      <c r="I12" t="s">
        <v>15</v>
      </c>
      <c r="J12" t="s">
        <v>16</v>
      </c>
    </row>
    <row r="13" spans="1:10">
      <c r="A13" t="s">
        <v>30</v>
      </c>
      <c r="B13" t="s">
        <v>11</v>
      </c>
      <c r="C13" t="s">
        <v>17</v>
      </c>
      <c r="D13" t="s">
        <v>34</v>
      </c>
      <c r="E13" t="s">
        <v>35</v>
      </c>
      <c r="F13" t="s">
        <v>36</v>
      </c>
      <c r="G13">
        <v>6</v>
      </c>
      <c r="H13" s="3">
        <f>944-202</f>
        <v>742</v>
      </c>
      <c r="I13" t="s">
        <v>15</v>
      </c>
      <c r="J13" t="s">
        <v>16</v>
      </c>
    </row>
    <row r="14" spans="1:10">
      <c r="A14" t="s">
        <v>30</v>
      </c>
      <c r="B14" t="s">
        <v>11</v>
      </c>
      <c r="C14" t="s">
        <v>20</v>
      </c>
      <c r="D14" t="s">
        <v>37</v>
      </c>
      <c r="E14" t="s">
        <v>38</v>
      </c>
      <c r="F14" t="s">
        <v>39</v>
      </c>
      <c r="G14">
        <v>5</v>
      </c>
      <c r="H14" s="3">
        <f>1743-998</f>
        <v>745</v>
      </c>
      <c r="I14" t="s">
        <v>15</v>
      </c>
      <c r="J14" t="s">
        <v>16</v>
      </c>
    </row>
    <row r="15" spans="1:10">
      <c r="A15" t="s">
        <v>30</v>
      </c>
      <c r="B15" t="s">
        <v>11</v>
      </c>
      <c r="C15" s="2" t="s">
        <v>129</v>
      </c>
      <c r="D15" t="s">
        <v>40</v>
      </c>
      <c r="E15" t="s">
        <v>41</v>
      </c>
      <c r="F15" t="s">
        <v>42</v>
      </c>
      <c r="G15">
        <v>5</v>
      </c>
      <c r="H15" s="3">
        <f>560-537</f>
        <v>23</v>
      </c>
      <c r="I15" t="s">
        <v>15</v>
      </c>
      <c r="J15" t="s">
        <v>25</v>
      </c>
    </row>
    <row r="16" spans="1:10">
      <c r="A16" t="s">
        <v>30</v>
      </c>
      <c r="B16" t="s">
        <v>11</v>
      </c>
      <c r="C16" t="s">
        <v>26</v>
      </c>
      <c r="D16" t="s">
        <v>43</v>
      </c>
      <c r="E16" t="s">
        <v>44</v>
      </c>
      <c r="F16" t="s">
        <v>45</v>
      </c>
      <c r="G16">
        <v>6</v>
      </c>
      <c r="H16" s="3">
        <f>274-266</f>
        <v>8</v>
      </c>
      <c r="I16" t="s">
        <v>15</v>
      </c>
      <c r="J16" t="s">
        <v>25</v>
      </c>
    </row>
    <row r="17" spans="1:10">
      <c r="A17" t="s">
        <v>30</v>
      </c>
      <c r="B17" t="s">
        <v>28</v>
      </c>
      <c r="C17" t="s">
        <v>12</v>
      </c>
      <c r="D17" t="s">
        <v>29</v>
      </c>
      <c r="E17" t="s">
        <v>15</v>
      </c>
      <c r="F17" t="s">
        <v>15</v>
      </c>
      <c r="G17" t="s">
        <v>15</v>
      </c>
      <c r="H17" t="s">
        <v>15</v>
      </c>
      <c r="I17">
        <v>13</v>
      </c>
      <c r="J17" t="s">
        <v>16</v>
      </c>
    </row>
    <row r="18" spans="1:10">
      <c r="A18" t="s">
        <v>30</v>
      </c>
      <c r="B18" t="s">
        <v>28</v>
      </c>
      <c r="C18" t="s">
        <v>17</v>
      </c>
      <c r="D18" t="s">
        <v>29</v>
      </c>
      <c r="E18" t="s">
        <v>15</v>
      </c>
      <c r="F18" t="s">
        <v>15</v>
      </c>
      <c r="G18" t="s">
        <v>15</v>
      </c>
      <c r="H18" t="s">
        <v>15</v>
      </c>
      <c r="I18">
        <v>3004</v>
      </c>
      <c r="J18" t="s">
        <v>16</v>
      </c>
    </row>
    <row r="19" spans="1:10">
      <c r="A19" t="s">
        <v>30</v>
      </c>
      <c r="B19" t="s">
        <v>28</v>
      </c>
      <c r="C19" t="s">
        <v>20</v>
      </c>
      <c r="D19" t="s">
        <v>29</v>
      </c>
      <c r="E19" t="s">
        <v>15</v>
      </c>
      <c r="F19" t="s">
        <v>15</v>
      </c>
      <c r="G19" t="s">
        <v>15</v>
      </c>
      <c r="H19" t="s">
        <v>15</v>
      </c>
      <c r="I19">
        <v>5955</v>
      </c>
      <c r="J19" t="s">
        <v>16</v>
      </c>
    </row>
    <row r="20" spans="1:10">
      <c r="A20" t="s">
        <v>30</v>
      </c>
      <c r="B20" t="s">
        <v>28</v>
      </c>
      <c r="C20" s="2" t="s">
        <v>129</v>
      </c>
      <c r="D20" t="s">
        <v>29</v>
      </c>
      <c r="E20" t="s">
        <v>15</v>
      </c>
      <c r="F20" t="s">
        <v>15</v>
      </c>
      <c r="G20" t="s">
        <v>15</v>
      </c>
      <c r="H20" t="s">
        <v>15</v>
      </c>
      <c r="I20">
        <v>6</v>
      </c>
      <c r="J20" t="s">
        <v>25</v>
      </c>
    </row>
    <row r="21" spans="1:10">
      <c r="A21" t="s">
        <v>30</v>
      </c>
      <c r="B21" t="s">
        <v>28</v>
      </c>
      <c r="C21" t="s">
        <v>26</v>
      </c>
      <c r="D21" t="s">
        <v>29</v>
      </c>
      <c r="E21" t="s">
        <v>15</v>
      </c>
      <c r="F21" t="s">
        <v>15</v>
      </c>
      <c r="G21" t="s">
        <v>15</v>
      </c>
      <c r="H21" t="s">
        <v>15</v>
      </c>
      <c r="I21">
        <v>3</v>
      </c>
      <c r="J21" t="s">
        <v>25</v>
      </c>
    </row>
    <row r="22" spans="1:10" s="3" customFormat="1">
      <c r="A22" s="3" t="s">
        <v>128</v>
      </c>
      <c r="B22" s="3" t="s">
        <v>11</v>
      </c>
      <c r="C22" s="3" t="s">
        <v>12</v>
      </c>
      <c r="D22" s="3" t="s">
        <v>142</v>
      </c>
      <c r="E22" s="3" t="s">
        <v>141</v>
      </c>
      <c r="F22" s="3" t="s">
        <v>141</v>
      </c>
      <c r="G22" s="3">
        <v>0</v>
      </c>
      <c r="H22" s="3">
        <v>3</v>
      </c>
      <c r="I22" s="3" t="s">
        <v>15</v>
      </c>
      <c r="J22" s="3" t="s">
        <v>16</v>
      </c>
    </row>
    <row r="23" spans="1:10" s="3" customFormat="1">
      <c r="A23" s="3" t="s">
        <v>128</v>
      </c>
      <c r="B23" s="3" t="s">
        <v>11</v>
      </c>
      <c r="C23" s="3" t="s">
        <v>17</v>
      </c>
      <c r="D23" s="3" t="s">
        <v>140</v>
      </c>
      <c r="E23" s="3" t="s">
        <v>139</v>
      </c>
      <c r="F23" s="3" t="s">
        <v>138</v>
      </c>
      <c r="G23" s="3">
        <v>5</v>
      </c>
      <c r="H23" s="3">
        <v>743</v>
      </c>
      <c r="I23" s="3" t="s">
        <v>15</v>
      </c>
      <c r="J23" s="3" t="s">
        <v>16</v>
      </c>
    </row>
    <row r="24" spans="1:10" s="3" customFormat="1">
      <c r="A24" s="3" t="s">
        <v>128</v>
      </c>
      <c r="B24" s="3" t="s">
        <v>11</v>
      </c>
      <c r="C24" s="3" t="s">
        <v>20</v>
      </c>
      <c r="D24" s="3" t="s">
        <v>137</v>
      </c>
      <c r="E24" s="3" t="s">
        <v>136</v>
      </c>
      <c r="F24" s="3" t="s">
        <v>135</v>
      </c>
      <c r="G24" s="3">
        <v>5</v>
      </c>
      <c r="H24" s="3">
        <v>790</v>
      </c>
      <c r="I24" s="3" t="s">
        <v>15</v>
      </c>
      <c r="J24" s="3" t="s">
        <v>16</v>
      </c>
    </row>
    <row r="25" spans="1:10" s="3" customFormat="1">
      <c r="A25" s="3" t="s">
        <v>128</v>
      </c>
      <c r="B25" s="3" t="s">
        <v>11</v>
      </c>
      <c r="C25" s="2" t="s">
        <v>129</v>
      </c>
      <c r="D25" s="3" t="s">
        <v>134</v>
      </c>
      <c r="E25" s="3" t="s">
        <v>133</v>
      </c>
      <c r="F25" s="3" t="s">
        <v>132</v>
      </c>
      <c r="G25" s="3">
        <v>5</v>
      </c>
      <c r="H25" s="3">
        <v>22</v>
      </c>
      <c r="I25" s="3" t="s">
        <v>15</v>
      </c>
      <c r="J25" s="3" t="s">
        <v>25</v>
      </c>
    </row>
    <row r="26" spans="1:10" s="3" customFormat="1">
      <c r="A26" s="3" t="s">
        <v>128</v>
      </c>
      <c r="B26" s="3" t="s">
        <v>11</v>
      </c>
      <c r="C26" s="3" t="s">
        <v>26</v>
      </c>
      <c r="D26" s="3" t="s">
        <v>131</v>
      </c>
      <c r="E26" s="3" t="s">
        <v>130</v>
      </c>
      <c r="F26" s="3" t="s">
        <v>130</v>
      </c>
      <c r="G26" s="3">
        <v>0</v>
      </c>
      <c r="H26" s="3">
        <v>5</v>
      </c>
      <c r="I26" s="3" t="s">
        <v>15</v>
      </c>
      <c r="J26" s="3" t="s">
        <v>25</v>
      </c>
    </row>
    <row r="27" spans="1:10" s="3" customFormat="1">
      <c r="A27" s="3" t="s">
        <v>128</v>
      </c>
      <c r="B27" s="3" t="s">
        <v>28</v>
      </c>
      <c r="C27" s="3" t="s">
        <v>12</v>
      </c>
      <c r="D27" s="3" t="s">
        <v>29</v>
      </c>
      <c r="E27" s="3" t="s">
        <v>15</v>
      </c>
      <c r="F27" s="3" t="s">
        <v>15</v>
      </c>
      <c r="H27" s="3" t="s">
        <v>15</v>
      </c>
      <c r="I27" s="3">
        <v>11</v>
      </c>
      <c r="J27" s="3" t="s">
        <v>16</v>
      </c>
    </row>
    <row r="28" spans="1:10" s="3" customFormat="1">
      <c r="A28" s="3" t="s">
        <v>128</v>
      </c>
      <c r="B28" s="3" t="s">
        <v>28</v>
      </c>
      <c r="C28" s="3" t="s">
        <v>17</v>
      </c>
      <c r="D28" s="3" t="s">
        <v>29</v>
      </c>
      <c r="E28" s="3" t="s">
        <v>15</v>
      </c>
      <c r="F28" s="3" t="s">
        <v>15</v>
      </c>
      <c r="H28" s="3" t="s">
        <v>15</v>
      </c>
      <c r="I28" s="3">
        <v>3185</v>
      </c>
      <c r="J28" s="3" t="s">
        <v>16</v>
      </c>
    </row>
    <row r="29" spans="1:10" s="3" customFormat="1">
      <c r="A29" s="3" t="s">
        <v>128</v>
      </c>
      <c r="B29" s="3" t="s">
        <v>28</v>
      </c>
      <c r="C29" s="3" t="s">
        <v>20</v>
      </c>
      <c r="D29" s="3" t="s">
        <v>29</v>
      </c>
      <c r="E29" s="3" t="s">
        <v>15</v>
      </c>
      <c r="F29" s="3" t="s">
        <v>15</v>
      </c>
      <c r="H29" s="3" t="s">
        <v>15</v>
      </c>
      <c r="I29" s="3">
        <v>6139</v>
      </c>
      <c r="J29" s="3" t="s">
        <v>16</v>
      </c>
    </row>
    <row r="30" spans="1:10" s="3" customFormat="1">
      <c r="A30" s="3" t="s">
        <v>128</v>
      </c>
      <c r="B30" s="3" t="s">
        <v>28</v>
      </c>
      <c r="C30" s="2" t="s">
        <v>129</v>
      </c>
      <c r="D30" s="3" t="s">
        <v>29</v>
      </c>
      <c r="E30" s="3" t="s">
        <v>15</v>
      </c>
      <c r="F30" s="3" t="s">
        <v>15</v>
      </c>
      <c r="H30" s="3" t="s">
        <v>15</v>
      </c>
      <c r="I30" s="3">
        <v>13</v>
      </c>
      <c r="J30" s="3" t="s">
        <v>25</v>
      </c>
    </row>
    <row r="31" spans="1:10" s="3" customFormat="1">
      <c r="A31" s="3" t="s">
        <v>128</v>
      </c>
      <c r="B31" s="3" t="s">
        <v>28</v>
      </c>
      <c r="C31" s="3" t="s">
        <v>26</v>
      </c>
      <c r="D31" s="3" t="s">
        <v>29</v>
      </c>
      <c r="E31" s="3" t="s">
        <v>15</v>
      </c>
      <c r="F31" s="3" t="s">
        <v>15</v>
      </c>
      <c r="H31" s="3" t="s">
        <v>15</v>
      </c>
      <c r="I31" s="3">
        <v>3</v>
      </c>
      <c r="J31" s="3" t="s">
        <v>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1"/>
  <sheetViews>
    <sheetView zoomScaleNormal="100" zoomScalePageLayoutView="60" workbookViewId="0"/>
  </sheetViews>
  <sheetFormatPr defaultRowHeight="15"/>
  <cols>
    <col min="1" max="1" width="26.140625"/>
    <col min="2" max="2" width="16.140625"/>
    <col min="3" max="3" width="27" style="4"/>
    <col min="4" max="4" width="24.140625" style="4"/>
    <col min="5" max="5" width="24.85546875" style="5"/>
    <col min="6" max="1025" width="8.5703125"/>
  </cols>
  <sheetData>
    <row r="1" spans="1:5" s="1" customFormat="1">
      <c r="A1" s="1" t="s">
        <v>3</v>
      </c>
      <c r="B1" s="1" t="s">
        <v>46</v>
      </c>
      <c r="C1" s="6" t="s">
        <v>47</v>
      </c>
      <c r="D1" s="6" t="s">
        <v>48</v>
      </c>
      <c r="E1" s="7" t="s">
        <v>49</v>
      </c>
    </row>
    <row r="2" spans="1:5" s="8" customFormat="1">
      <c r="A2" s="8" t="s">
        <v>13</v>
      </c>
      <c r="B2" s="8" t="s">
        <v>50</v>
      </c>
      <c r="C2" s="9" t="s">
        <v>51</v>
      </c>
      <c r="D2" s="9" t="s">
        <v>52</v>
      </c>
      <c r="E2" s="10">
        <v>4</v>
      </c>
    </row>
    <row r="3" spans="1:5">
      <c r="A3" t="s">
        <v>13</v>
      </c>
      <c r="B3" t="s">
        <v>53</v>
      </c>
      <c r="C3" s="4" t="s">
        <v>54</v>
      </c>
      <c r="D3" s="4" t="s">
        <v>55</v>
      </c>
      <c r="E3" s="5">
        <v>27</v>
      </c>
    </row>
    <row r="4" spans="1:5">
      <c r="A4" t="s">
        <v>13</v>
      </c>
      <c r="B4" t="s">
        <v>56</v>
      </c>
      <c r="C4" s="4" t="s">
        <v>57</v>
      </c>
      <c r="D4" s="4" t="s">
        <v>58</v>
      </c>
      <c r="E4" s="5">
        <v>44</v>
      </c>
    </row>
    <row r="5" spans="1:5">
      <c r="A5" t="s">
        <v>13</v>
      </c>
      <c r="B5" t="s">
        <v>59</v>
      </c>
      <c r="C5" s="4" t="s">
        <v>60</v>
      </c>
      <c r="D5" s="4" t="s">
        <v>61</v>
      </c>
      <c r="E5" s="5">
        <f>740-682</f>
        <v>58</v>
      </c>
    </row>
    <row r="6" spans="1:5">
      <c r="A6" t="s">
        <v>13</v>
      </c>
      <c r="B6" t="s">
        <v>62</v>
      </c>
      <c r="C6" s="4" t="s">
        <v>52</v>
      </c>
      <c r="D6" s="4" t="s">
        <v>63</v>
      </c>
      <c r="E6" s="5">
        <f>778-705</f>
        <v>73</v>
      </c>
    </row>
    <row r="7" spans="1:5">
      <c r="A7" t="s">
        <v>13</v>
      </c>
      <c r="B7" t="s">
        <v>64</v>
      </c>
      <c r="C7" s="4" t="s">
        <v>65</v>
      </c>
      <c r="D7" s="4" t="s">
        <v>66</v>
      </c>
      <c r="E7" s="5">
        <f>785-706</f>
        <v>79</v>
      </c>
    </row>
    <row r="8" spans="1:5">
      <c r="A8" t="s">
        <v>13</v>
      </c>
      <c r="B8" t="s">
        <v>67</v>
      </c>
      <c r="C8" s="4" t="s">
        <v>68</v>
      </c>
      <c r="D8" s="4" t="s">
        <v>69</v>
      </c>
      <c r="E8" s="5">
        <f>795-707</f>
        <v>88</v>
      </c>
    </row>
    <row r="9" spans="1:5">
      <c r="A9" t="s">
        <v>13</v>
      </c>
      <c r="B9" t="s">
        <v>70</v>
      </c>
      <c r="C9" s="4" t="s">
        <v>71</v>
      </c>
      <c r="D9" s="4" t="s">
        <v>72</v>
      </c>
      <c r="E9" s="5">
        <f>805-708</f>
        <v>97</v>
      </c>
    </row>
    <row r="10" spans="1:5">
      <c r="A10" t="s">
        <v>18</v>
      </c>
      <c r="B10" t="s">
        <v>50</v>
      </c>
      <c r="C10" s="4" t="s">
        <v>73</v>
      </c>
      <c r="D10" s="4" t="s">
        <v>74</v>
      </c>
      <c r="E10" s="5">
        <f>2579 - 1837</f>
        <v>742</v>
      </c>
    </row>
    <row r="11" spans="1:5">
      <c r="A11" t="s">
        <v>18</v>
      </c>
      <c r="B11" t="s">
        <v>53</v>
      </c>
      <c r="C11" s="4" t="s">
        <v>75</v>
      </c>
      <c r="D11" s="4" t="s">
        <v>76</v>
      </c>
      <c r="E11" s="5">
        <f>2586 - 1838</f>
        <v>748</v>
      </c>
    </row>
    <row r="12" spans="1:5">
      <c r="A12" t="s">
        <v>18</v>
      </c>
      <c r="B12" t="s">
        <v>56</v>
      </c>
      <c r="C12" s="4" t="s">
        <v>77</v>
      </c>
      <c r="D12" s="4" t="s">
        <v>78</v>
      </c>
      <c r="E12" s="5">
        <f>2589-1839</f>
        <v>750</v>
      </c>
    </row>
    <row r="13" spans="1:5" s="8" customFormat="1">
      <c r="A13" s="8" t="s">
        <v>18</v>
      </c>
      <c r="B13" s="8" t="s">
        <v>59</v>
      </c>
      <c r="C13" s="9" t="s">
        <v>79</v>
      </c>
      <c r="D13" s="9" t="s">
        <v>80</v>
      </c>
      <c r="E13" s="10">
        <f>2566-1823</f>
        <v>743</v>
      </c>
    </row>
    <row r="14" spans="1:5">
      <c r="A14" t="s">
        <v>18</v>
      </c>
      <c r="B14" t="s">
        <v>62</v>
      </c>
      <c r="C14" s="4" t="s">
        <v>81</v>
      </c>
      <c r="D14" s="4" t="s">
        <v>82</v>
      </c>
      <c r="E14" s="5">
        <f>2591-1846</f>
        <v>745</v>
      </c>
    </row>
    <row r="15" spans="1:5">
      <c r="A15" t="s">
        <v>18</v>
      </c>
      <c r="B15" t="s">
        <v>64</v>
      </c>
      <c r="C15" s="4" t="s">
        <v>83</v>
      </c>
      <c r="D15" s="4" t="s">
        <v>78</v>
      </c>
      <c r="E15" s="5">
        <f>2589 - 1847</f>
        <v>742</v>
      </c>
    </row>
    <row r="16" spans="1:5">
      <c r="A16" t="s">
        <v>18</v>
      </c>
      <c r="B16" t="s">
        <v>67</v>
      </c>
      <c r="C16" s="4" t="s">
        <v>84</v>
      </c>
      <c r="D16" s="4" t="s">
        <v>85</v>
      </c>
      <c r="E16" s="5">
        <f>2605-1849</f>
        <v>756</v>
      </c>
    </row>
    <row r="17" spans="1:5">
      <c r="A17" t="s">
        <v>18</v>
      </c>
      <c r="B17" t="s">
        <v>70</v>
      </c>
      <c r="C17" s="4" t="s">
        <v>86</v>
      </c>
      <c r="D17" s="4" t="s">
        <v>87</v>
      </c>
      <c r="E17" s="5">
        <f>2600-1856</f>
        <v>744</v>
      </c>
    </row>
    <row r="18" spans="1:5">
      <c r="A18" t="s">
        <v>21</v>
      </c>
      <c r="B18" t="s">
        <v>50</v>
      </c>
      <c r="C18" s="4" t="s">
        <v>88</v>
      </c>
      <c r="D18" s="4" t="s">
        <v>89</v>
      </c>
      <c r="E18" s="5">
        <f>7639 - 6899</f>
        <v>740</v>
      </c>
    </row>
    <row r="19" spans="1:5">
      <c r="A19" t="s">
        <v>21</v>
      </c>
      <c r="B19" t="s">
        <v>53</v>
      </c>
      <c r="C19" s="4" t="s">
        <v>88</v>
      </c>
      <c r="D19" s="4" t="s">
        <v>90</v>
      </c>
      <c r="E19" s="5">
        <f>7654-6899</f>
        <v>755</v>
      </c>
    </row>
    <row r="20" spans="1:5">
      <c r="A20" t="s">
        <v>21</v>
      </c>
      <c r="B20" t="s">
        <v>56</v>
      </c>
      <c r="C20" s="4" t="s">
        <v>91</v>
      </c>
      <c r="D20" s="4" t="s">
        <v>92</v>
      </c>
      <c r="E20" s="5">
        <f>7651-6900</f>
        <v>751</v>
      </c>
    </row>
    <row r="21" spans="1:5">
      <c r="A21" t="s">
        <v>21</v>
      </c>
      <c r="B21" s="11" t="s">
        <v>59</v>
      </c>
      <c r="C21" s="4" t="s">
        <v>93</v>
      </c>
      <c r="D21" s="4" t="s">
        <v>94</v>
      </c>
      <c r="E21" s="5">
        <f>7634-6879</f>
        <v>755</v>
      </c>
    </row>
    <row r="22" spans="1:5">
      <c r="A22" t="s">
        <v>21</v>
      </c>
      <c r="B22" t="s">
        <v>62</v>
      </c>
      <c r="C22" s="4" t="s">
        <v>95</v>
      </c>
      <c r="D22" s="4" t="s">
        <v>96</v>
      </c>
      <c r="E22" s="5">
        <f>7646-6903</f>
        <v>743</v>
      </c>
    </row>
    <row r="23" spans="1:5">
      <c r="A23" t="s">
        <v>21</v>
      </c>
      <c r="B23" t="s">
        <v>64</v>
      </c>
      <c r="C23" s="4" t="s">
        <v>95</v>
      </c>
      <c r="D23" s="4" t="s">
        <v>97</v>
      </c>
      <c r="E23" s="5">
        <f>7641-6903</f>
        <v>738</v>
      </c>
    </row>
    <row r="24" spans="1:5">
      <c r="A24" t="s">
        <v>21</v>
      </c>
      <c r="B24" t="s">
        <v>67</v>
      </c>
      <c r="C24" s="4" t="s">
        <v>98</v>
      </c>
      <c r="D24" s="4" t="s">
        <v>99</v>
      </c>
      <c r="E24" s="5">
        <f>7661-6905</f>
        <v>756</v>
      </c>
    </row>
    <row r="25" spans="1:5" s="8" customFormat="1">
      <c r="A25" s="8" t="s">
        <v>21</v>
      </c>
      <c r="B25" s="8" t="s">
        <v>70</v>
      </c>
      <c r="C25" s="9" t="s">
        <v>100</v>
      </c>
      <c r="D25" s="9" t="s">
        <v>101</v>
      </c>
      <c r="E25" s="10">
        <f>7672-6906</f>
        <v>766</v>
      </c>
    </row>
    <row r="26" spans="1:5">
      <c r="A26" t="s">
        <v>23</v>
      </c>
      <c r="B26" t="s">
        <v>50</v>
      </c>
      <c r="C26" s="4" t="s">
        <v>102</v>
      </c>
      <c r="D26" s="4" t="s">
        <v>103</v>
      </c>
      <c r="E26" s="5">
        <f>1982-1963</f>
        <v>19</v>
      </c>
    </row>
    <row r="27" spans="1:5">
      <c r="A27" t="s">
        <v>23</v>
      </c>
      <c r="B27" t="s">
        <v>53</v>
      </c>
      <c r="C27" s="4" t="s">
        <v>102</v>
      </c>
      <c r="D27" s="4" t="s">
        <v>104</v>
      </c>
      <c r="E27" s="5">
        <f>1983-1963</f>
        <v>20</v>
      </c>
    </row>
    <row r="28" spans="1:5">
      <c r="A28" t="s">
        <v>23</v>
      </c>
      <c r="B28" t="s">
        <v>56</v>
      </c>
      <c r="C28" s="4" t="s">
        <v>105</v>
      </c>
      <c r="D28" s="4" t="s">
        <v>103</v>
      </c>
      <c r="E28" s="5">
        <f>1982-1964</f>
        <v>18</v>
      </c>
    </row>
    <row r="29" spans="1:5">
      <c r="A29" t="s">
        <v>23</v>
      </c>
      <c r="B29" s="11" t="s">
        <v>59</v>
      </c>
      <c r="C29" s="4" t="s">
        <v>106</v>
      </c>
      <c r="D29" s="4" t="s">
        <v>107</v>
      </c>
      <c r="E29" s="5">
        <f>1965-1945</f>
        <v>20</v>
      </c>
    </row>
    <row r="30" spans="1:5" s="12" customFormat="1">
      <c r="A30" s="12" t="s">
        <v>23</v>
      </c>
      <c r="B30" s="12" t="s">
        <v>62</v>
      </c>
      <c r="C30" s="13" t="s">
        <v>108</v>
      </c>
      <c r="D30" s="13" t="s">
        <v>109</v>
      </c>
      <c r="E30" s="14">
        <f>1992-1970</f>
        <v>22</v>
      </c>
    </row>
    <row r="31" spans="1:5">
      <c r="A31" t="s">
        <v>23</v>
      </c>
      <c r="B31" t="s">
        <v>64</v>
      </c>
      <c r="C31" s="4" t="s">
        <v>104</v>
      </c>
      <c r="D31" s="4" t="s">
        <v>110</v>
      </c>
      <c r="E31" s="5">
        <f>1996-1983</f>
        <v>13</v>
      </c>
    </row>
    <row r="32" spans="1:5">
      <c r="A32" t="s">
        <v>23</v>
      </c>
      <c r="B32" t="s">
        <v>67</v>
      </c>
      <c r="C32" s="4" t="s">
        <v>111</v>
      </c>
      <c r="D32" s="4" t="s">
        <v>112</v>
      </c>
      <c r="E32" s="5">
        <f>1998-1986</f>
        <v>12</v>
      </c>
    </row>
    <row r="33" spans="1:5">
      <c r="A33" t="s">
        <v>23</v>
      </c>
      <c r="B33" t="s">
        <v>70</v>
      </c>
      <c r="C33" s="4" t="s">
        <v>109</v>
      </c>
      <c r="D33" s="4" t="s">
        <v>113</v>
      </c>
      <c r="E33" s="5">
        <f>2008-1992</f>
        <v>16</v>
      </c>
    </row>
    <row r="34" spans="1:5">
      <c r="A34" t="s">
        <v>27</v>
      </c>
      <c r="B34" t="s">
        <v>50</v>
      </c>
      <c r="C34" s="4" t="s">
        <v>114</v>
      </c>
      <c r="D34" s="4" t="s">
        <v>115</v>
      </c>
      <c r="E34" s="5">
        <f>25-20</f>
        <v>5</v>
      </c>
    </row>
    <row r="35" spans="1:5">
      <c r="A35" t="s">
        <v>27</v>
      </c>
      <c r="B35" t="s">
        <v>53</v>
      </c>
      <c r="C35" s="4" t="s">
        <v>116</v>
      </c>
      <c r="D35" s="4" t="s">
        <v>117</v>
      </c>
      <c r="E35" s="5">
        <f>26-21</f>
        <v>5</v>
      </c>
    </row>
    <row r="36" spans="1:5">
      <c r="A36" t="s">
        <v>27</v>
      </c>
      <c r="B36" t="s">
        <v>56</v>
      </c>
      <c r="C36" s="4" t="s">
        <v>118</v>
      </c>
      <c r="D36" s="4" t="s">
        <v>119</v>
      </c>
      <c r="E36" s="5">
        <f>27-22</f>
        <v>5</v>
      </c>
    </row>
    <row r="37" spans="1:5">
      <c r="A37" t="s">
        <v>27</v>
      </c>
      <c r="B37" s="11" t="s">
        <v>59</v>
      </c>
      <c r="C37" s="4" t="s">
        <v>120</v>
      </c>
      <c r="D37" s="4" t="s">
        <v>121</v>
      </c>
      <c r="E37" s="5">
        <f>6-1</f>
        <v>5</v>
      </c>
    </row>
    <row r="38" spans="1:5" s="12" customFormat="1">
      <c r="A38" s="12" t="s">
        <v>27</v>
      </c>
      <c r="B38" s="12" t="s">
        <v>62</v>
      </c>
      <c r="C38" s="13" t="s">
        <v>115</v>
      </c>
      <c r="D38" s="13" t="s">
        <v>122</v>
      </c>
      <c r="E38" s="14">
        <f>31-25</f>
        <v>6</v>
      </c>
    </row>
    <row r="39" spans="1:5">
      <c r="A39" t="s">
        <v>27</v>
      </c>
      <c r="B39" t="s">
        <v>64</v>
      </c>
      <c r="C39" s="4" t="s">
        <v>119</v>
      </c>
      <c r="D39" s="4" t="s">
        <v>123</v>
      </c>
      <c r="E39" s="5">
        <f>32-27</f>
        <v>5</v>
      </c>
    </row>
    <row r="40" spans="1:5">
      <c r="A40" t="s">
        <v>27</v>
      </c>
      <c r="B40" t="s">
        <v>67</v>
      </c>
      <c r="C40" s="4" t="s">
        <v>124</v>
      </c>
      <c r="D40" s="4" t="s">
        <v>125</v>
      </c>
      <c r="E40" s="5">
        <f>33-28</f>
        <v>5</v>
      </c>
    </row>
    <row r="41" spans="1:5" s="12" customFormat="1">
      <c r="A41" s="12" t="s">
        <v>27</v>
      </c>
      <c r="B41" s="12" t="s">
        <v>70</v>
      </c>
      <c r="C41" s="13" t="s">
        <v>126</v>
      </c>
      <c r="D41" s="13" t="s">
        <v>127</v>
      </c>
      <c r="E41" s="14">
        <f>36-30</f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OpenOffice.org/3.2$Linux OpenOffice.org_project/320m19$Build-9505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Aggregate Tests</vt:lpstr>
      <vt:lpstr>Worker Node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rbeede</cp:lastModifiedBy>
  <cp:revision>0</cp:revision>
  <dcterms:modified xsi:type="dcterms:W3CDTF">2011-04-27T13:51:25Z</dcterms:modified>
</cp:coreProperties>
</file>