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420" windowWidth="23250" windowHeight="11805"/>
  </bookViews>
  <sheets>
    <sheet name="Manual_GDP" sheetId="1" r:id="rId1"/>
  </sheets>
  <calcPr calcId="144525"/>
</workbook>
</file>

<file path=xl/calcChain.xml><?xml version="1.0" encoding="utf-8"?>
<calcChain xmlns="http://schemas.openxmlformats.org/spreadsheetml/2006/main">
  <c r="A27" i="1" l="1"/>
  <c r="A26" i="1"/>
  <c r="A25" i="1"/>
  <c r="A24" i="1"/>
  <c r="A23" i="1"/>
  <c r="A22" i="1" l="1"/>
  <c r="A9" i="1" l="1"/>
  <c r="A2" i="1"/>
  <c r="A21" i="1"/>
  <c r="A20" i="1"/>
  <c r="A19" i="1"/>
  <c r="A18" i="1"/>
  <c r="A17" i="1"/>
  <c r="A7" i="1"/>
  <c r="A16" i="1"/>
  <c r="A15" i="1"/>
  <c r="A14" i="1"/>
  <c r="A13" i="1"/>
  <c r="A12" i="1"/>
  <c r="A11" i="1"/>
  <c r="A10" i="1"/>
  <c r="A8" i="1"/>
  <c r="A6" i="1" l="1"/>
  <c r="A5" i="1"/>
  <c r="A4" i="1"/>
  <c r="A3" i="1"/>
</calcChain>
</file>

<file path=xl/sharedStrings.xml><?xml version="1.0" encoding="utf-8"?>
<sst xmlns="http://schemas.openxmlformats.org/spreadsheetml/2006/main" count="137" uniqueCount="35">
  <si>
    <t>value</t>
  </si>
  <si>
    <t>date</t>
  </si>
  <si>
    <t>indicatorID</t>
  </si>
  <si>
    <t>indicator</t>
  </si>
  <si>
    <t>iso2c</t>
  </si>
  <si>
    <t>country</t>
  </si>
  <si>
    <t>iso3c</t>
  </si>
  <si>
    <t>NA</t>
  </si>
  <si>
    <t>GDP (current US$)</t>
  </si>
  <si>
    <t>https://www.gov.gg/CHttpHandler.ashx?id=2667&amp;p=0</t>
  </si>
  <si>
    <t>Guernsey</t>
  </si>
  <si>
    <t>GGY</t>
  </si>
  <si>
    <t>AIA</t>
  </si>
  <si>
    <t>Anguilla</t>
  </si>
  <si>
    <t>http://data.un.org/CountryProfile.aspx?crName=Anguilla#Economic</t>
  </si>
  <si>
    <t>http://data.un.org/CountryProfile.aspx?crName=Cook%20Islands#Economic</t>
  </si>
  <si>
    <t>Cook Islands</t>
  </si>
  <si>
    <t>COK</t>
  </si>
  <si>
    <t>https://www.cia.gov/library/publications/the-world-factbook/fields/2195.html#je</t>
  </si>
  <si>
    <t>Jersey</t>
  </si>
  <si>
    <t>JEY</t>
  </si>
  <si>
    <t>https://www.gov.je/Government/JerseyInFigures/BusinessEconomy/Pages/NationalAccounts.aspx#anchor-4</t>
  </si>
  <si>
    <t>Montserrat</t>
  </si>
  <si>
    <t>MSR</t>
  </si>
  <si>
    <t>http://data.un.org/CountryProfile.aspx?crName=Montserrat</t>
  </si>
  <si>
    <t>Niue</t>
  </si>
  <si>
    <t>NIU</t>
  </si>
  <si>
    <t>https://www.cia.gov/library/publications/the-world-factbook/geos/ne.html</t>
  </si>
  <si>
    <t>https://www.cia.gov/library/publications/the-world-factbook/fields/2195.html</t>
  </si>
  <si>
    <t>https://www.rijksdienstcn.com/en/archief/mei-2014/gross-domestic-product-bonaire-21-thousand-dollars-per-capita/gross-domestic-product-bonaire-21-thousand-dollars-per-capita</t>
  </si>
  <si>
    <t>BES</t>
  </si>
  <si>
    <t>Bonaire, Saint Eustatius and Saba</t>
  </si>
  <si>
    <t>Netherlands Antilles</t>
  </si>
  <si>
    <t>ANT</t>
  </si>
  <si>
    <t>http://data.un.org/Data.aspx?q=Netherlands+Antilles&amp;d=SNAAMA&amp;f=grID%3A101%3BcurrID%3AUSD%3BpcFlag%3A1%3BcrID%3A530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</si>
</sst>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 * #,##0.00_ ;_ * \-#,##0.00_ ;_ * &quot;-&quot;??_ ;_ @_ 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164" fontId="1" fillId="0" borderId="0" applyFont="0" applyFill="0" applyBorder="0" applyAlignment="0" applyProtection="0"/>
  </cellStyleXfs>
  <cellXfs count="3">
    <xf numFmtId="0" fontId="0" fillId="0" borderId="0" xfId="0"/>
    <xf numFmtId="1" fontId="0" fillId="0" borderId="0" xfId="42" applyNumberFormat="1" applyFont="1"/>
    <xf numFmtId="1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tabSelected="1" workbookViewId="0">
      <selection activeCell="G10" sqref="G10"/>
    </sheetView>
  </sheetViews>
  <sheetFormatPr defaultRowHeight="15" x14ac:dyDescent="0.25"/>
  <cols>
    <col min="1" max="1" width="16.140625" bestFit="1" customWidth="1"/>
  </cols>
  <sheetData>
    <row r="1" spans="1:7" ht="14.4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ht="14.45" x14ac:dyDescent="0.3">
      <c r="A2" s="1">
        <f>2742*10^6</f>
        <v>2742000000</v>
      </c>
      <c r="B2">
        <v>2005</v>
      </c>
      <c r="C2" t="s">
        <v>28</v>
      </c>
      <c r="D2" t="s">
        <v>8</v>
      </c>
      <c r="E2" t="s">
        <v>7</v>
      </c>
      <c r="F2" t="s">
        <v>10</v>
      </c>
      <c r="G2" t="s">
        <v>11</v>
      </c>
    </row>
    <row r="3" spans="1:7" ht="14.45" x14ac:dyDescent="0.3">
      <c r="A3" s="1">
        <f>2059*10^6/0.646789</f>
        <v>3183418394.5614414</v>
      </c>
      <c r="B3">
        <v>2011</v>
      </c>
      <c r="C3" t="s">
        <v>9</v>
      </c>
      <c r="D3" t="s">
        <v>8</v>
      </c>
      <c r="E3" t="s">
        <v>7</v>
      </c>
      <c r="F3" t="s">
        <v>10</v>
      </c>
      <c r="G3" t="s">
        <v>11</v>
      </c>
    </row>
    <row r="4" spans="1:7" x14ac:dyDescent="0.25">
      <c r="A4" s="1">
        <f>2222*10^6/0.633714</f>
        <v>3506313573.6310072</v>
      </c>
      <c r="B4">
        <v>2012</v>
      </c>
      <c r="C4" t="s">
        <v>9</v>
      </c>
      <c r="D4" t="s">
        <v>8</v>
      </c>
      <c r="E4" t="s">
        <v>7</v>
      </c>
      <c r="F4" t="s">
        <v>10</v>
      </c>
      <c r="G4" t="s">
        <v>11</v>
      </c>
    </row>
    <row r="5" spans="1:7" x14ac:dyDescent="0.25">
      <c r="A5" s="1">
        <f>2292*10^6/0.607238</f>
        <v>3774467342.2941251</v>
      </c>
      <c r="B5">
        <v>2013</v>
      </c>
      <c r="C5" t="s">
        <v>9</v>
      </c>
      <c r="D5" t="s">
        <v>8</v>
      </c>
      <c r="E5" t="s">
        <v>7</v>
      </c>
      <c r="F5" t="s">
        <v>10</v>
      </c>
      <c r="G5" t="s">
        <v>11</v>
      </c>
    </row>
    <row r="6" spans="1:7" x14ac:dyDescent="0.25">
      <c r="A6" s="1">
        <f>2319*10^6/0.640697</f>
        <v>3619495643.0262671</v>
      </c>
      <c r="B6">
        <v>2014</v>
      </c>
      <c r="C6" t="s">
        <v>9</v>
      </c>
      <c r="D6" t="s">
        <v>8</v>
      </c>
      <c r="E6" t="s">
        <v>7</v>
      </c>
      <c r="F6" t="s">
        <v>10</v>
      </c>
      <c r="G6" t="s">
        <v>11</v>
      </c>
    </row>
    <row r="7" spans="1:7" x14ac:dyDescent="0.25">
      <c r="A7" s="1">
        <f>2355*10^6/0.674809</f>
        <v>3489876394.6538949</v>
      </c>
      <c r="B7">
        <v>2015</v>
      </c>
      <c r="C7" t="s">
        <v>9</v>
      </c>
      <c r="D7" t="s">
        <v>8</v>
      </c>
      <c r="E7" t="s">
        <v>7</v>
      </c>
      <c r="F7" t="s">
        <v>10</v>
      </c>
      <c r="G7" t="s">
        <v>11</v>
      </c>
    </row>
    <row r="8" spans="1:7" ht="14.45" x14ac:dyDescent="0.3">
      <c r="A8" s="1">
        <f>229*10^6</f>
        <v>229000000</v>
      </c>
      <c r="B8">
        <v>2005</v>
      </c>
      <c r="C8" t="s">
        <v>14</v>
      </c>
      <c r="D8" t="s">
        <v>8</v>
      </c>
      <c r="E8" t="s">
        <v>7</v>
      </c>
      <c r="F8" t="s">
        <v>13</v>
      </c>
      <c r="G8" t="s">
        <v>12</v>
      </c>
    </row>
    <row r="9" spans="1:7" ht="14.45" x14ac:dyDescent="0.3">
      <c r="A9" s="1">
        <f>175.4*10^6</f>
        <v>175400000</v>
      </c>
      <c r="B9">
        <v>2009</v>
      </c>
      <c r="C9" t="s">
        <v>28</v>
      </c>
      <c r="D9" t="s">
        <v>8</v>
      </c>
      <c r="E9" t="s">
        <v>7</v>
      </c>
      <c r="F9" t="s">
        <v>13</v>
      </c>
      <c r="G9" t="s">
        <v>12</v>
      </c>
    </row>
    <row r="10" spans="1:7" ht="14.45" x14ac:dyDescent="0.3">
      <c r="A10" s="1">
        <f>268*10^6</f>
        <v>268000000</v>
      </c>
      <c r="B10">
        <v>2010</v>
      </c>
      <c r="C10" t="s">
        <v>14</v>
      </c>
      <c r="D10" t="s">
        <v>8</v>
      </c>
      <c r="E10" t="s">
        <v>7</v>
      </c>
      <c r="F10" t="s">
        <v>13</v>
      </c>
      <c r="G10" t="s">
        <v>12</v>
      </c>
    </row>
    <row r="11" spans="1:7" ht="14.45" x14ac:dyDescent="0.3">
      <c r="A11" s="1">
        <f>311*10^6</f>
        <v>311000000</v>
      </c>
      <c r="B11">
        <v>2014</v>
      </c>
      <c r="C11" t="s">
        <v>14</v>
      </c>
      <c r="D11" t="s">
        <v>8</v>
      </c>
      <c r="E11" t="s">
        <v>7</v>
      </c>
      <c r="F11" t="s">
        <v>13</v>
      </c>
      <c r="G11" t="s">
        <v>12</v>
      </c>
    </row>
    <row r="12" spans="1:7" ht="14.45" x14ac:dyDescent="0.3">
      <c r="A12" s="1">
        <f>183*10^6</f>
        <v>183000000</v>
      </c>
      <c r="B12">
        <v>2005</v>
      </c>
      <c r="C12" t="s">
        <v>15</v>
      </c>
      <c r="D12" t="s">
        <v>8</v>
      </c>
      <c r="E12" t="s">
        <v>7</v>
      </c>
      <c r="F12" t="s">
        <v>16</v>
      </c>
      <c r="G12" t="s">
        <v>17</v>
      </c>
    </row>
    <row r="13" spans="1:7" ht="14.45" x14ac:dyDescent="0.3">
      <c r="A13" s="1">
        <f>255*10^6</f>
        <v>255000000</v>
      </c>
      <c r="B13">
        <v>2010</v>
      </c>
      <c r="C13" t="s">
        <v>15</v>
      </c>
      <c r="D13" t="s">
        <v>8</v>
      </c>
      <c r="E13" t="s">
        <v>7</v>
      </c>
      <c r="F13" t="s">
        <v>16</v>
      </c>
      <c r="G13" t="s">
        <v>17</v>
      </c>
    </row>
    <row r="14" spans="1:7" ht="14.45" x14ac:dyDescent="0.3">
      <c r="A14" s="1">
        <f>311*10^6</f>
        <v>311000000</v>
      </c>
      <c r="B14">
        <v>2014</v>
      </c>
      <c r="C14" t="s">
        <v>15</v>
      </c>
      <c r="D14" t="s">
        <v>8</v>
      </c>
      <c r="E14" t="s">
        <v>7</v>
      </c>
      <c r="F14" t="s">
        <v>16</v>
      </c>
      <c r="G14" t="s">
        <v>17</v>
      </c>
    </row>
    <row r="15" spans="1:7" ht="14.45" x14ac:dyDescent="0.3">
      <c r="A15" s="2">
        <f>5771*10^6</f>
        <v>5771000000</v>
      </c>
      <c r="B15">
        <v>2012</v>
      </c>
      <c r="C15" t="s">
        <v>18</v>
      </c>
      <c r="D15" t="s">
        <v>8</v>
      </c>
      <c r="E15" t="s">
        <v>7</v>
      </c>
      <c r="F15" t="s">
        <v>19</v>
      </c>
      <c r="G15" t="s">
        <v>20</v>
      </c>
    </row>
    <row r="16" spans="1:7" ht="14.45" x14ac:dyDescent="0.3">
      <c r="A16" s="2">
        <f>5771*10^6</f>
        <v>5771000000</v>
      </c>
      <c r="B16">
        <v>2013</v>
      </c>
      <c r="C16" t="s">
        <v>18</v>
      </c>
      <c r="D16" t="s">
        <v>8</v>
      </c>
      <c r="E16" t="s">
        <v>7</v>
      </c>
      <c r="F16" t="s">
        <v>19</v>
      </c>
      <c r="G16" t="s">
        <v>20</v>
      </c>
    </row>
    <row r="17" spans="1:7" ht="14.45" x14ac:dyDescent="0.3">
      <c r="A17" s="2">
        <f>4070*10^6/0.674809</f>
        <v>6031336274.4124632</v>
      </c>
      <c r="B17">
        <v>2015</v>
      </c>
      <c r="C17" t="s">
        <v>21</v>
      </c>
      <c r="D17" t="s">
        <v>8</v>
      </c>
      <c r="E17" t="s">
        <v>7</v>
      </c>
      <c r="F17" t="s">
        <v>19</v>
      </c>
      <c r="G17" t="s">
        <v>20</v>
      </c>
    </row>
    <row r="18" spans="1:7" ht="14.45" x14ac:dyDescent="0.3">
      <c r="A18" s="2">
        <f>49*10^6</f>
        <v>49000000</v>
      </c>
      <c r="B18">
        <v>2005</v>
      </c>
      <c r="C18" t="s">
        <v>24</v>
      </c>
      <c r="D18" t="s">
        <v>8</v>
      </c>
      <c r="E18" t="s">
        <v>7</v>
      </c>
      <c r="F18" t="s">
        <v>22</v>
      </c>
      <c r="G18" t="s">
        <v>23</v>
      </c>
    </row>
    <row r="19" spans="1:7" ht="14.45" x14ac:dyDescent="0.3">
      <c r="A19" s="2">
        <f>56*10^6</f>
        <v>56000000</v>
      </c>
      <c r="B19">
        <v>2010</v>
      </c>
      <c r="C19" t="s">
        <v>24</v>
      </c>
      <c r="D19" t="s">
        <v>8</v>
      </c>
      <c r="E19" t="s">
        <v>7</v>
      </c>
      <c r="F19" t="s">
        <v>22</v>
      </c>
      <c r="G19" t="s">
        <v>23</v>
      </c>
    </row>
    <row r="20" spans="1:7" ht="14.45" x14ac:dyDescent="0.3">
      <c r="A20" s="1">
        <f>63*10^6</f>
        <v>63000000</v>
      </c>
      <c r="B20">
        <v>2014</v>
      </c>
      <c r="C20" t="s">
        <v>24</v>
      </c>
      <c r="D20" t="s">
        <v>8</v>
      </c>
      <c r="E20" t="s">
        <v>7</v>
      </c>
      <c r="F20" t="s">
        <v>22</v>
      </c>
      <c r="G20" t="s">
        <v>23</v>
      </c>
    </row>
    <row r="21" spans="1:7" ht="14.45" x14ac:dyDescent="0.3">
      <c r="A21" s="2">
        <f>10.01*10^6</f>
        <v>10010000</v>
      </c>
      <c r="B21">
        <v>2005</v>
      </c>
      <c r="C21" t="s">
        <v>27</v>
      </c>
      <c r="D21" t="s">
        <v>8</v>
      </c>
      <c r="E21" t="s">
        <v>7</v>
      </c>
      <c r="F21" t="s">
        <v>25</v>
      </c>
      <c r="G21" t="s">
        <v>26</v>
      </c>
    </row>
    <row r="22" spans="1:7" x14ac:dyDescent="0.25">
      <c r="A22">
        <f>364.2*10^6</f>
        <v>364200000</v>
      </c>
      <c r="B22">
        <v>2012</v>
      </c>
      <c r="C22" t="s">
        <v>29</v>
      </c>
      <c r="D22" t="s">
        <v>8</v>
      </c>
      <c r="E22" t="s">
        <v>7</v>
      </c>
      <c r="F22" t="s">
        <v>31</v>
      </c>
      <c r="G22" t="s">
        <v>30</v>
      </c>
    </row>
    <row r="23" spans="1:7" x14ac:dyDescent="0.25">
      <c r="A23">
        <f>17312*227049</f>
        <v>3930672288</v>
      </c>
      <c r="B23">
        <v>2005</v>
      </c>
      <c r="C23" t="s">
        <v>34</v>
      </c>
      <c r="D23" t="s">
        <v>8</v>
      </c>
      <c r="E23" t="s">
        <v>7</v>
      </c>
      <c r="F23" t="s">
        <v>32</v>
      </c>
      <c r="G23" t="s">
        <v>33</v>
      </c>
    </row>
    <row r="24" spans="1:7" x14ac:dyDescent="0.25">
      <c r="A24">
        <f>17889*227049</f>
        <v>4061679561</v>
      </c>
      <c r="B24">
        <v>2006</v>
      </c>
      <c r="C24" t="s">
        <v>34</v>
      </c>
      <c r="D24" t="s">
        <v>8</v>
      </c>
      <c r="E24" t="s">
        <v>7</v>
      </c>
      <c r="F24" t="s">
        <v>32</v>
      </c>
      <c r="G24" t="s">
        <v>33</v>
      </c>
    </row>
    <row r="25" spans="1:7" x14ac:dyDescent="0.25">
      <c r="A25">
        <f>18422*227049</f>
        <v>4182696678</v>
      </c>
      <c r="B25">
        <v>2007</v>
      </c>
      <c r="C25" t="s">
        <v>34</v>
      </c>
      <c r="D25" t="s">
        <v>8</v>
      </c>
      <c r="E25" t="s">
        <v>7</v>
      </c>
      <c r="F25" t="s">
        <v>32</v>
      </c>
      <c r="G25" t="s">
        <v>33</v>
      </c>
    </row>
    <row r="26" spans="1:7" x14ac:dyDescent="0.25">
      <c r="A26">
        <f>19373*227049</f>
        <v>4398620277</v>
      </c>
      <c r="B26">
        <v>2008</v>
      </c>
      <c r="C26" t="s">
        <v>34</v>
      </c>
      <c r="D26" t="s">
        <v>8</v>
      </c>
      <c r="E26" t="s">
        <v>7</v>
      </c>
      <c r="F26" t="s">
        <v>32</v>
      </c>
      <c r="G26" t="s">
        <v>33</v>
      </c>
    </row>
    <row r="27" spans="1:7" x14ac:dyDescent="0.25">
      <c r="A27">
        <f>18997*227049</f>
        <v>4313249853</v>
      </c>
      <c r="B27">
        <v>2009</v>
      </c>
      <c r="C27" t="s">
        <v>34</v>
      </c>
      <c r="D27" t="s">
        <v>8</v>
      </c>
      <c r="E27" t="s">
        <v>7</v>
      </c>
      <c r="F27" t="s">
        <v>32</v>
      </c>
      <c r="G27" t="s">
        <v>33</v>
      </c>
    </row>
  </sheetData>
  <pageMargins left="0.7" right="0.7" top="0.75" bottom="0.75" header="0.3" footer="0.3"/>
  <pageSetup paperSize="9"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Manual_GDP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R. Bjørn</dc:creator>
  <cp:lastModifiedBy>R. Bjørn</cp:lastModifiedBy>
  <dcterms:created xsi:type="dcterms:W3CDTF">2017-04-20T17:15:55Z</dcterms:created>
  <dcterms:modified xsi:type="dcterms:W3CDTF">2017-04-22T12:00:19Z</dcterms:modified>
</cp:coreProperties>
</file>