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lack/_dev/math-magik/flight-time/files/"/>
    </mc:Choice>
  </mc:AlternateContent>
  <xr:revisionPtr revIDLastSave="0" documentId="8_{A57EFEAB-DC6F-F146-82A5-347E8DE562A7}" xr6:coauthVersionLast="47" xr6:coauthVersionMax="47" xr10:uidLastSave="{00000000-0000-0000-0000-000000000000}"/>
  <bookViews>
    <workbookView xWindow="13440" yWindow="2200" windowWidth="15420" windowHeight="17440" xr2:uid="{2AB81933-D00A-8144-A871-3009C3FEB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 a="1"/>
  <c r="I18" i="1" s="1"/>
  <c r="I16" i="1" a="1"/>
  <c r="I16" i="1" s="1"/>
  <c r="I17" i="1" a="1"/>
  <c r="I17" i="1" s="1"/>
  <c r="F15" i="1" a="1"/>
  <c r="F15" i="1" s="1"/>
  <c r="D15" i="1"/>
  <c r="D14" i="1"/>
  <c r="F14" i="1" s="1"/>
  <c r="I15" i="1" s="1" a="1"/>
  <c r="I15" i="1" s="1"/>
  <c r="B12" i="1"/>
  <c r="B9" i="1"/>
  <c r="B5" i="1"/>
  <c r="B22" i="1" l="1"/>
  <c r="B26" i="1"/>
  <c r="B21" i="1"/>
  <c r="B20" i="1"/>
  <c r="B2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<sst xmlns="http://schemas.openxmlformats.org/spreadsheetml/2006/main" count="29" uniqueCount="29">
  <si>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AW</t>
  </si>
  <si>
    <t>SW</t>
  </si>
  <si>
    <t>WC</t>
  </si>
  <si>
    <t>WI</t>
  </si>
  <si>
    <t>WH</t>
  </si>
  <si>
    <t>WT</t>
  </si>
  <si>
    <t xml:space="preserve">W </t>
  </si>
  <si>
    <t>PCW</t>
  </si>
  <si>
    <t>TA</t>
  </si>
  <si>
    <t>SA</t>
  </si>
  <si>
    <t>WA</t>
  </si>
  <si>
    <t>C_lw</t>
  </si>
  <si>
    <t>c_dw</t>
  </si>
  <si>
    <t>c_ls</t>
  </si>
  <si>
    <t>C_ds</t>
  </si>
  <si>
    <t>VE = (WT/(0.00119*SW*(C_lw + PCW*C_ls)))**0.05</t>
  </si>
  <si>
    <t>VE</t>
  </si>
  <si>
    <t>AWL</t>
  </si>
  <si>
    <t>BWD</t>
  </si>
  <si>
    <t>DTD</t>
  </si>
  <si>
    <t>rho</t>
  </si>
  <si>
    <t>PWR</t>
  </si>
  <si>
    <t>PWR = VE*(BWD+DTD)*12</t>
  </si>
  <si>
    <t>Alpha</t>
  </si>
  <si>
    <t>C_l</t>
  </si>
  <si>
    <t>C_d</t>
  </si>
  <si>
    <t>h(1-5)</t>
  </si>
  <si>
    <t>j(1-6)</t>
  </si>
  <si>
    <t>J+WT/2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</si>
</sst>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C18-2F94-F145-8AC7-98F57912BA9B}">
  <dimension ref="A4:I29"/>
  <sheetViews>
    <sheetView tabSelected="1" workbookViewId="0">
      <selection activeCell="C15" sqref="C15"/>
    </sheetView>
  </sheetViews>
  <sheetFormatPr baseColWidth="10" defaultRowHeight="16" x14ac:dyDescent="0.2"/>
  <sheetData>
    <row r="4" spans="1:9" x14ac:dyDescent="0.2">
      <c r="A4" t="s">
        <v>0</v>
      </c>
      <c r="B4">
        <v>150</v>
      </c>
      <c r="G4" t="s">
        <v>23</v>
      </c>
      <c r="H4" t="s">
        <v>24</v>
      </c>
      <c r="I4" t="s">
        <v>25</v>
      </c>
    </row>
    <row r="5" spans="1:9" x14ac:dyDescent="0.2">
      <c r="A5" t="s">
        <v>1</v>
      </c>
      <c r="B5">
        <f>$B4/144</f>
        <v>1.0416666666666667</v>
      </c>
      <c r="G5">
        <v>-2</v>
      </c>
      <c r="H5">
        <v>0.06</v>
      </c>
      <c r="I5">
        <v>8.0000000000000002E-3</v>
      </c>
    </row>
    <row r="6" spans="1:9" x14ac:dyDescent="0.2">
      <c r="A6" t="s">
        <v>2</v>
      </c>
      <c r="B6">
        <v>5.5</v>
      </c>
      <c r="G6">
        <v>0</v>
      </c>
      <c r="H6">
        <v>0.13500000000000001</v>
      </c>
      <c r="I6">
        <v>8.9999999999999993E-3</v>
      </c>
    </row>
    <row r="7" spans="1:9" x14ac:dyDescent="0.2">
      <c r="A7" t="s">
        <v>4</v>
      </c>
      <c r="B7">
        <v>3</v>
      </c>
      <c r="G7">
        <v>2</v>
      </c>
      <c r="H7">
        <v>0.2</v>
      </c>
      <c r="I7">
        <v>0.1</v>
      </c>
    </row>
    <row r="8" spans="1:9" x14ac:dyDescent="0.2">
      <c r="A8" t="s">
        <v>6</v>
      </c>
      <c r="B8">
        <v>7.0000000000000007E-2</v>
      </c>
      <c r="G8">
        <v>4</v>
      </c>
      <c r="H8">
        <v>0.25</v>
      </c>
      <c r="I8">
        <v>1.2E-2</v>
      </c>
    </row>
    <row r="9" spans="1:9" x14ac:dyDescent="0.2">
      <c r="A9" t="s">
        <v>5</v>
      </c>
      <c r="B9">
        <f>$B8/16</f>
        <v>4.3750000000000004E-3</v>
      </c>
      <c r="G9">
        <v>6</v>
      </c>
      <c r="H9">
        <v>0.3</v>
      </c>
      <c r="I9">
        <v>1.4E-2</v>
      </c>
    </row>
    <row r="10" spans="1:9" x14ac:dyDescent="0.2">
      <c r="A10" t="s">
        <v>7</v>
      </c>
      <c r="B10">
        <v>0.4</v>
      </c>
      <c r="G10">
        <v>8</v>
      </c>
      <c r="H10">
        <v>0.35</v>
      </c>
      <c r="I10">
        <v>1.9E-2</v>
      </c>
    </row>
    <row r="11" spans="1:9" x14ac:dyDescent="0.2">
      <c r="A11" t="s">
        <v>8</v>
      </c>
      <c r="B11">
        <v>17</v>
      </c>
      <c r="G11">
        <v>10</v>
      </c>
      <c r="H11">
        <v>0.39500000000000002</v>
      </c>
      <c r="I11">
        <v>2.4E-2</v>
      </c>
    </row>
    <row r="12" spans="1:9" x14ac:dyDescent="0.2">
      <c r="A12" t="s">
        <v>20</v>
      </c>
      <c r="B12">
        <f>0.00119</f>
        <v>1.1900000000000001E-3</v>
      </c>
      <c r="G12">
        <v>12</v>
      </c>
      <c r="H12">
        <v>0.44</v>
      </c>
      <c r="I12">
        <v>3.3500000000000002E-2</v>
      </c>
    </row>
    <row r="14" spans="1:9" x14ac:dyDescent="0.2">
      <c r="A14" t="s">
        <v>26</v>
      </c>
      <c r="B14">
        <v>5</v>
      </c>
      <c r="C14" t="s">
        <v>3</v>
      </c>
      <c r="D14">
        <f>4+2*($B14-1)</f>
        <v>12</v>
      </c>
      <c r="E14" t="s">
        <v>28</v>
      </c>
      <c r="F14">
        <f>B15+D14/2</f>
        <v>12</v>
      </c>
    </row>
    <row r="15" spans="1:9" x14ac:dyDescent="0.2">
      <c r="A15" t="s">
        <v>27</v>
      </c>
      <c r="B15">
        <v>6</v>
      </c>
      <c r="C15" t="s">
        <v>9</v>
      </c>
      <c r="D15">
        <f>-2+(B15-1)*2</f>
        <v>8</v>
      </c>
      <c r="F15" cm="1">
        <f t="array" ref="F15">INDEX(G5:G12,$D15,1)</f>
        <v>12</v>
      </c>
      <c r="H15" t="s">
        <v>11</v>
      </c>
      <c r="I15" t="e" cm="1">
        <f t="array" ref="I15">INDEX(H5:H12,$F14,1)</f>
        <v>#REF!</v>
      </c>
    </row>
    <row r="16" spans="1:9" x14ac:dyDescent="0.2">
      <c r="C16" t="s">
        <v>10</v>
      </c>
      <c r="H16" t="s">
        <v>12</v>
      </c>
      <c r="I16" cm="1">
        <f t="array" ref="I16">INDEX(I5:I12,$D15,1)</f>
        <v>3.3500000000000002E-2</v>
      </c>
    </row>
    <row r="17" spans="1:9" x14ac:dyDescent="0.2">
      <c r="H17" t="s">
        <v>13</v>
      </c>
      <c r="I17" cm="1">
        <f t="array" ref="I17">INDEX(H5:H12,$D15,1)</f>
        <v>0.44</v>
      </c>
    </row>
    <row r="18" spans="1:9" x14ac:dyDescent="0.2">
      <c r="H18" t="s">
        <v>14</v>
      </c>
      <c r="I18" cm="1">
        <f t="array" ref="I18">INDEX(I5:I22,D15,1)</f>
        <v>3.3500000000000002E-2</v>
      </c>
    </row>
    <row r="20" spans="1:9" x14ac:dyDescent="0.2">
      <c r="A20" t="s">
        <v>17</v>
      </c>
      <c r="B20" t="e">
        <f>$I15*$B5*D9</f>
        <v>#REF!</v>
      </c>
    </row>
    <row r="21" spans="1:9" x14ac:dyDescent="0.2">
      <c r="A21" t="s">
        <v>18</v>
      </c>
      <c r="B21" t="e">
        <f>$I15*$B5*D9</f>
        <v>#REF!</v>
      </c>
    </row>
    <row r="22" spans="1:9" x14ac:dyDescent="0.2">
      <c r="A22" t="s">
        <v>19</v>
      </c>
      <c r="B22">
        <f>$I18*$B5</f>
        <v>3.4895833333333341E-2</v>
      </c>
    </row>
    <row r="25" spans="1:9" x14ac:dyDescent="0.2">
      <c r="A25" t="s">
        <v>15</v>
      </c>
    </row>
    <row r="26" spans="1:9" x14ac:dyDescent="0.2">
      <c r="A26" t="s">
        <v>16</v>
      </c>
      <c r="B26" t="e">
        <f>SQRT(B9/($B12*$B5*($I15 + $B10*$I17)))</f>
        <v>#REF!</v>
      </c>
    </row>
    <row r="28" spans="1:9" x14ac:dyDescent="0.2">
      <c r="A28" t="s">
        <v>22</v>
      </c>
    </row>
    <row r="29" spans="1:9" x14ac:dyDescent="0.2">
      <c r="A29" t="s">
        <v>21</v>
      </c>
      <c r="B29" t="e">
        <f>$B26*($B21+$B22)*12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Roie Black</dc:creator>
  <cp:lastModifiedBy>Roie Black</cp:lastModifiedBy>
  <dcterms:created xsi:type="dcterms:W3CDTF">2021-12-31T21:12:16Z</dcterms:created>
  <dcterms:modified xsi:type="dcterms:W3CDTF">2022-01-01T06:44:04Z</dcterms:modified>
</cp:coreProperties>
</file>