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b/Desktop/实时高效的比特币存储和查询系统/论文（新20240304）/"/>
    </mc:Choice>
  </mc:AlternateContent>
  <xr:revisionPtr revIDLastSave="0" documentId="13_ncr:1_{600D16D6-8487-704F-B42D-97C93ACFB8B3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bitcoin" sheetId="2" r:id="rId1"/>
    <sheet name="zcash" sheetId="1" r:id="rId2"/>
    <sheet name="query_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3" l="1"/>
  <c r="L92" i="3"/>
  <c r="M92" i="3"/>
  <c r="J92" i="3"/>
  <c r="P89" i="3"/>
  <c r="O90" i="3"/>
  <c r="P90" i="3"/>
  <c r="O91" i="3"/>
  <c r="P91" i="3"/>
  <c r="O92" i="3"/>
  <c r="P92" i="3"/>
  <c r="O93" i="3"/>
  <c r="P93" i="3"/>
  <c r="O89" i="3"/>
  <c r="L89" i="3"/>
  <c r="K89" i="3"/>
  <c r="J89" i="3"/>
  <c r="F89" i="3"/>
  <c r="H90" i="3"/>
  <c r="H89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G93" i="3"/>
  <c r="F93" i="3"/>
  <c r="G92" i="3"/>
  <c r="F92" i="3"/>
  <c r="G91" i="3"/>
  <c r="F91" i="3"/>
  <c r="G90" i="3"/>
  <c r="F90" i="3"/>
  <c r="G89" i="3"/>
  <c r="F40" i="3"/>
  <c r="F39" i="3"/>
  <c r="F38" i="3"/>
  <c r="F37" i="3"/>
  <c r="F36" i="3"/>
  <c r="F85" i="3"/>
  <c r="F84" i="3"/>
  <c r="F83" i="3"/>
  <c r="F82" i="3"/>
  <c r="F81" i="3"/>
  <c r="G72" i="3"/>
  <c r="F72" i="3"/>
  <c r="G71" i="3"/>
  <c r="F71" i="3"/>
  <c r="G70" i="3"/>
  <c r="F70" i="3"/>
  <c r="G69" i="3"/>
  <c r="F69" i="3"/>
  <c r="G68" i="3"/>
  <c r="F68" i="3"/>
  <c r="G56" i="3"/>
  <c r="F56" i="3"/>
  <c r="G55" i="3"/>
  <c r="F55" i="3"/>
  <c r="G54" i="3"/>
  <c r="F54" i="3"/>
  <c r="G53" i="3"/>
  <c r="F53" i="3"/>
  <c r="G52" i="3"/>
  <c r="F52" i="3"/>
  <c r="G25" i="3"/>
  <c r="F25" i="3"/>
  <c r="G24" i="3"/>
  <c r="F24" i="3"/>
  <c r="G23" i="3"/>
  <c r="F23" i="3"/>
  <c r="G22" i="3"/>
  <c r="F22" i="3"/>
  <c r="G21" i="3"/>
  <c r="F21" i="3"/>
  <c r="F9" i="3"/>
  <c r="G9" i="3"/>
  <c r="F10" i="3"/>
  <c r="G10" i="3"/>
  <c r="F11" i="3"/>
  <c r="G11" i="3"/>
  <c r="F12" i="3"/>
  <c r="G12" i="3"/>
  <c r="G8" i="3"/>
  <c r="F8" i="3"/>
  <c r="B85" i="3"/>
  <c r="A85" i="3"/>
  <c r="B84" i="3"/>
  <c r="A84" i="3"/>
  <c r="B83" i="3"/>
  <c r="A83" i="3"/>
  <c r="B82" i="3"/>
  <c r="A82" i="3"/>
  <c r="B81" i="3"/>
  <c r="A81" i="3"/>
  <c r="A9" i="3"/>
  <c r="D55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56" i="3"/>
  <c r="C56" i="3"/>
  <c r="B56" i="3"/>
  <c r="A56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A37" i="3"/>
  <c r="B37" i="3"/>
  <c r="A38" i="3"/>
  <c r="B38" i="3"/>
  <c r="A39" i="3"/>
  <c r="B39" i="3"/>
  <c r="A40" i="3"/>
  <c r="B40" i="3"/>
  <c r="B36" i="3"/>
  <c r="A36" i="3"/>
  <c r="A21" i="3"/>
  <c r="B23" i="3"/>
  <c r="D25" i="3"/>
  <c r="C25" i="3"/>
  <c r="B25" i="3"/>
  <c r="A25" i="3"/>
  <c r="D24" i="3"/>
  <c r="C24" i="3"/>
  <c r="B24" i="3"/>
  <c r="A24" i="3"/>
  <c r="D23" i="3"/>
  <c r="C23" i="3"/>
  <c r="A23" i="3"/>
  <c r="D22" i="3"/>
  <c r="C22" i="3"/>
  <c r="B22" i="3"/>
  <c r="A22" i="3"/>
  <c r="D21" i="3"/>
  <c r="C21" i="3"/>
  <c r="B21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B8" i="3"/>
  <c r="C8" i="3"/>
  <c r="D8" i="3"/>
  <c r="A8" i="3"/>
  <c r="C104" i="1"/>
  <c r="C105" i="1"/>
  <c r="B104" i="1"/>
  <c r="B105" i="1"/>
  <c r="C103" i="1"/>
  <c r="B103" i="1"/>
  <c r="C107" i="1"/>
  <c r="C108" i="1"/>
  <c r="C106" i="1"/>
  <c r="B107" i="1"/>
  <c r="B108" i="1"/>
  <c r="B106" i="1"/>
  <c r="C33" i="2"/>
  <c r="B33" i="2"/>
  <c r="E23" i="2"/>
  <c r="D23" i="2"/>
  <c r="C23" i="2"/>
  <c r="B28" i="2"/>
  <c r="C28" i="2"/>
  <c r="B23" i="2"/>
  <c r="B16" i="2"/>
  <c r="C16" i="2"/>
  <c r="D16" i="2"/>
  <c r="E16" i="2"/>
  <c r="I16" i="2"/>
  <c r="H16" i="2"/>
  <c r="G16" i="2"/>
  <c r="F16" i="2"/>
  <c r="B63" i="1"/>
  <c r="C63" i="1"/>
  <c r="I14" i="1"/>
  <c r="C8" i="1"/>
  <c r="D8" i="1"/>
  <c r="E8" i="1"/>
  <c r="B8" i="1"/>
  <c r="C22" i="1"/>
  <c r="B22" i="1"/>
  <c r="C14" i="1"/>
  <c r="B14" i="1"/>
  <c r="H14" i="1"/>
  <c r="G14" i="1"/>
  <c r="F14" i="1"/>
  <c r="D14" i="1"/>
  <c r="E14" i="1"/>
</calcChain>
</file>

<file path=xl/sharedStrings.xml><?xml version="1.0" encoding="utf-8"?>
<sst xmlns="http://schemas.openxmlformats.org/spreadsheetml/2006/main" count="391" uniqueCount="186">
  <si>
    <t>zcash-开始时间（1000区块）</t>
    <phoneticPr fontId="1" type="noConversion"/>
  </si>
  <si>
    <t>zcash-结束时间（1000区块）</t>
    <phoneticPr fontId="1" type="noConversion"/>
  </si>
  <si>
    <t>zcash-开始时间（10000区块）</t>
    <phoneticPr fontId="1" type="noConversion"/>
  </si>
  <si>
    <t>zcash-开始时间（100000区块）</t>
    <phoneticPr fontId="1" type="noConversion"/>
  </si>
  <si>
    <t>zcash-结束时间（100000区块）</t>
    <phoneticPr fontId="1" type="noConversion"/>
  </si>
  <si>
    <t>超参数（一次性处理区块）=100</t>
    <phoneticPr fontId="1" type="noConversion"/>
  </si>
  <si>
    <t>超参数（一次性处理区块）=1000</t>
    <phoneticPr fontId="1" type="noConversion"/>
  </si>
  <si>
    <t>超参数（一次性处理区块）=10000</t>
    <phoneticPr fontId="1" type="noConversion"/>
  </si>
  <si>
    <t>超参数（一次性处理区块）=100000</t>
    <phoneticPr fontId="1" type="noConversion"/>
  </si>
  <si>
    <t>超参数（一次性处理区块）=20000</t>
    <phoneticPr fontId="1" type="noConversion"/>
  </si>
  <si>
    <t>超参数（一次性处理区块）=30000</t>
    <phoneticPr fontId="1" type="noConversion"/>
  </si>
  <si>
    <t>超参数（一次性处理区块）=40000</t>
    <phoneticPr fontId="1" type="noConversion"/>
  </si>
  <si>
    <t>超参数（一次性处理区块）=50000</t>
    <phoneticPr fontId="1" type="noConversion"/>
  </si>
  <si>
    <t>超参数（一次性处理区块）=60000</t>
    <phoneticPr fontId="1" type="noConversion"/>
  </si>
  <si>
    <t>超参数（一次性处理区块）=70000</t>
    <phoneticPr fontId="1" type="noConversion"/>
  </si>
  <si>
    <t>超参数（一次性处理区块）=80000</t>
    <phoneticPr fontId="1" type="noConversion"/>
  </si>
  <si>
    <t>超参数（一次性处理区块）=90000</t>
    <phoneticPr fontId="1" type="noConversion"/>
  </si>
  <si>
    <t>差值</t>
    <phoneticPr fontId="1" type="noConversion"/>
  </si>
  <si>
    <t xml:space="preserve">      </t>
    <phoneticPr fontId="1" type="noConversion"/>
  </si>
  <si>
    <t>baseline，基础方法</t>
    <phoneticPr fontId="1" type="noConversion"/>
  </si>
  <si>
    <t>仅修剪区块</t>
    <phoneticPr fontId="1" type="noConversion"/>
  </si>
  <si>
    <t xml:space="preserve"> </t>
    <phoneticPr fontId="1" type="noConversion"/>
  </si>
  <si>
    <t>zcash-开始时间（300000区块）</t>
    <phoneticPr fontId="1" type="noConversion"/>
  </si>
  <si>
    <t>zcash-结束时间（300000区块）</t>
    <phoneticPr fontId="1" type="noConversion"/>
  </si>
  <si>
    <t>仅批量查询（查询占用时间）</t>
    <phoneticPr fontId="1" type="noConversion"/>
  </si>
  <si>
    <t>未记录</t>
    <phoneticPr fontId="1" type="noConversion"/>
  </si>
  <si>
    <t>程序运行时间</t>
    <phoneticPr fontId="1" type="noConversion"/>
  </si>
  <si>
    <t>查询占用时间</t>
    <phoneticPr fontId="1" type="noConversion"/>
  </si>
  <si>
    <t>单一线程的顺序解析</t>
    <phoneticPr fontId="1" type="noConversion"/>
  </si>
  <si>
    <t>超参数实验1</t>
    <phoneticPr fontId="1" type="noConversion"/>
  </si>
  <si>
    <t>超参数实验2</t>
    <phoneticPr fontId="1" type="noConversion"/>
  </si>
  <si>
    <t>本文提出的方法</t>
    <phoneticPr fontId="1" type="noConversion"/>
  </si>
  <si>
    <t>1start time: 1706804701.2076771</t>
  </si>
  <si>
    <t>2start time: 1706805217.0111458</t>
  </si>
  <si>
    <t>4start time: 1706806022.0474346</t>
  </si>
  <si>
    <t>5start time: 1706807391.962419</t>
  </si>
  <si>
    <t>6start time: 1706808655.9619267</t>
  </si>
  <si>
    <t>7start time: 1706809522.1969366</t>
  </si>
  <si>
    <t>8start time: 1706810232.529925</t>
  </si>
  <si>
    <t>9start time: 1706811477.2159243</t>
  </si>
  <si>
    <t>10start time: 1706812707.8268497</t>
  </si>
  <si>
    <t>11start time: 1706814218.1876786</t>
  </si>
  <si>
    <t>12start time: 1706815776.8645542</t>
  </si>
  <si>
    <t>13start time: 1706817482.040781</t>
  </si>
  <si>
    <t>14start time: 1706818867.1551921</t>
  </si>
  <si>
    <t>3start time: 1706805613.1149526</t>
    <phoneticPr fontId="1" type="noConversion"/>
  </si>
  <si>
    <t>0stop time: 1706804541.9319098</t>
  </si>
  <si>
    <t>1stop time: 1706804949.2476823</t>
  </si>
  <si>
    <t>2stop time: 1706805426.0424514</t>
  </si>
  <si>
    <t>3stop time: 1706805826.7441702</t>
  </si>
  <si>
    <t>4stop time: 1706806272.0584893</t>
  </si>
  <si>
    <t>5stop time: 1706808315.833785</t>
  </si>
  <si>
    <t>6stop time: 1706809082.9116008</t>
  </si>
  <si>
    <t>7stop time: 1706809935.7378333</t>
  </si>
  <si>
    <t>8stop time: 1706810748.7597454</t>
  </si>
  <si>
    <t>9stop time: 1706812156.1072378</t>
  </si>
  <si>
    <t>10stop time: 1706813364.9491062</t>
  </si>
  <si>
    <t>11stop time: 1706815003.6370666</t>
  </si>
  <si>
    <t>12stop time: 1706816700.5973501</t>
  </si>
  <si>
    <t>13stop time: 1706818344.3428917</t>
  </si>
  <si>
    <t>14stop time: 1706819611.741071</t>
  </si>
  <si>
    <t>多次的查询和存储</t>
    <phoneticPr fontId="1" type="noConversion"/>
  </si>
  <si>
    <t>存储占用时间</t>
    <phoneticPr fontId="1" type="noConversion"/>
  </si>
  <si>
    <t>开始时间</t>
    <phoneticPr fontId="1" type="noConversion"/>
  </si>
  <si>
    <t>结束时间</t>
    <phoneticPr fontId="1" type="noConversion"/>
  </si>
  <si>
    <t>0stop time: 1706804541.9319098</t>
    <phoneticPr fontId="1" type="noConversion"/>
  </si>
  <si>
    <t>0start time: 1706804206.9730186</t>
    <phoneticPr fontId="1" type="noConversion"/>
  </si>
  <si>
    <t>1stop time: 1706804949.2476823</t>
    <phoneticPr fontId="1" type="noConversion"/>
  </si>
  <si>
    <t>1start time: 1706804701.2076771</t>
    <phoneticPr fontId="1" type="noConversion"/>
  </si>
  <si>
    <t>14stop time: 1706819611.741071</t>
    <phoneticPr fontId="1" type="noConversion"/>
  </si>
  <si>
    <t>解析占用时间</t>
    <phoneticPr fontId="1" type="noConversion"/>
  </si>
  <si>
    <t>查询结果无进程进行处理的原因</t>
    <phoneticPr fontId="1" type="noConversion"/>
  </si>
  <si>
    <r>
      <t xml:space="preserve">一次性的查询和存储
</t>
    </r>
    <r>
      <rPr>
        <sz val="11"/>
        <color theme="1"/>
        <rFont val="Calibri"/>
        <family val="3"/>
        <charset val="134"/>
        <scheme val="minor"/>
      </rPr>
      <t>（因为存在内存限制，所以多次查询和解析进行拼接；同时以内存为缓存，存储在硬盘中）</t>
    </r>
    <phoneticPr fontId="1" type="noConversion"/>
  </si>
  <si>
    <t>0start time: 1707210980.036003</t>
  </si>
  <si>
    <t>1start time: 1707211219.9687636</t>
  </si>
  <si>
    <t>2start time: 1707211462.8355098</t>
  </si>
  <si>
    <t>3start time: 1707211723.427404</t>
  </si>
  <si>
    <t>4start time: 1707212066.752445</t>
  </si>
  <si>
    <t>0stop time: 1707211321.2996118</t>
  </si>
  <si>
    <t>1stop time: 1707211490.0719254</t>
  </si>
  <si>
    <t>2stop time: 1707211677.8966758</t>
  </si>
  <si>
    <t>3stop time: 1707211936.0789056</t>
  </si>
  <si>
    <t>4stop time: 1707212317.2391396</t>
  </si>
  <si>
    <t>数据存储实验(100000)</t>
    <phoneticPr fontId="1" type="noConversion"/>
  </si>
  <si>
    <t>数据解析实验(300000)</t>
    <phoneticPr fontId="1" type="noConversion"/>
  </si>
  <si>
    <t>数据收集实验(300000)</t>
    <phoneticPr fontId="1" type="noConversion"/>
  </si>
  <si>
    <t>地址的二度路径查询</t>
    <phoneticPr fontId="1" type="noConversion"/>
  </si>
  <si>
    <t>交易的二度路径查询</t>
    <phoneticPr fontId="1" type="noConversion"/>
  </si>
  <si>
    <t>地址关联交易查询（已知地址查询交易）</t>
    <phoneticPr fontId="1" type="noConversion"/>
  </si>
  <si>
    <t>交易关联地址查询（已知交易查询地址）</t>
    <phoneticPr fontId="1" type="noConversion"/>
  </si>
  <si>
    <t>地址的一度路径查询（已知地址查询地址）</t>
    <phoneticPr fontId="1" type="noConversion"/>
  </si>
  <si>
    <t>交易的一度路径查询（已知交易查询交易）</t>
    <phoneticPr fontId="1" type="noConversion"/>
  </si>
  <si>
    <t>janusgraph-t1SwXu6CPzN8BHr3AyciB53fntVbE1HKnX7_</t>
    <phoneticPr fontId="1" type="noConversion"/>
  </si>
  <si>
    <t>janusgraph-t1XeknJKv5E43qdBacMo4wPPH2vkxu5kQjz_</t>
    <phoneticPr fontId="1" type="noConversion"/>
  </si>
  <si>
    <t>mysql-t1XeknJKv5E43qdBacMo4wPPH2vkxu5kQjz_</t>
    <phoneticPr fontId="1" type="noConversion"/>
  </si>
  <si>
    <r>
      <t>zcash-结束时间（10000区块</t>
    </r>
    <r>
      <rPr>
        <sz val="11"/>
        <color theme="1"/>
        <rFont val="Calibri"/>
        <family val="3"/>
        <charset val="134"/>
        <scheme val="minor"/>
      </rPr>
      <t>）</t>
    </r>
    <phoneticPr fontId="1" type="noConversion"/>
  </si>
  <si>
    <t>bitcoin-开始时间（1000区块）</t>
    <phoneticPr fontId="1" type="noConversion"/>
  </si>
  <si>
    <t>bitcoin-结束时间（1000区块）</t>
    <phoneticPr fontId="1" type="noConversion"/>
  </si>
  <si>
    <t>bitcoin-开始时间（10000区块）</t>
    <phoneticPr fontId="1" type="noConversion"/>
  </si>
  <si>
    <r>
      <t>bitcoin-结束时间（10000区块</t>
    </r>
    <r>
      <rPr>
        <sz val="11"/>
        <color theme="1"/>
        <rFont val="Calibri"/>
        <family val="3"/>
        <charset val="134"/>
        <scheme val="minor"/>
      </rPr>
      <t>）</t>
    </r>
    <phoneticPr fontId="1" type="noConversion"/>
  </si>
  <si>
    <t>mysql均是存在缓存情况查询</t>
    <phoneticPr fontId="1" type="noConversion"/>
  </si>
  <si>
    <t>mysql-t1NGuQeRWKSBEqz9B35HoUiYEwpzxJc7w7p_</t>
    <phoneticPr fontId="1" type="noConversion"/>
  </si>
  <si>
    <t>janusgraph-t1NGuQeRWKSBEqz9B35HoUiYEwpzxJc7w7p_</t>
    <phoneticPr fontId="1" type="noConversion"/>
  </si>
  <si>
    <t>mysql-65a9df163ca524610b8bade151820744f5b87b5c2d104169fd4af24e527ef007</t>
    <phoneticPr fontId="1" type="noConversion"/>
  </si>
  <si>
    <t>janusgraph-65a9df163ca524610b8bade151820744f5b87b5c2d104169fd4af24e527ef007</t>
    <phoneticPr fontId="1" type="noConversion"/>
  </si>
  <si>
    <t>janusgraph-8dc8a17c2e28fef4f42652896c708b8b806ca5fb187059e62db9be0e468d82c4</t>
    <phoneticPr fontId="1" type="noConversion"/>
  </si>
  <si>
    <t>mysql-c8b37d74c40ca83d5078966f5b7919ac7b0a06e572c0acc66256ecdff2760814</t>
    <phoneticPr fontId="1" type="noConversion"/>
  </si>
  <si>
    <t>janusgraph-c8b37d74c40ca83d5078966f5b7919ac7b0a06e572c0acc66256ecdff2760814</t>
    <phoneticPr fontId="1" type="noConversion"/>
  </si>
  <si>
    <t>多线程-按查询结果的缓存依次解析</t>
  </si>
  <si>
    <t>2wmemory</t>
  </si>
  <si>
    <t>3wmemory</t>
  </si>
  <si>
    <t>bitcoin-开始时间（100000区块）</t>
  </si>
  <si>
    <r>
      <t>bitcoin-结束时间（100000区块</t>
    </r>
    <r>
      <rPr>
        <sz val="11"/>
        <color theme="1"/>
        <rFont val="Calibri"/>
        <family val="3"/>
        <charset val="134"/>
        <scheme val="minor"/>
      </rPr>
      <t>）</t>
    </r>
  </si>
  <si>
    <t>超参数（一次性处理区块）=100000</t>
  </si>
  <si>
    <t>超参数实验2(100000)</t>
  </si>
  <si>
    <t>超参数（一次性处理区块）=20000</t>
  </si>
  <si>
    <t>超参数（一次性处理区块）=30000</t>
  </si>
  <si>
    <t>超参数（一次性处理区块）=40000</t>
  </si>
  <si>
    <t>超参数（一次性处理区块）=50000</t>
  </si>
  <si>
    <t>超参数（一次性处理区块）=60000</t>
  </si>
  <si>
    <t>超参数（一次性处理区块）=70000</t>
  </si>
  <si>
    <t>超参数（一次性处理区块）=80000</t>
  </si>
  <si>
    <t>超参数（一次性处理区块）=90000</t>
  </si>
  <si>
    <t>数据收集实验(300000)</t>
  </si>
  <si>
    <t>数据解析实验(300000)</t>
  </si>
  <si>
    <t>数据存储实验(100000)</t>
  </si>
  <si>
    <t>数据查询实验(300000)</t>
  </si>
  <si>
    <t>UTXO追踪</t>
  </si>
  <si>
    <t>mysql-25ecada15f0ead72b7204f6bd8ec1ae06593d1092c68f3cd8acc7956e8e5cb3d</t>
  </si>
  <si>
    <t>mysql-b0e6154efcbcbd2394767a00df84d90cf7ae51a1bb452d703c1a37209662467a</t>
  </si>
  <si>
    <t>sum-janusgraph</t>
  </si>
  <si>
    <t>sum-mysql</t>
  </si>
  <si>
    <t>mysql-t1Lxqy1HS72uVo7fCWWrFK9cvEkmuECBd57_</t>
  </si>
  <si>
    <t>janusgraph-t1Lxqy1HS72uVo7fCWWrFK9cvEkmuECBd57_</t>
  </si>
  <si>
    <t>t1NjnusVNw4V96Yf2tHgvUuzSydJcv9rXDV_</t>
  </si>
  <si>
    <t>mysql-t1NjnusVNw4V96Yf2tHgvUuzSydJcv9rXDV_</t>
  </si>
  <si>
    <t>janusgraph-c571c2e201ba72498fe9feba747a51a12f63f23cf0843021aa16e061b3439a7f 002</t>
  </si>
  <si>
    <t>mysql-c571c2e201ba72498fe9feba747a51a12f63f23cf0843021aa16e061b3439a7f 002</t>
  </si>
  <si>
    <t>mysql-1SwXu6CPzN8BHr3AyciB53fntVbE1HKnX7_</t>
  </si>
  <si>
    <t>mysql-8dc8a17c2e28fef4f42652896c708b8b806ca5fb187059e62db9be0e468d82c4</t>
  </si>
  <si>
    <t>交易查询</t>
  </si>
  <si>
    <t>w = 6</t>
  </si>
  <si>
    <t>w = 7</t>
  </si>
  <si>
    <t>w = 8</t>
  </si>
  <si>
    <t>w = 9</t>
  </si>
  <si>
    <t>w = 10</t>
  </si>
  <si>
    <t>JanusGraph</t>
  </si>
  <si>
    <t>Mysql</t>
  </si>
  <si>
    <t>c0004575b98c56db96a6b9a95b41014b56a4834fd9bd35b3d2695741be4181be
交易到交易</t>
  </si>
  <si>
    <t>c0004575b98c56db96a6b9a95b41014b56a4834fd9bd35b3d2695741be4181be
交易到地址</t>
  </si>
  <si>
    <t>5d69be4090b2abc862b4525ea27a3b8d4b48d53c7472a0dfcaa1d4d7ff462e8e
交易到交易</t>
  </si>
  <si>
    <t>5d69be4090b2abc862b4525ea27a3b8d4b48d53c7472a0dfcaa1d4d7ff462e8e
交易到地址</t>
  </si>
  <si>
    <t>5554671b1b382190baf75937433e94320296348995de1a89ea807af42f59961a
交易到交易</t>
  </si>
  <si>
    <t>5554671b1b382190baf75937433e94320296348995de1a89ea807af42f59961a
交易到地址</t>
  </si>
  <si>
    <t>t1NjnusVNw4V96Yf2tHgvUuzSydJcv9rXDV_
地址到交易</t>
  </si>
  <si>
    <t>t1NjnusVNw4V96Yf2tHgvUuzSydJcv9rXDV_
地址到地址</t>
  </si>
  <si>
    <t>t1dnqDWXUkuk5J4JPAqT9esvFfSajU2h95F_
地址到交易</t>
  </si>
  <si>
    <t>t1dnqDWXUkuk5J4JPAqT9esvFfSajU2h95F_
地址到地址</t>
  </si>
  <si>
    <t>t1dBpBbJEZBYfsCy8f6MBbPH88QjXQWYVrz_
地址到交易</t>
  </si>
  <si>
    <t>t1dBpBbJEZBYfsCy8f6MBbPH88QjXQWYVrz_
地址到地址</t>
  </si>
  <si>
    <t>c0004575b98c56db96a6b9a95b41014b56a4834fd9bd35b3d2695741be4181be. 0
Coin_Flow</t>
  </si>
  <si>
    <t>5554671b1b382190baf75937433e94320296348995de1a89ea807af42f59961a. 3
Coin_Flow</t>
  </si>
  <si>
    <t>46fbbd527646d41d111e5dd1ef8899bc0492434c6156bc62c9c81c5fb7dadf6e. 1
Coin_Flow</t>
  </si>
  <si>
    <t>cc422feb8beff0242ccf02189cef0e893164cde7aca2f2d00e18b19e2480fa80
交易到交易</t>
  </si>
  <si>
    <t>cc422feb8beff0242ccf02189cef0e893164cde7aca2f2d00e18b19e2480fa80
交易到地址</t>
  </si>
  <si>
    <t>without cache</t>
  </si>
  <si>
    <t>dd0a5b33cfbc61bd27316d51e520d21e927a1875e34b40501fa527ff6d3f1d6d
交易到交易</t>
  </si>
  <si>
    <t>dd0a5b33cfbc61bd27316d51e520d21e927a1875e34b40501fa527ff6d3f1d6d
交易到地址</t>
  </si>
  <si>
    <t>9d5b7d5d7b1fe7649f0295d691aa49bbb68dcd2b5267e853646c7cd22218a9ec
交易到交易</t>
  </si>
  <si>
    <t>9d5b7d5d7b1fe7649f0295d691aa49bbb68dcd2b5267e853646c7cd22218a9ec
交易到地址</t>
  </si>
  <si>
    <t>地址查询</t>
  </si>
  <si>
    <t>NULL1BJRnJ1ch84JFGNaLjay7MJrCfYRRQpEiw_
地址到地址</t>
  </si>
  <si>
    <t>NULL1BJRnJ1ch84JFGNaLjay7MJrCfYRRQpEiw_
地址到交易</t>
  </si>
  <si>
    <t>NULL12xHvVs4PZvYNYLduzinLvVkG2SdmSDwAQ_
地址到交易</t>
  </si>
  <si>
    <t>NULL12xHvVs4PZvYNYLduzinLvVkG2SdmSDwAQ_
地址到地址</t>
  </si>
  <si>
    <t>NULL1QJwCp5CYn1Z89bHyCdk1JQLm6ahpU7QXA_
地址到地址</t>
  </si>
  <si>
    <t>NULL1QJwCp5CYn1Z89bHyCdk1JQLm6ahpU7QXA_
地址到交易</t>
  </si>
  <si>
    <t>UTXO</t>
  </si>
  <si>
    <t>cc422feb8beff0242ccf02189cef0e893164cde7aca2f2d00e18b19e2480fa80 1</t>
  </si>
  <si>
    <t>zcash_tx- tx2tx-tx2ad</t>
  </si>
  <si>
    <t>zcash_tx- ad2tx-ad2ad</t>
  </si>
  <si>
    <t>zcash-coin-flow</t>
  </si>
  <si>
    <t>bit-tx2tx-tx2ad</t>
  </si>
  <si>
    <t>bit-ad2ad-ad2tx</t>
  </si>
  <si>
    <t>8a00bedbbf7024477b6189404f3ee8b3d0d7800abc76869f672a18e6249b3ac4 0</t>
  </si>
  <si>
    <t>591ce2a26820dc9c79ae8043e4c2a74fe1d56e5f32057b508add55002ff1a61f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</si>
</sst>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0000_ "/>
    <numFmt numFmtId="167" formatCode="0.00000_ "/>
  </numFmts>
  <fonts count="8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2" fillId="0" borderId="0" xfId="0" applyFont="1"/>
    <xf numFmtId="167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166" fontId="3" fillId="0" borderId="0" xfId="0" applyNumberFormat="1" applyFont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164" fontId="2" fillId="0" borderId="0" xfId="0" applyNumberFormat="1" applyFont="1"/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zcashblockexplorer.com/address/t1Lxqy1HS72uVo7fCWWrFK9cvEkmuECBd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FDFA-9446-45BF-BAE2-E0E90FF72130}">
  <dimension ref="A1:J119"/>
  <sheetViews>
    <sheetView topLeftCell="A100" zoomScale="160" zoomScaleNormal="160" workbookViewId="0">
      <selection activeCell="B115" sqref="B115:C119"/>
    </sheetView>
  </sheetViews>
  <sheetFormatPr baseColWidth="10" defaultColWidth="8.83203125" defaultRowHeight="15" x14ac:dyDescent="0.2"/>
  <cols>
    <col min="1" max="1" width="29.1640625" customWidth="1"/>
    <col min="2" max="2" width="31.33203125" customWidth="1"/>
    <col min="3" max="3" width="32.33203125" customWidth="1"/>
    <col min="4" max="4" width="31.83203125" customWidth="1"/>
    <col min="5" max="5" width="31.1640625" customWidth="1"/>
    <col min="6" max="6" width="30.1640625" customWidth="1"/>
    <col min="7" max="7" width="29.1640625" customWidth="1"/>
    <col min="8" max="8" width="31" customWidth="1"/>
    <col min="9" max="9" width="30.6640625" customWidth="1"/>
    <col min="10" max="10" width="27.5" customWidth="1"/>
  </cols>
  <sheetData>
    <row r="1" spans="1:10" x14ac:dyDescent="0.2">
      <c r="A1" s="6" t="s">
        <v>29</v>
      </c>
      <c r="B1" t="s">
        <v>5</v>
      </c>
      <c r="C1" t="s">
        <v>6</v>
      </c>
      <c r="D1" s="6" t="s">
        <v>7</v>
      </c>
      <c r="E1" s="6" t="s">
        <v>113</v>
      </c>
    </row>
    <row r="2" spans="1:10" x14ac:dyDescent="0.2">
      <c r="A2" t="s">
        <v>96</v>
      </c>
      <c r="B2" s="1">
        <v>1708959462.24963</v>
      </c>
      <c r="C2" s="12">
        <v>1711597703.2820201</v>
      </c>
      <c r="D2" s="12">
        <v>1711597270.68276</v>
      </c>
      <c r="E2" s="12">
        <v>1711593703.6811099</v>
      </c>
    </row>
    <row r="3" spans="1:10" x14ac:dyDescent="0.2">
      <c r="A3" t="s">
        <v>97</v>
      </c>
      <c r="B3" s="1">
        <v>1708960453.3083501</v>
      </c>
      <c r="C3" s="12">
        <v>1711597932.0834301</v>
      </c>
      <c r="D3" s="12">
        <v>1711597414.4382401</v>
      </c>
      <c r="E3" s="12">
        <v>1711593889.0480001</v>
      </c>
    </row>
    <row r="4" spans="1:10" x14ac:dyDescent="0.2">
      <c r="A4" t="s">
        <v>98</v>
      </c>
      <c r="B4" s="1">
        <v>1708945875.95508</v>
      </c>
      <c r="C4" s="12">
        <v>1708877873.81499</v>
      </c>
      <c r="D4" s="1">
        <v>1711550900.5415299</v>
      </c>
      <c r="E4" s="12">
        <v>1711592501.44924</v>
      </c>
    </row>
    <row r="5" spans="1:10" x14ac:dyDescent="0.2">
      <c r="A5" t="s">
        <v>99</v>
      </c>
      <c r="B5" s="1">
        <v>1708952737.1410201</v>
      </c>
      <c r="C5" s="12">
        <v>1708878897.5090799</v>
      </c>
      <c r="D5" s="1">
        <v>1711551212.3980999</v>
      </c>
      <c r="E5" s="12">
        <v>1711592909.4741001</v>
      </c>
    </row>
    <row r="6" spans="1:10" x14ac:dyDescent="0.2">
      <c r="A6" t="s">
        <v>111</v>
      </c>
      <c r="B6" s="1">
        <v>1711377477.50404</v>
      </c>
      <c r="C6" s="12">
        <v>1711454521.92698</v>
      </c>
      <c r="D6" s="1">
        <v>1711466278.33004</v>
      </c>
      <c r="E6" s="12">
        <v>1711548441.36538</v>
      </c>
    </row>
    <row r="7" spans="1:10" x14ac:dyDescent="0.2">
      <c r="A7" t="s">
        <v>112</v>
      </c>
      <c r="B7" s="1">
        <v>1711453792</v>
      </c>
      <c r="C7" s="1">
        <v>1711463828.9767699</v>
      </c>
      <c r="D7" s="1">
        <v>1711468031.4760399</v>
      </c>
      <c r="E7" s="1">
        <v>1711549333.41225</v>
      </c>
    </row>
    <row r="8" spans="1:10" x14ac:dyDescent="0.2">
      <c r="D8" s="2"/>
    </row>
    <row r="13" spans="1:10" x14ac:dyDescent="0.2">
      <c r="A13" s="6" t="s">
        <v>114</v>
      </c>
      <c r="B13" t="s">
        <v>115</v>
      </c>
      <c r="C13" t="s">
        <v>116</v>
      </c>
      <c r="D13" t="s">
        <v>117</v>
      </c>
      <c r="E13" s="6" t="s">
        <v>118</v>
      </c>
      <c r="F13" t="s">
        <v>119</v>
      </c>
      <c r="G13" t="s">
        <v>120</v>
      </c>
      <c r="H13" t="s">
        <v>121</v>
      </c>
      <c r="I13" t="s">
        <v>122</v>
      </c>
    </row>
    <row r="14" spans="1:10" x14ac:dyDescent="0.2">
      <c r="A14" t="s">
        <v>111</v>
      </c>
      <c r="B14" s="12">
        <v>1711588531.6608</v>
      </c>
      <c r="C14">
        <v>1711599606.10639</v>
      </c>
      <c r="D14">
        <v>1711600947.85586</v>
      </c>
      <c r="E14">
        <v>1711553601.9661601</v>
      </c>
      <c r="F14">
        <v>1711619762.6338699</v>
      </c>
      <c r="G14">
        <v>1711613276.85605</v>
      </c>
      <c r="H14">
        <v>1711679890.3421099</v>
      </c>
      <c r="I14">
        <v>1711618549.11781</v>
      </c>
    </row>
    <row r="15" spans="1:10" x14ac:dyDescent="0.2">
      <c r="A15" t="s">
        <v>112</v>
      </c>
      <c r="B15" s="12">
        <v>1711590139.08251</v>
      </c>
      <c r="C15">
        <v>1711600747.6817701</v>
      </c>
      <c r="D15">
        <v>1711601860.4057701</v>
      </c>
      <c r="E15">
        <v>1711554091.6135199</v>
      </c>
      <c r="F15">
        <v>1711620536.312</v>
      </c>
      <c r="G15">
        <v>1711614127.47874</v>
      </c>
      <c r="H15">
        <v>1711680887.3801999</v>
      </c>
      <c r="I15">
        <v>1711619634.4744</v>
      </c>
    </row>
    <row r="16" spans="1:10" x14ac:dyDescent="0.2">
      <c r="B16" s="2">
        <f t="shared" ref="B16:I16" si="0">B15-B14</f>
        <v>1607.4217100143433</v>
      </c>
      <c r="C16" s="2">
        <f t="shared" si="0"/>
        <v>1141.5753800868988</v>
      </c>
      <c r="D16" s="2">
        <f t="shared" si="0"/>
        <v>912.54991006851196</v>
      </c>
      <c r="E16" s="2">
        <f t="shared" si="0"/>
        <v>489.64735984802246</v>
      </c>
      <c r="F16" s="2">
        <f t="shared" si="0"/>
        <v>773.67813014984131</v>
      </c>
      <c r="G16" s="2">
        <f t="shared" si="0"/>
        <v>850.62268996238708</v>
      </c>
      <c r="H16" s="2">
        <f t="shared" si="0"/>
        <v>997.03808999061584</v>
      </c>
      <c r="I16" s="2">
        <f t="shared" si="0"/>
        <v>1085.3565900325775</v>
      </c>
      <c r="J16" s="2"/>
    </row>
    <row r="20" spans="1:5" x14ac:dyDescent="0.2">
      <c r="A20" s="6" t="s">
        <v>123</v>
      </c>
      <c r="B20" t="s">
        <v>19</v>
      </c>
      <c r="C20" t="s">
        <v>20</v>
      </c>
      <c r="D20" t="s">
        <v>24</v>
      </c>
      <c r="E20" s="6" t="s">
        <v>31</v>
      </c>
    </row>
    <row r="21" spans="1:5" x14ac:dyDescent="0.2">
      <c r="B21">
        <v>1711716833.54581</v>
      </c>
      <c r="C21">
        <v>1712403898.0218201</v>
      </c>
      <c r="D21">
        <v>1712450487.9374101</v>
      </c>
      <c r="E21">
        <v>1712418759.97858</v>
      </c>
    </row>
    <row r="22" spans="1:5" x14ac:dyDescent="0.2">
      <c r="B22">
        <v>1712103493.04615</v>
      </c>
      <c r="C22">
        <v>1712411322.9481399</v>
      </c>
      <c r="D22">
        <v>1712462030.19315</v>
      </c>
      <c r="E22">
        <v>1712421084.9819901</v>
      </c>
    </row>
    <row r="23" spans="1:5" x14ac:dyDescent="0.2">
      <c r="B23" s="2">
        <f t="shared" ref="B23:E23" si="1">B22-B21</f>
        <v>386659.50033998489</v>
      </c>
      <c r="C23" s="2">
        <f t="shared" si="1"/>
        <v>7424.9263198375702</v>
      </c>
      <c r="D23" s="2">
        <f t="shared" si="1"/>
        <v>11542.255739927292</v>
      </c>
      <c r="E23" s="2">
        <f t="shared" si="1"/>
        <v>2325.0034101009369</v>
      </c>
    </row>
    <row r="24" spans="1:5" x14ac:dyDescent="0.2">
      <c r="A24" s="6"/>
      <c r="C24" s="6"/>
    </row>
    <row r="25" spans="1:5" x14ac:dyDescent="0.2">
      <c r="A25" s="6" t="s">
        <v>124</v>
      </c>
      <c r="B25" t="s">
        <v>28</v>
      </c>
      <c r="C25" s="6" t="s">
        <v>31</v>
      </c>
    </row>
    <row r="26" spans="1:5" x14ac:dyDescent="0.2">
      <c r="B26">
        <v>1712483723.17768</v>
      </c>
      <c r="C26">
        <v>1712469619.8538401</v>
      </c>
    </row>
    <row r="27" spans="1:5" x14ac:dyDescent="0.2">
      <c r="B27">
        <v>1712503219.0474701</v>
      </c>
      <c r="C27">
        <v>1712477188.1642699</v>
      </c>
    </row>
    <row r="28" spans="1:5" x14ac:dyDescent="0.2">
      <c r="B28" s="2">
        <f>B27-B26</f>
        <v>19495.869790077209</v>
      </c>
      <c r="C28" s="2">
        <f>C27-C26</f>
        <v>7568.3104298114777</v>
      </c>
    </row>
    <row r="30" spans="1:5" ht="64" x14ac:dyDescent="0.2">
      <c r="A30" s="6" t="s">
        <v>125</v>
      </c>
      <c r="B30" s="7" t="s">
        <v>72</v>
      </c>
      <c r="C30" s="6" t="s">
        <v>61</v>
      </c>
    </row>
    <row r="31" spans="1:5" x14ac:dyDescent="0.2">
      <c r="B31">
        <v>1712540805.64131</v>
      </c>
      <c r="C31">
        <v>1712551304.9388399</v>
      </c>
    </row>
    <row r="32" spans="1:5" x14ac:dyDescent="0.2">
      <c r="B32">
        <v>1712541705.76531</v>
      </c>
      <c r="C32">
        <v>1712551917.6639199</v>
      </c>
    </row>
    <row r="33" spans="1:7" x14ac:dyDescent="0.2">
      <c r="B33" s="2">
        <f>B32-B31</f>
        <v>900.12400007247925</v>
      </c>
      <c r="C33" s="2">
        <f>C32-C31</f>
        <v>612.72508001327515</v>
      </c>
    </row>
    <row r="35" spans="1:7" x14ac:dyDescent="0.2">
      <c r="A35" s="6" t="s">
        <v>126</v>
      </c>
    </row>
    <row r="36" spans="1:7" ht="31" customHeight="1" x14ac:dyDescent="0.2">
      <c r="B36" s="16" t="s">
        <v>163</v>
      </c>
      <c r="C36" s="17"/>
      <c r="D36" s="16" t="s">
        <v>164</v>
      </c>
      <c r="E36" s="17"/>
      <c r="F36" s="17" t="s">
        <v>165</v>
      </c>
      <c r="G36" s="17"/>
    </row>
    <row r="37" spans="1:7" x14ac:dyDescent="0.2">
      <c r="A37" t="s">
        <v>140</v>
      </c>
      <c r="B37" t="s">
        <v>146</v>
      </c>
      <c r="C37" t="s">
        <v>147</v>
      </c>
      <c r="D37" t="s">
        <v>146</v>
      </c>
      <c r="E37" t="s">
        <v>147</v>
      </c>
    </row>
    <row r="38" spans="1:7" x14ac:dyDescent="0.2">
      <c r="A38" t="s">
        <v>141</v>
      </c>
      <c r="B38">
        <v>23.667000000000002</v>
      </c>
      <c r="C38">
        <v>28.385884046554501</v>
      </c>
      <c r="D38">
        <v>13.585000000000001</v>
      </c>
      <c r="E38">
        <v>18.806813001632602</v>
      </c>
    </row>
    <row r="39" spans="1:7" x14ac:dyDescent="0.2">
      <c r="A39" t="s">
        <v>142</v>
      </c>
      <c r="B39">
        <v>80.325000000000003</v>
      </c>
      <c r="C39">
        <v>121.11185336112899</v>
      </c>
      <c r="D39">
        <v>37.347000000000001</v>
      </c>
      <c r="E39">
        <v>100.116176128387</v>
      </c>
    </row>
    <row r="40" spans="1:7" x14ac:dyDescent="0.2">
      <c r="A40" t="s">
        <v>143</v>
      </c>
      <c r="B40">
        <v>205.73400000000001</v>
      </c>
      <c r="C40">
        <v>518.37902188300995</v>
      </c>
      <c r="D40">
        <v>99.462999999999994</v>
      </c>
      <c r="E40">
        <v>447.33757019042901</v>
      </c>
    </row>
    <row r="41" spans="1:7" x14ac:dyDescent="0.2">
      <c r="A41" t="s">
        <v>144</v>
      </c>
      <c r="B41">
        <v>492.16399999999999</v>
      </c>
      <c r="C41">
        <v>2397.6816589832301</v>
      </c>
      <c r="D41">
        <v>237.6</v>
      </c>
      <c r="E41">
        <v>2008.6456358432699</v>
      </c>
    </row>
    <row r="42" spans="1:7" x14ac:dyDescent="0.2">
      <c r="A42" t="s">
        <v>145</v>
      </c>
      <c r="B42">
        <v>1119.3779999999999</v>
      </c>
      <c r="C42">
        <v>12537.798025846399</v>
      </c>
      <c r="D42">
        <v>564.30700000000002</v>
      </c>
      <c r="E42">
        <v>11277.414923191</v>
      </c>
      <c r="F42">
        <v>6993.3639999999996</v>
      </c>
      <c r="G42">
        <v>17254.317599296501</v>
      </c>
    </row>
    <row r="44" spans="1:7" ht="30" customHeight="1" x14ac:dyDescent="0.2">
      <c r="B44" s="16" t="s">
        <v>166</v>
      </c>
      <c r="C44" s="17"/>
      <c r="D44" s="16" t="s">
        <v>167</v>
      </c>
      <c r="E44" s="17"/>
    </row>
    <row r="45" spans="1:7" x14ac:dyDescent="0.2">
      <c r="A45" t="s">
        <v>140</v>
      </c>
      <c r="B45" t="s">
        <v>146</v>
      </c>
      <c r="C45" t="s">
        <v>147</v>
      </c>
      <c r="D45" t="s">
        <v>146</v>
      </c>
      <c r="E45" t="s">
        <v>147</v>
      </c>
    </row>
    <row r="46" spans="1:7" x14ac:dyDescent="0.2">
      <c r="A46" t="s">
        <v>141</v>
      </c>
      <c r="B46">
        <v>16.079999999999998</v>
      </c>
      <c r="C46">
        <v>42.724177360534597</v>
      </c>
      <c r="D46">
        <v>15.349</v>
      </c>
      <c r="E46">
        <v>65.729832887649494</v>
      </c>
    </row>
    <row r="47" spans="1:7" x14ac:dyDescent="0.2">
      <c r="A47" t="s">
        <v>142</v>
      </c>
      <c r="B47">
        <v>26.177</v>
      </c>
      <c r="C47">
        <v>237.442650079727</v>
      </c>
      <c r="D47">
        <v>22.245999999999999</v>
      </c>
      <c r="E47">
        <v>387.80094909667901</v>
      </c>
    </row>
    <row r="48" spans="1:7" x14ac:dyDescent="0.2">
      <c r="A48" t="s">
        <v>143</v>
      </c>
      <c r="B48">
        <v>40.533999999999999</v>
      </c>
      <c r="C48">
        <v>1400.09103035926</v>
      </c>
      <c r="D48">
        <v>32.152000000000001</v>
      </c>
      <c r="E48">
        <v>2292.3853595256801</v>
      </c>
    </row>
    <row r="49" spans="1:5" x14ac:dyDescent="0.2">
      <c r="A49" t="s">
        <v>144</v>
      </c>
      <c r="B49">
        <v>75.037000000000006</v>
      </c>
      <c r="C49">
        <v>8249.96627640724</v>
      </c>
      <c r="D49">
        <v>61.634999999999998</v>
      </c>
      <c r="E49">
        <v>13133.029085636101</v>
      </c>
    </row>
    <row r="50" spans="1:5" x14ac:dyDescent="0.2">
      <c r="A50" t="s">
        <v>145</v>
      </c>
      <c r="B50">
        <v>122.11799999999999</v>
      </c>
      <c r="C50">
        <v>48284.602141857104</v>
      </c>
      <c r="D50">
        <v>101.224</v>
      </c>
      <c r="E50">
        <v>77221.186930418</v>
      </c>
    </row>
    <row r="53" spans="1:5" ht="30" customHeight="1" x14ac:dyDescent="0.2">
      <c r="B53" s="16" t="s">
        <v>168</v>
      </c>
      <c r="C53" s="17"/>
      <c r="D53" s="16" t="s">
        <v>169</v>
      </c>
      <c r="E53" s="17"/>
    </row>
    <row r="54" spans="1:5" x14ac:dyDescent="0.2">
      <c r="A54" t="s">
        <v>140</v>
      </c>
      <c r="B54" t="s">
        <v>146</v>
      </c>
      <c r="C54" t="s">
        <v>147</v>
      </c>
      <c r="D54" t="s">
        <v>146</v>
      </c>
      <c r="E54" t="s">
        <v>147</v>
      </c>
    </row>
    <row r="55" spans="1:5" x14ac:dyDescent="0.2">
      <c r="A55" t="s">
        <v>141</v>
      </c>
      <c r="B55">
        <v>6.6180000000000003</v>
      </c>
      <c r="C55">
        <v>4.8667404651641801</v>
      </c>
      <c r="D55">
        <v>4.2350000000000003</v>
      </c>
      <c r="E55">
        <v>6.0987653732299796</v>
      </c>
    </row>
    <row r="56" spans="1:5" x14ac:dyDescent="0.2">
      <c r="A56" t="s">
        <v>142</v>
      </c>
      <c r="B56">
        <v>11.231999999999999</v>
      </c>
      <c r="C56">
        <v>17.586645364761299</v>
      </c>
      <c r="D56">
        <v>7.98</v>
      </c>
      <c r="E56">
        <v>15.9069421291351</v>
      </c>
    </row>
    <row r="57" spans="1:5" x14ac:dyDescent="0.2">
      <c r="A57" t="s">
        <v>143</v>
      </c>
      <c r="B57">
        <v>19.57</v>
      </c>
      <c r="C57">
        <v>140.57954144477799</v>
      </c>
      <c r="D57">
        <v>15.946</v>
      </c>
      <c r="E57">
        <v>99.097555875778198</v>
      </c>
    </row>
    <row r="58" spans="1:5" x14ac:dyDescent="0.2">
      <c r="A58" t="s">
        <v>144</v>
      </c>
      <c r="B58">
        <v>39.07</v>
      </c>
      <c r="C58">
        <v>1137.8745112419101</v>
      </c>
      <c r="D58">
        <v>22.972000000000001</v>
      </c>
      <c r="E58">
        <v>809.94625234603802</v>
      </c>
    </row>
    <row r="59" spans="1:5" x14ac:dyDescent="0.2">
      <c r="A59" t="s">
        <v>145</v>
      </c>
      <c r="B59">
        <v>83.67</v>
      </c>
      <c r="C59">
        <v>9756.4645919799805</v>
      </c>
      <c r="D59">
        <v>59.350999999999999</v>
      </c>
      <c r="E59">
        <v>6944.8805415630304</v>
      </c>
    </row>
    <row r="64" spans="1:5" ht="30" customHeight="1" x14ac:dyDescent="0.2">
      <c r="B64" s="16" t="s">
        <v>171</v>
      </c>
      <c r="C64" s="17"/>
      <c r="D64" s="16" t="s">
        <v>172</v>
      </c>
      <c r="E64" s="17"/>
    </row>
    <row r="65" spans="1:5" x14ac:dyDescent="0.2">
      <c r="A65" t="s">
        <v>170</v>
      </c>
      <c r="B65" t="s">
        <v>146</v>
      </c>
      <c r="C65" t="s">
        <v>147</v>
      </c>
      <c r="D65" t="s">
        <v>146</v>
      </c>
      <c r="E65" t="s">
        <v>147</v>
      </c>
    </row>
    <row r="66" spans="1:5" x14ac:dyDescent="0.2">
      <c r="A66" t="s">
        <v>141</v>
      </c>
      <c r="B66">
        <v>1.1339999999999999</v>
      </c>
      <c r="C66">
        <v>2.5174257755279501</v>
      </c>
      <c r="D66">
        <v>0.87</v>
      </c>
      <c r="E66">
        <v>1.03747057914733</v>
      </c>
    </row>
    <row r="67" spans="1:5" x14ac:dyDescent="0.2">
      <c r="A67" t="s">
        <v>142</v>
      </c>
      <c r="B67">
        <v>1.821</v>
      </c>
      <c r="C67">
        <v>5.2177951335906902</v>
      </c>
      <c r="D67">
        <v>1.4350000000000001</v>
      </c>
      <c r="E67">
        <v>2.1257042884826598</v>
      </c>
    </row>
    <row r="68" spans="1:5" x14ac:dyDescent="0.2">
      <c r="A68" t="s">
        <v>143</v>
      </c>
      <c r="B68">
        <v>3.2530000000000001</v>
      </c>
      <c r="C68">
        <v>14.3265933990478</v>
      </c>
      <c r="D68">
        <v>2.6429999999999998</v>
      </c>
      <c r="E68">
        <v>3.8101265430450399</v>
      </c>
    </row>
    <row r="69" spans="1:5" x14ac:dyDescent="0.2">
      <c r="A69" t="s">
        <v>144</v>
      </c>
      <c r="B69">
        <v>5.774</v>
      </c>
      <c r="C69">
        <v>26.521502256393401</v>
      </c>
      <c r="D69">
        <v>4.2190000000000003</v>
      </c>
      <c r="E69">
        <v>10.5515389442443</v>
      </c>
    </row>
    <row r="70" spans="1:5" x14ac:dyDescent="0.2">
      <c r="A70" t="s">
        <v>145</v>
      </c>
      <c r="B70">
        <v>10.856</v>
      </c>
      <c r="C70">
        <v>60.244344234466503</v>
      </c>
      <c r="D70">
        <v>7.9560000000000004</v>
      </c>
      <c r="E70">
        <v>18.9137895107269</v>
      </c>
    </row>
    <row r="72" spans="1:5" ht="30" customHeight="1" x14ac:dyDescent="0.2">
      <c r="B72" s="16" t="s">
        <v>174</v>
      </c>
      <c r="C72" s="17"/>
      <c r="D72" s="16" t="s">
        <v>173</v>
      </c>
      <c r="E72" s="17"/>
    </row>
    <row r="73" spans="1:5" x14ac:dyDescent="0.2">
      <c r="A73" t="s">
        <v>170</v>
      </c>
      <c r="B73" t="s">
        <v>146</v>
      </c>
      <c r="C73" t="s">
        <v>147</v>
      </c>
      <c r="D73" t="s">
        <v>146</v>
      </c>
      <c r="E73" t="s">
        <v>147</v>
      </c>
    </row>
    <row r="74" spans="1:5" x14ac:dyDescent="0.2">
      <c r="A74" t="s">
        <v>141</v>
      </c>
      <c r="B74">
        <v>2.7450000000000001</v>
      </c>
      <c r="C74">
        <v>16.243470191955499</v>
      </c>
      <c r="D74">
        <v>2.2040000000000002</v>
      </c>
      <c r="E74">
        <v>4.8062837123870796</v>
      </c>
    </row>
    <row r="75" spans="1:5" x14ac:dyDescent="0.2">
      <c r="A75" t="s">
        <v>142</v>
      </c>
      <c r="B75">
        <v>6.7439999999999998</v>
      </c>
      <c r="C75">
        <v>54.896394014358499</v>
      </c>
      <c r="D75">
        <v>5.2750000000000004</v>
      </c>
      <c r="E75">
        <v>12.8418383598327</v>
      </c>
    </row>
    <row r="76" spans="1:5" x14ac:dyDescent="0.2">
      <c r="A76" t="s">
        <v>143</v>
      </c>
      <c r="B76">
        <v>20.431000000000001</v>
      </c>
      <c r="C76">
        <v>239.319055318832</v>
      </c>
      <c r="D76">
        <v>11.695</v>
      </c>
      <c r="E76">
        <v>45.499763727188103</v>
      </c>
    </row>
    <row r="77" spans="1:5" x14ac:dyDescent="0.2">
      <c r="A77" t="s">
        <v>144</v>
      </c>
      <c r="B77">
        <v>52.558999999999997</v>
      </c>
      <c r="C77">
        <v>1548.5155091285701</v>
      </c>
      <c r="D77">
        <v>43.561999999999998</v>
      </c>
      <c r="E77">
        <v>243.38465666770901</v>
      </c>
    </row>
    <row r="78" spans="1:5" x14ac:dyDescent="0.2">
      <c r="A78" t="s">
        <v>145</v>
      </c>
      <c r="B78">
        <v>127.003</v>
      </c>
      <c r="C78">
        <v>12395.124727964399</v>
      </c>
      <c r="D78">
        <v>112.866</v>
      </c>
      <c r="E78">
        <v>1775.4147849082899</v>
      </c>
    </row>
    <row r="81" spans="1:5" ht="30" customHeight="1" x14ac:dyDescent="0.2">
      <c r="B81" s="16" t="s">
        <v>175</v>
      </c>
      <c r="C81" s="17"/>
      <c r="D81" s="16" t="s">
        <v>176</v>
      </c>
      <c r="E81" s="17"/>
    </row>
    <row r="82" spans="1:5" ht="15" customHeight="1" x14ac:dyDescent="0.2">
      <c r="A82" t="s">
        <v>170</v>
      </c>
      <c r="B82" t="s">
        <v>146</v>
      </c>
      <c r="C82" t="s">
        <v>147</v>
      </c>
      <c r="D82" t="s">
        <v>146</v>
      </c>
      <c r="E82" t="s">
        <v>147</v>
      </c>
    </row>
    <row r="83" spans="1:5" x14ac:dyDescent="0.2">
      <c r="A83" t="s">
        <v>141</v>
      </c>
      <c r="B83">
        <v>1.5529999999999999</v>
      </c>
      <c r="C83">
        <v>3.3327124118804901</v>
      </c>
      <c r="D83">
        <v>1.494</v>
      </c>
      <c r="E83">
        <v>2.5365338325500399</v>
      </c>
    </row>
    <row r="84" spans="1:5" x14ac:dyDescent="0.2">
      <c r="A84" t="s">
        <v>142</v>
      </c>
      <c r="B84">
        <v>1.728</v>
      </c>
      <c r="C84">
        <v>4.9562706947326598</v>
      </c>
      <c r="D84">
        <v>1.5209999999999999</v>
      </c>
      <c r="E84">
        <v>3.69135570526123</v>
      </c>
    </row>
    <row r="85" spans="1:5" x14ac:dyDescent="0.2">
      <c r="A85" t="s">
        <v>143</v>
      </c>
      <c r="B85">
        <v>2.0459999999999998</v>
      </c>
      <c r="C85">
        <v>14.9224321842193</v>
      </c>
      <c r="D85">
        <v>1.796</v>
      </c>
      <c r="E85">
        <v>5.5895717144012398</v>
      </c>
    </row>
    <row r="86" spans="1:5" x14ac:dyDescent="0.2">
      <c r="A86" t="s">
        <v>144</v>
      </c>
      <c r="B86">
        <v>2.2149999999999999</v>
      </c>
      <c r="C86">
        <v>23.291297197341901</v>
      </c>
      <c r="D86">
        <v>2.012</v>
      </c>
      <c r="E86">
        <v>6.8604619503021196</v>
      </c>
    </row>
    <row r="87" spans="1:5" x14ac:dyDescent="0.2">
      <c r="A87" t="s">
        <v>145</v>
      </c>
      <c r="B87">
        <v>2.7130000000000001</v>
      </c>
      <c r="C87">
        <v>39.5251910686492</v>
      </c>
      <c r="D87">
        <v>2.4580000000000002</v>
      </c>
      <c r="E87">
        <v>15.963566303253099</v>
      </c>
    </row>
    <row r="93" spans="1:5" ht="30" customHeight="1" x14ac:dyDescent="0.2">
      <c r="B93" s="18" t="s">
        <v>178</v>
      </c>
      <c r="C93" s="19"/>
      <c r="D93" s="18"/>
      <c r="E93" s="19"/>
    </row>
    <row r="94" spans="1:5" x14ac:dyDescent="0.2">
      <c r="A94" t="s">
        <v>177</v>
      </c>
      <c r="B94" s="20" t="s">
        <v>146</v>
      </c>
      <c r="C94" s="20" t="s">
        <v>147</v>
      </c>
      <c r="D94" s="20"/>
      <c r="E94" s="20"/>
    </row>
    <row r="95" spans="1:5" x14ac:dyDescent="0.2">
      <c r="A95" t="s">
        <v>141</v>
      </c>
      <c r="B95" s="20">
        <v>1.046</v>
      </c>
      <c r="C95" s="20">
        <v>1.2908341884612999</v>
      </c>
      <c r="D95" s="20"/>
      <c r="E95" s="20"/>
    </row>
    <row r="96" spans="1:5" x14ac:dyDescent="0.2">
      <c r="A96" t="s">
        <v>142</v>
      </c>
      <c r="B96">
        <v>2.1659999999999999</v>
      </c>
      <c r="C96">
        <v>11.9635617733001</v>
      </c>
    </row>
    <row r="97" spans="1:3" x14ac:dyDescent="0.2">
      <c r="A97" t="s">
        <v>143</v>
      </c>
      <c r="B97">
        <v>4.1210000000000004</v>
      </c>
      <c r="C97">
        <v>95.505175113677893</v>
      </c>
    </row>
    <row r="98" spans="1:3" x14ac:dyDescent="0.2">
      <c r="A98" t="s">
        <v>144</v>
      </c>
      <c r="B98">
        <v>7.7359999999999998</v>
      </c>
      <c r="C98">
        <v>1539.8887283802001</v>
      </c>
    </row>
    <row r="99" spans="1:3" x14ac:dyDescent="0.2">
      <c r="A99" t="s">
        <v>145</v>
      </c>
      <c r="B99">
        <v>13.569000000000001</v>
      </c>
      <c r="C99">
        <v>24757.544230461099</v>
      </c>
    </row>
    <row r="103" spans="1:3" ht="30" customHeight="1" x14ac:dyDescent="0.2">
      <c r="B103" s="18" t="s">
        <v>185</v>
      </c>
      <c r="C103" s="19"/>
    </row>
    <row r="104" spans="1:3" x14ac:dyDescent="0.2">
      <c r="A104" t="s">
        <v>177</v>
      </c>
      <c r="B104" s="20" t="s">
        <v>146</v>
      </c>
      <c r="C104" s="20" t="s">
        <v>147</v>
      </c>
    </row>
    <row r="105" spans="1:3" x14ac:dyDescent="0.2">
      <c r="A105" t="s">
        <v>141</v>
      </c>
      <c r="B105" s="20">
        <v>2.7360000000000002</v>
      </c>
      <c r="C105" s="20">
        <v>2.7531552314758301</v>
      </c>
    </row>
    <row r="106" spans="1:3" x14ac:dyDescent="0.2">
      <c r="A106" t="s">
        <v>142</v>
      </c>
      <c r="B106">
        <v>4.47</v>
      </c>
      <c r="C106">
        <v>4.7173602581024099</v>
      </c>
    </row>
    <row r="107" spans="1:3" x14ac:dyDescent="0.2">
      <c r="A107" t="s">
        <v>143</v>
      </c>
      <c r="B107">
        <v>7.9390000000000001</v>
      </c>
      <c r="C107">
        <v>8.7479619979858398</v>
      </c>
    </row>
    <row r="108" spans="1:3" x14ac:dyDescent="0.2">
      <c r="A108" t="s">
        <v>144</v>
      </c>
      <c r="B108">
        <v>14.757999999999999</v>
      </c>
      <c r="C108">
        <v>17.253394842147799</v>
      </c>
    </row>
    <row r="109" spans="1:3" x14ac:dyDescent="0.2">
      <c r="A109" t="s">
        <v>145</v>
      </c>
      <c r="B109">
        <v>23.756</v>
      </c>
      <c r="C109">
        <v>60.818200111389103</v>
      </c>
    </row>
    <row r="113" spans="1:3" ht="29" customHeight="1" x14ac:dyDescent="0.2">
      <c r="B113" s="18" t="s">
        <v>184</v>
      </c>
      <c r="C113" s="19"/>
    </row>
    <row r="114" spans="1:3" x14ac:dyDescent="0.2">
      <c r="A114" t="s">
        <v>177</v>
      </c>
      <c r="B114" s="20" t="s">
        <v>146</v>
      </c>
      <c r="C114" s="20" t="s">
        <v>147</v>
      </c>
    </row>
    <row r="115" spans="1:3" x14ac:dyDescent="0.2">
      <c r="A115" t="s">
        <v>141</v>
      </c>
      <c r="B115" s="20">
        <v>1.083</v>
      </c>
      <c r="C115" s="20">
        <v>1.1023921966552701</v>
      </c>
    </row>
    <row r="116" spans="1:3" x14ac:dyDescent="0.2">
      <c r="A116" t="s">
        <v>142</v>
      </c>
      <c r="B116">
        <v>1.3120000000000001</v>
      </c>
      <c r="C116">
        <v>1.4460904598236</v>
      </c>
    </row>
    <row r="117" spans="1:3" x14ac:dyDescent="0.2">
      <c r="A117" t="s">
        <v>143</v>
      </c>
      <c r="B117">
        <v>1.931</v>
      </c>
      <c r="C117">
        <v>2.0034213066100999</v>
      </c>
    </row>
    <row r="118" spans="1:3" x14ac:dyDescent="0.2">
      <c r="A118" t="s">
        <v>144</v>
      </c>
      <c r="B118">
        <v>2.8119999999999998</v>
      </c>
      <c r="C118">
        <v>3.2941029071807799</v>
      </c>
    </row>
    <row r="119" spans="1:3" x14ac:dyDescent="0.2">
      <c r="A119" t="s">
        <v>145</v>
      </c>
      <c r="B119">
        <v>4.8479999999999999</v>
      </c>
      <c r="C119">
        <v>7.5074102878570503</v>
      </c>
    </row>
  </sheetData>
  <mergeCells count="17">
    <mergeCell ref="B113:C113"/>
    <mergeCell ref="B81:C81"/>
    <mergeCell ref="D81:E81"/>
    <mergeCell ref="B93:C93"/>
    <mergeCell ref="D93:E93"/>
    <mergeCell ref="B103:C103"/>
    <mergeCell ref="B72:C72"/>
    <mergeCell ref="D72:E72"/>
    <mergeCell ref="B53:C53"/>
    <mergeCell ref="D53:E53"/>
    <mergeCell ref="B64:C64"/>
    <mergeCell ref="D64:E64"/>
    <mergeCell ref="B36:C36"/>
    <mergeCell ref="D36:E36"/>
    <mergeCell ref="F36:G36"/>
    <mergeCell ref="B44:C44"/>
    <mergeCell ref="D44:E4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topLeftCell="A178" zoomScale="171" zoomScaleNormal="145" workbookViewId="0">
      <selection activeCell="B186" sqref="B186:C190"/>
    </sheetView>
  </sheetViews>
  <sheetFormatPr baseColWidth="10" defaultColWidth="8.83203125" defaultRowHeight="15" x14ac:dyDescent="0.2"/>
  <cols>
    <col min="1" max="1" width="36.1640625" customWidth="1"/>
    <col min="2" max="2" width="35.1640625" customWidth="1"/>
    <col min="3" max="3" width="31.6640625" customWidth="1"/>
    <col min="4" max="4" width="29.1640625" customWidth="1"/>
    <col min="5" max="5" width="29.83203125" customWidth="1"/>
    <col min="6" max="8" width="28.83203125" customWidth="1"/>
    <col min="9" max="9" width="36.6640625" customWidth="1"/>
    <col min="10" max="10" width="28.83203125" customWidth="1"/>
    <col min="11" max="11" width="48.6640625" customWidth="1"/>
  </cols>
  <sheetData>
    <row r="1" spans="1:9" x14ac:dyDescent="0.2">
      <c r="A1" s="6" t="s">
        <v>29</v>
      </c>
      <c r="B1" t="s">
        <v>5</v>
      </c>
      <c r="C1" t="s">
        <v>6</v>
      </c>
      <c r="D1" s="6" t="s">
        <v>7</v>
      </c>
      <c r="E1" t="s">
        <v>8</v>
      </c>
    </row>
    <row r="2" spans="1:9" x14ac:dyDescent="0.2">
      <c r="A2" t="s">
        <v>0</v>
      </c>
      <c r="B2" s="1">
        <v>1704865038.2654099</v>
      </c>
      <c r="C2" s="12">
        <v>1705554609.4960001</v>
      </c>
      <c r="D2" s="12">
        <v>1706093738.6447799</v>
      </c>
      <c r="E2" s="12">
        <v>1706106390.0104201</v>
      </c>
    </row>
    <row r="3" spans="1:9" x14ac:dyDescent="0.2">
      <c r="A3" t="s">
        <v>1</v>
      </c>
      <c r="B3" s="1">
        <v>1704865963.50231</v>
      </c>
      <c r="C3" s="12">
        <v>1705554835.59266</v>
      </c>
      <c r="D3" s="12">
        <v>1706093883.9541299</v>
      </c>
      <c r="E3" s="12">
        <v>1706106529.68944</v>
      </c>
    </row>
    <row r="4" spans="1:9" x14ac:dyDescent="0.2">
      <c r="A4" t="s">
        <v>2</v>
      </c>
      <c r="B4" s="1">
        <v>1704867243.6115699</v>
      </c>
      <c r="C4" s="12">
        <v>1705555501.3828199</v>
      </c>
      <c r="D4" s="12">
        <v>1706108091.1837399</v>
      </c>
      <c r="E4" s="12">
        <v>1706106708.6426401</v>
      </c>
    </row>
    <row r="5" spans="1:9" x14ac:dyDescent="0.2">
      <c r="A5" t="s">
        <v>95</v>
      </c>
      <c r="B5" s="1">
        <v>1704878328.7423301</v>
      </c>
      <c r="C5" s="12">
        <v>1705557856.4701099</v>
      </c>
      <c r="D5" s="12">
        <v>1706108618.53425</v>
      </c>
      <c r="E5" s="12">
        <v>1706107333.0910499</v>
      </c>
    </row>
    <row r="6" spans="1:9" x14ac:dyDescent="0.2">
      <c r="A6" t="s">
        <v>3</v>
      </c>
      <c r="B6" s="1">
        <v>1705380070.4668801</v>
      </c>
      <c r="C6" s="12">
        <v>1705561144.1188099</v>
      </c>
      <c r="D6" s="12">
        <v>1705830079.2472899</v>
      </c>
      <c r="E6" s="12">
        <v>1705919335.22878</v>
      </c>
    </row>
    <row r="7" spans="1:9" x14ac:dyDescent="0.2">
      <c r="A7" t="s">
        <v>4</v>
      </c>
      <c r="B7" s="1">
        <v>1705513001.5111799</v>
      </c>
      <c r="C7" s="1">
        <v>1705593074.49071</v>
      </c>
      <c r="D7" s="1">
        <v>1705835808.77231</v>
      </c>
      <c r="E7" s="1">
        <v>1705926520.4993801</v>
      </c>
    </row>
    <row r="8" spans="1:9" x14ac:dyDescent="0.2">
      <c r="B8" s="2">
        <f>B7-B6</f>
        <v>132931.04429984093</v>
      </c>
      <c r="C8" s="2">
        <f t="shared" ref="C8:E8" si="0">C7-C6</f>
        <v>31930.371900081635</v>
      </c>
      <c r="D8" s="8">
        <f t="shared" si="0"/>
        <v>5729.5250201225281</v>
      </c>
      <c r="E8" s="8">
        <f t="shared" si="0"/>
        <v>7185.2706000804901</v>
      </c>
    </row>
    <row r="11" spans="1:9" x14ac:dyDescent="0.2">
      <c r="A11" s="6" t="s">
        <v>30</v>
      </c>
      <c r="B11" s="4" t="s">
        <v>9</v>
      </c>
      <c r="C11" s="9" t="s">
        <v>10</v>
      </c>
      <c r="D11" t="s">
        <v>11</v>
      </c>
      <c r="E11" s="4" t="s">
        <v>12</v>
      </c>
      <c r="F11" t="s">
        <v>13</v>
      </c>
      <c r="G11" t="s">
        <v>14</v>
      </c>
      <c r="H11" t="s">
        <v>15</v>
      </c>
      <c r="I11" t="s">
        <v>16</v>
      </c>
    </row>
    <row r="12" spans="1:9" x14ac:dyDescent="0.2">
      <c r="A12" t="s">
        <v>3</v>
      </c>
      <c r="B12" s="1">
        <v>1706342446.2400999</v>
      </c>
      <c r="C12" s="10">
        <v>1706350840.4712999</v>
      </c>
      <c r="D12" s="1">
        <v>1706253177.27036</v>
      </c>
      <c r="E12" s="1">
        <v>1706156053.01001</v>
      </c>
      <c r="F12" s="1">
        <v>1706257448.66082</v>
      </c>
      <c r="G12" s="1">
        <v>1706262032.5977099</v>
      </c>
      <c r="H12" s="1">
        <v>1706273584.28194</v>
      </c>
      <c r="I12" s="1">
        <v>1706282442.0572701</v>
      </c>
    </row>
    <row r="13" spans="1:9" x14ac:dyDescent="0.2">
      <c r="A13" t="s">
        <v>4</v>
      </c>
      <c r="B13" s="1">
        <v>1706346285.4844401</v>
      </c>
      <c r="C13" s="10">
        <v>1706354662.49016</v>
      </c>
      <c r="D13" s="1">
        <v>1706257052.1674199</v>
      </c>
      <c r="E13" s="1">
        <v>1706160325.0336699</v>
      </c>
      <c r="F13" s="1">
        <v>1706261871.2727301</v>
      </c>
      <c r="G13" s="1">
        <v>1706266694.01232</v>
      </c>
      <c r="H13" s="1">
        <v>1706278462.9531901</v>
      </c>
      <c r="I13" s="1">
        <v>1706288556.6178701</v>
      </c>
    </row>
    <row r="14" spans="1:9" x14ac:dyDescent="0.2">
      <c r="A14" t="s">
        <v>17</v>
      </c>
      <c r="B14" s="2">
        <f t="shared" ref="B14:H14" si="1">B13-B12</f>
        <v>3839.2443401813507</v>
      </c>
      <c r="C14" s="8">
        <f t="shared" si="1"/>
        <v>3822.0188601016998</v>
      </c>
      <c r="D14" s="2">
        <f t="shared" si="1"/>
        <v>3874.89705991745</v>
      </c>
      <c r="E14" s="2">
        <f t="shared" si="1"/>
        <v>4272.0236599445343</v>
      </c>
      <c r="F14" s="2">
        <f t="shared" si="1"/>
        <v>4422.6119101047516</v>
      </c>
      <c r="G14" s="2">
        <f t="shared" si="1"/>
        <v>4661.4146101474762</v>
      </c>
      <c r="H14" s="2">
        <f t="shared" si="1"/>
        <v>4878.6712501049042</v>
      </c>
      <c r="I14" s="2">
        <f>I13-I12</f>
        <v>6114.5606000423431</v>
      </c>
    </row>
    <row r="15" spans="1:9" x14ac:dyDescent="0.2">
      <c r="B15" s="3"/>
    </row>
    <row r="17" spans="1:6" x14ac:dyDescent="0.2">
      <c r="D17" t="s">
        <v>18</v>
      </c>
    </row>
    <row r="18" spans="1:6" x14ac:dyDescent="0.2">
      <c r="C18" s="1"/>
    </row>
    <row r="19" spans="1:6" x14ac:dyDescent="0.2">
      <c r="A19" s="6" t="s">
        <v>85</v>
      </c>
      <c r="B19" t="s">
        <v>19</v>
      </c>
      <c r="C19" t="s">
        <v>20</v>
      </c>
      <c r="D19" t="s">
        <v>24</v>
      </c>
      <c r="E19" s="6" t="s">
        <v>31</v>
      </c>
      <c r="F19" t="s">
        <v>110</v>
      </c>
    </row>
    <row r="20" spans="1:6" x14ac:dyDescent="0.2">
      <c r="A20" t="s">
        <v>22</v>
      </c>
      <c r="B20" s="1">
        <v>1706419276.08834</v>
      </c>
      <c r="C20" s="1">
        <v>1706509998.77527</v>
      </c>
      <c r="D20" s="1" t="s">
        <v>25</v>
      </c>
      <c r="E20" s="10" t="s">
        <v>25</v>
      </c>
    </row>
    <row r="21" spans="1:6" x14ac:dyDescent="0.2">
      <c r="A21" t="s">
        <v>23</v>
      </c>
      <c r="B21" s="1">
        <v>1706435911.0372901</v>
      </c>
      <c r="C21" s="1">
        <v>1706523293.69717</v>
      </c>
      <c r="D21" s="1" t="s">
        <v>25</v>
      </c>
      <c r="E21" s="10" t="s">
        <v>25</v>
      </c>
    </row>
    <row r="22" spans="1:6" x14ac:dyDescent="0.2">
      <c r="A22" t="s">
        <v>26</v>
      </c>
      <c r="B22" s="5">
        <f t="shared" ref="B22" si="2">B21-B20</f>
        <v>16634.948950052261</v>
      </c>
      <c r="C22" s="5">
        <f>C21-C20</f>
        <v>13294.921900033951</v>
      </c>
      <c r="D22">
        <v>10809.2650489807</v>
      </c>
      <c r="E22" s="6">
        <v>10407.568077325799</v>
      </c>
    </row>
    <row r="23" spans="1:6" x14ac:dyDescent="0.2">
      <c r="A23" t="s">
        <v>27</v>
      </c>
      <c r="B23">
        <v>16634.948950052261</v>
      </c>
      <c r="C23">
        <v>13294.921900033951</v>
      </c>
      <c r="D23">
        <v>6140.9497668743097</v>
      </c>
      <c r="E23" s="6">
        <v>5814.09695029258</v>
      </c>
    </row>
    <row r="25" spans="1:6" x14ac:dyDescent="0.2">
      <c r="D25" t="s">
        <v>21</v>
      </c>
    </row>
    <row r="27" spans="1:6" x14ac:dyDescent="0.2">
      <c r="A27" s="6" t="s">
        <v>84</v>
      </c>
      <c r="B27" t="s">
        <v>28</v>
      </c>
      <c r="C27" s="9" t="s">
        <v>108</v>
      </c>
      <c r="D27" t="s">
        <v>109</v>
      </c>
    </row>
    <row r="28" spans="1:6" x14ac:dyDescent="0.2">
      <c r="A28" t="s">
        <v>26</v>
      </c>
      <c r="B28">
        <v>16296.4128773212</v>
      </c>
      <c r="C28" s="9">
        <v>13501.5091893672</v>
      </c>
    </row>
    <row r="29" spans="1:6" x14ac:dyDescent="0.2">
      <c r="A29" t="s">
        <v>70</v>
      </c>
      <c r="B29">
        <v>8188.3459997177124</v>
      </c>
      <c r="C29" s="9">
        <v>8477.295069694519</v>
      </c>
      <c r="D29" t="s">
        <v>71</v>
      </c>
    </row>
    <row r="30" spans="1:6" x14ac:dyDescent="0.2">
      <c r="B30" t="s">
        <v>32</v>
      </c>
      <c r="C30" t="s">
        <v>66</v>
      </c>
    </row>
    <row r="31" spans="1:6" x14ac:dyDescent="0.2">
      <c r="B31" t="s">
        <v>33</v>
      </c>
      <c r="C31" t="s">
        <v>68</v>
      </c>
    </row>
    <row r="32" spans="1:6" x14ac:dyDescent="0.2">
      <c r="B32" t="s">
        <v>45</v>
      </c>
      <c r="C32" t="s">
        <v>33</v>
      </c>
    </row>
    <row r="33" spans="2:3" x14ac:dyDescent="0.2">
      <c r="B33" t="s">
        <v>34</v>
      </c>
      <c r="C33" t="s">
        <v>45</v>
      </c>
    </row>
    <row r="34" spans="2:3" x14ac:dyDescent="0.2">
      <c r="B34" t="s">
        <v>35</v>
      </c>
      <c r="C34" t="s">
        <v>34</v>
      </c>
    </row>
    <row r="35" spans="2:3" x14ac:dyDescent="0.2">
      <c r="B35" t="s">
        <v>36</v>
      </c>
      <c r="C35" t="s">
        <v>35</v>
      </c>
    </row>
    <row r="36" spans="2:3" x14ac:dyDescent="0.2">
      <c r="B36" t="s">
        <v>37</v>
      </c>
      <c r="C36" t="s">
        <v>36</v>
      </c>
    </row>
    <row r="37" spans="2:3" x14ac:dyDescent="0.2">
      <c r="B37" t="s">
        <v>38</v>
      </c>
      <c r="C37" t="s">
        <v>37</v>
      </c>
    </row>
    <row r="38" spans="2:3" x14ac:dyDescent="0.2">
      <c r="B38" t="s">
        <v>39</v>
      </c>
      <c r="C38" t="s">
        <v>38</v>
      </c>
    </row>
    <row r="39" spans="2:3" x14ac:dyDescent="0.2">
      <c r="B39" t="s">
        <v>40</v>
      </c>
      <c r="C39" t="s">
        <v>39</v>
      </c>
    </row>
    <row r="40" spans="2:3" x14ac:dyDescent="0.2">
      <c r="B40" t="s">
        <v>41</v>
      </c>
      <c r="C40" t="s">
        <v>40</v>
      </c>
    </row>
    <row r="41" spans="2:3" x14ac:dyDescent="0.2">
      <c r="B41" t="s">
        <v>42</v>
      </c>
      <c r="C41" t="s">
        <v>41</v>
      </c>
    </row>
    <row r="42" spans="2:3" x14ac:dyDescent="0.2">
      <c r="B42" t="s">
        <v>43</v>
      </c>
      <c r="C42" t="s">
        <v>42</v>
      </c>
    </row>
    <row r="43" spans="2:3" x14ac:dyDescent="0.2">
      <c r="B43" t="s">
        <v>44</v>
      </c>
      <c r="C43" t="s">
        <v>43</v>
      </c>
    </row>
    <row r="44" spans="2:3" x14ac:dyDescent="0.2">
      <c r="B44" t="s">
        <v>46</v>
      </c>
      <c r="C44" t="s">
        <v>44</v>
      </c>
    </row>
    <row r="45" spans="2:3" x14ac:dyDescent="0.2">
      <c r="B45" t="s">
        <v>47</v>
      </c>
      <c r="C45" t="s">
        <v>65</v>
      </c>
    </row>
    <row r="46" spans="2:3" x14ac:dyDescent="0.2">
      <c r="B46" t="s">
        <v>48</v>
      </c>
      <c r="C46" t="s">
        <v>67</v>
      </c>
    </row>
    <row r="47" spans="2:3" x14ac:dyDescent="0.2">
      <c r="B47" t="s">
        <v>49</v>
      </c>
      <c r="C47" t="s">
        <v>48</v>
      </c>
    </row>
    <row r="48" spans="2:3" x14ac:dyDescent="0.2">
      <c r="B48" t="s">
        <v>50</v>
      </c>
      <c r="C48" t="s">
        <v>49</v>
      </c>
    </row>
    <row r="49" spans="1:4" x14ac:dyDescent="0.2">
      <c r="B49" t="s">
        <v>51</v>
      </c>
      <c r="C49" t="s">
        <v>50</v>
      </c>
    </row>
    <row r="50" spans="1:4" x14ac:dyDescent="0.2">
      <c r="B50" t="s">
        <v>52</v>
      </c>
      <c r="C50" t="s">
        <v>51</v>
      </c>
    </row>
    <row r="51" spans="1:4" x14ac:dyDescent="0.2">
      <c r="B51" t="s">
        <v>53</v>
      </c>
      <c r="C51" t="s">
        <v>52</v>
      </c>
    </row>
    <row r="52" spans="1:4" x14ac:dyDescent="0.2">
      <c r="B52" t="s">
        <v>54</v>
      </c>
      <c r="C52" t="s">
        <v>53</v>
      </c>
    </row>
    <row r="53" spans="1:4" x14ac:dyDescent="0.2">
      <c r="B53" t="s">
        <v>55</v>
      </c>
      <c r="C53" t="s">
        <v>54</v>
      </c>
    </row>
    <row r="54" spans="1:4" x14ac:dyDescent="0.2">
      <c r="B54" t="s">
        <v>56</v>
      </c>
      <c r="C54" t="s">
        <v>55</v>
      </c>
    </row>
    <row r="55" spans="1:4" x14ac:dyDescent="0.2">
      <c r="B55" t="s">
        <v>57</v>
      </c>
      <c r="C55" t="s">
        <v>56</v>
      </c>
    </row>
    <row r="56" spans="1:4" x14ac:dyDescent="0.2">
      <c r="B56" t="s">
        <v>58</v>
      </c>
      <c r="C56" t="s">
        <v>57</v>
      </c>
    </row>
    <row r="57" spans="1:4" x14ac:dyDescent="0.2">
      <c r="B57" t="s">
        <v>59</v>
      </c>
      <c r="C57" t="s">
        <v>58</v>
      </c>
    </row>
    <row r="58" spans="1:4" x14ac:dyDescent="0.2">
      <c r="B58" t="s">
        <v>60</v>
      </c>
      <c r="C58" t="s">
        <v>59</v>
      </c>
    </row>
    <row r="59" spans="1:4" x14ac:dyDescent="0.2">
      <c r="C59" t="s">
        <v>69</v>
      </c>
    </row>
    <row r="60" spans="1:4" ht="64" x14ac:dyDescent="0.2">
      <c r="A60" s="6" t="s">
        <v>83</v>
      </c>
      <c r="B60" s="7" t="s">
        <v>72</v>
      </c>
      <c r="C60" s="6" t="s">
        <v>61</v>
      </c>
      <c r="D60" s="6" t="s">
        <v>109</v>
      </c>
    </row>
    <row r="61" spans="1:4" x14ac:dyDescent="0.2">
      <c r="A61" s="11" t="s">
        <v>63</v>
      </c>
      <c r="B61">
        <v>1707214705.2950399</v>
      </c>
      <c r="C61" s="13">
        <v>1707209969.6182101</v>
      </c>
      <c r="D61" s="10"/>
    </row>
    <row r="62" spans="1:4" x14ac:dyDescent="0.2">
      <c r="A62" s="11" t="s">
        <v>64</v>
      </c>
      <c r="B62">
        <v>1707220527.57423</v>
      </c>
      <c r="C62" s="14">
        <v>1707214464.3027699</v>
      </c>
      <c r="D62" s="10"/>
    </row>
    <row r="63" spans="1:4" x14ac:dyDescent="0.2">
      <c r="A63" t="s">
        <v>26</v>
      </c>
      <c r="B63" s="10">
        <f>-(B61-B62)</f>
        <v>5822.2791900634766</v>
      </c>
      <c r="C63" s="10">
        <f>-(C61-C62)</f>
        <v>4494.6845598220825</v>
      </c>
      <c r="D63" s="10"/>
    </row>
    <row r="64" spans="1:4" x14ac:dyDescent="0.2">
      <c r="A64" t="s">
        <v>70</v>
      </c>
      <c r="B64">
        <v>1462.027410030365</v>
      </c>
      <c r="C64" s="6">
        <v>1160.9988601207733</v>
      </c>
      <c r="D64" s="6"/>
    </row>
    <row r="65" spans="1:11" x14ac:dyDescent="0.2">
      <c r="A65" t="s">
        <v>62</v>
      </c>
      <c r="B65">
        <v>1822.3863351345001</v>
      </c>
      <c r="C65" s="6">
        <v>3200.3904459476398</v>
      </c>
      <c r="D65" s="6"/>
    </row>
    <row r="66" spans="1:11" x14ac:dyDescent="0.2">
      <c r="B66">
        <v>1707217353.84236</v>
      </c>
      <c r="C66" t="s">
        <v>73</v>
      </c>
    </row>
    <row r="67" spans="1:11" x14ac:dyDescent="0.2">
      <c r="B67">
        <v>1707218815.8697701</v>
      </c>
      <c r="C67" t="s">
        <v>74</v>
      </c>
    </row>
    <row r="68" spans="1:11" x14ac:dyDescent="0.2">
      <c r="B68" s="10"/>
      <c r="C68" t="s">
        <v>75</v>
      </c>
    </row>
    <row r="69" spans="1:11" x14ac:dyDescent="0.2">
      <c r="C69" t="s">
        <v>76</v>
      </c>
    </row>
    <row r="70" spans="1:11" x14ac:dyDescent="0.2">
      <c r="C70" t="s">
        <v>77</v>
      </c>
    </row>
    <row r="71" spans="1:11" x14ac:dyDescent="0.2">
      <c r="C71" t="s">
        <v>78</v>
      </c>
    </row>
    <row r="72" spans="1:11" x14ac:dyDescent="0.2">
      <c r="C72" t="s">
        <v>79</v>
      </c>
    </row>
    <row r="73" spans="1:11" x14ac:dyDescent="0.2">
      <c r="C73" t="s">
        <v>80</v>
      </c>
    </row>
    <row r="74" spans="1:11" x14ac:dyDescent="0.2">
      <c r="C74" t="s">
        <v>81</v>
      </c>
    </row>
    <row r="75" spans="1:11" x14ac:dyDescent="0.2">
      <c r="C75" t="s">
        <v>82</v>
      </c>
    </row>
    <row r="77" spans="1:11" x14ac:dyDescent="0.2">
      <c r="C77" t="s">
        <v>100</v>
      </c>
    </row>
    <row r="78" spans="1:11" x14ac:dyDescent="0.2">
      <c r="A78" s="6" t="s">
        <v>126</v>
      </c>
      <c r="B78" t="s">
        <v>92</v>
      </c>
      <c r="C78" t="s">
        <v>138</v>
      </c>
      <c r="D78" t="s">
        <v>102</v>
      </c>
      <c r="E78" t="s">
        <v>101</v>
      </c>
      <c r="F78" t="s">
        <v>93</v>
      </c>
      <c r="G78" t="s">
        <v>94</v>
      </c>
      <c r="H78" t="s">
        <v>133</v>
      </c>
      <c r="I78" t="s">
        <v>132</v>
      </c>
      <c r="J78" t="s">
        <v>134</v>
      </c>
      <c r="K78" t="s">
        <v>135</v>
      </c>
    </row>
    <row r="79" spans="1:11" x14ac:dyDescent="0.2">
      <c r="A79" t="s">
        <v>88</v>
      </c>
      <c r="B79">
        <v>444</v>
      </c>
      <c r="C79">
        <v>2.8716895580291699</v>
      </c>
      <c r="D79">
        <v>231</v>
      </c>
      <c r="E79">
        <v>0.55351614952087402</v>
      </c>
      <c r="F79">
        <v>237</v>
      </c>
      <c r="G79">
        <v>3.25369834899902E-3</v>
      </c>
      <c r="H79">
        <v>1585</v>
      </c>
      <c r="I79">
        <v>8.4621322154998708</v>
      </c>
      <c r="J79">
        <v>1875</v>
      </c>
      <c r="K79">
        <v>5.46266436576843</v>
      </c>
    </row>
    <row r="80" spans="1:11" x14ac:dyDescent="0.2">
      <c r="A80" t="s">
        <v>90</v>
      </c>
      <c r="B80">
        <v>2454</v>
      </c>
      <c r="C80">
        <v>5.77933526039123</v>
      </c>
      <c r="D80">
        <v>457</v>
      </c>
      <c r="E80">
        <v>0.83573675155639604</v>
      </c>
      <c r="F80">
        <v>525</v>
      </c>
      <c r="G80">
        <v>0.82052373886108398</v>
      </c>
      <c r="H80">
        <v>3280</v>
      </c>
      <c r="I80">
        <v>18.106354236602701</v>
      </c>
      <c r="J80">
        <v>7042</v>
      </c>
      <c r="K80">
        <v>9.5450010299682599</v>
      </c>
    </row>
    <row r="81" spans="1:11" x14ac:dyDescent="0.2">
      <c r="A81" t="s">
        <v>86</v>
      </c>
      <c r="B81">
        <v>4061</v>
      </c>
      <c r="C81">
        <v>9.7961401939392001</v>
      </c>
      <c r="D81">
        <v>499</v>
      </c>
      <c r="E81">
        <v>0.83593344688415505</v>
      </c>
      <c r="F81">
        <v>2325</v>
      </c>
      <c r="G81">
        <v>6.2574253082275302</v>
      </c>
      <c r="H81">
        <v>7527</v>
      </c>
      <c r="I81">
        <v>33.374977588653501</v>
      </c>
      <c r="J81">
        <v>9975</v>
      </c>
      <c r="K81">
        <v>18.452741861343299</v>
      </c>
    </row>
    <row r="82" spans="1:11" x14ac:dyDescent="0.2">
      <c r="B82" t="s">
        <v>104</v>
      </c>
      <c r="C82" t="s">
        <v>103</v>
      </c>
      <c r="D82" t="s">
        <v>107</v>
      </c>
      <c r="E82" t="s">
        <v>106</v>
      </c>
      <c r="F82" t="s">
        <v>105</v>
      </c>
      <c r="G82" t="s">
        <v>139</v>
      </c>
      <c r="I82" t="s">
        <v>129</v>
      </c>
      <c r="K82" t="s">
        <v>128</v>
      </c>
    </row>
    <row r="83" spans="1:11" x14ac:dyDescent="0.2">
      <c r="A83" t="s">
        <v>89</v>
      </c>
      <c r="B83">
        <v>235</v>
      </c>
      <c r="C83">
        <v>0.54323577880859297</v>
      </c>
      <c r="D83">
        <v>351</v>
      </c>
      <c r="E83">
        <v>2.2464418411254798</v>
      </c>
      <c r="F83">
        <v>455</v>
      </c>
      <c r="G83">
        <v>2.4036235809326101</v>
      </c>
      <c r="H83">
        <v>190</v>
      </c>
      <c r="I83">
        <v>0.15572595596313399</v>
      </c>
      <c r="J83">
        <v>246</v>
      </c>
      <c r="K83">
        <v>0.34466242790222101</v>
      </c>
    </row>
    <row r="84" spans="1:11" x14ac:dyDescent="0.2">
      <c r="A84" t="s">
        <v>91</v>
      </c>
      <c r="B84">
        <v>294</v>
      </c>
      <c r="C84">
        <v>0.301781415939331</v>
      </c>
      <c r="D84">
        <v>449</v>
      </c>
      <c r="E84">
        <v>0.95542597770690896</v>
      </c>
      <c r="F84">
        <v>653</v>
      </c>
      <c r="G84">
        <v>0.84653520584106401</v>
      </c>
      <c r="H84">
        <v>244</v>
      </c>
      <c r="I84">
        <v>0.1707444190979</v>
      </c>
      <c r="J84">
        <v>293</v>
      </c>
      <c r="K84">
        <v>0.22161316871643</v>
      </c>
    </row>
    <row r="85" spans="1:11" x14ac:dyDescent="0.2">
      <c r="A85" t="s">
        <v>87</v>
      </c>
      <c r="B85">
        <v>519</v>
      </c>
      <c r="C85">
        <v>0.70231509208679199</v>
      </c>
      <c r="D85">
        <v>1678</v>
      </c>
      <c r="E85">
        <v>1.43637895584106</v>
      </c>
      <c r="F85">
        <v>672</v>
      </c>
      <c r="G85">
        <v>2.5651378631591699</v>
      </c>
      <c r="H85">
        <v>375</v>
      </c>
      <c r="I85">
        <v>0.36259341239929199</v>
      </c>
      <c r="J85">
        <v>402</v>
      </c>
      <c r="K85">
        <v>0.41965246200561501</v>
      </c>
    </row>
    <row r="88" spans="1:11" x14ac:dyDescent="0.2">
      <c r="A88" t="s">
        <v>127</v>
      </c>
      <c r="B88" t="s">
        <v>136</v>
      </c>
      <c r="C88" t="s">
        <v>137</v>
      </c>
    </row>
    <row r="89" spans="1:11" x14ac:dyDescent="0.2">
      <c r="B89">
        <v>2353</v>
      </c>
      <c r="C89">
        <v>570.01200509071305</v>
      </c>
    </row>
    <row r="102" spans="1:3" x14ac:dyDescent="0.2">
      <c r="B102" t="s">
        <v>130</v>
      </c>
      <c r="C102" t="s">
        <v>131</v>
      </c>
    </row>
    <row r="103" spans="1:3" x14ac:dyDescent="0.2">
      <c r="A103" t="s">
        <v>88</v>
      </c>
      <c r="B103">
        <f t="shared" ref="B103:C105" si="3">(B79+D79+F79+H79+J79)/5</f>
        <v>874.4</v>
      </c>
      <c r="C103">
        <f t="shared" si="3"/>
        <v>3.4706511974334688</v>
      </c>
    </row>
    <row r="104" spans="1:3" x14ac:dyDescent="0.2">
      <c r="A104" t="s">
        <v>90</v>
      </c>
      <c r="B104">
        <f t="shared" si="3"/>
        <v>2751.6</v>
      </c>
      <c r="C104">
        <f t="shared" si="3"/>
        <v>7.0173902034759355</v>
      </c>
    </row>
    <row r="105" spans="1:3" x14ac:dyDescent="0.2">
      <c r="A105" t="s">
        <v>86</v>
      </c>
      <c r="B105">
        <f t="shared" si="3"/>
        <v>4877.3999999999996</v>
      </c>
      <c r="C105">
        <f t="shared" si="3"/>
        <v>13.743443679809536</v>
      </c>
    </row>
    <row r="106" spans="1:3" x14ac:dyDescent="0.2">
      <c r="A106" t="s">
        <v>89</v>
      </c>
      <c r="B106">
        <f t="shared" ref="B106:C108" si="4">(B83+D83+F83+H83+J83)/5</f>
        <v>295.39999999999998</v>
      </c>
      <c r="C106">
        <f t="shared" si="4"/>
        <v>1.1387379169464076</v>
      </c>
    </row>
    <row r="107" spans="1:3" x14ac:dyDescent="0.2">
      <c r="A107" t="s">
        <v>91</v>
      </c>
      <c r="B107">
        <f t="shared" si="4"/>
        <v>386.6</v>
      </c>
      <c r="C107">
        <f t="shared" si="4"/>
        <v>0.49922003746032678</v>
      </c>
    </row>
    <row r="108" spans="1:3" x14ac:dyDescent="0.2">
      <c r="A108" t="s">
        <v>87</v>
      </c>
      <c r="B108">
        <f t="shared" si="4"/>
        <v>729.2</v>
      </c>
      <c r="C108">
        <f t="shared" si="4"/>
        <v>1.0972155570983859</v>
      </c>
    </row>
    <row r="116" spans="1:5" ht="30" customHeight="1" x14ac:dyDescent="0.2">
      <c r="B116" s="16" t="s">
        <v>148</v>
      </c>
      <c r="C116" s="17"/>
      <c r="D116" s="16" t="s">
        <v>149</v>
      </c>
      <c r="E116" s="17"/>
    </row>
    <row r="117" spans="1:5" x14ac:dyDescent="0.2">
      <c r="A117" t="s">
        <v>140</v>
      </c>
      <c r="B117" t="s">
        <v>146</v>
      </c>
      <c r="C117" t="s">
        <v>147</v>
      </c>
      <c r="D117" t="s">
        <v>146</v>
      </c>
      <c r="E117" t="s">
        <v>147</v>
      </c>
    </row>
    <row r="118" spans="1:5" x14ac:dyDescent="0.2">
      <c r="A118" t="s">
        <v>141</v>
      </c>
      <c r="B118">
        <v>3.0990000000000002</v>
      </c>
      <c r="C118">
        <v>3.12</v>
      </c>
      <c r="D118">
        <v>2.7029999999999998</v>
      </c>
      <c r="E118">
        <v>6.6636817455291704</v>
      </c>
    </row>
    <row r="119" spans="1:5" x14ac:dyDescent="0.2">
      <c r="A119" t="s">
        <v>142</v>
      </c>
      <c r="B119">
        <v>8.8879999999999999</v>
      </c>
      <c r="C119">
        <v>9.9966158866882306</v>
      </c>
      <c r="D119">
        <v>6.391</v>
      </c>
      <c r="E119">
        <v>23.153255462646399</v>
      </c>
    </row>
    <row r="120" spans="1:5" x14ac:dyDescent="0.2">
      <c r="A120" t="s">
        <v>143</v>
      </c>
      <c r="B120">
        <v>19.530999999999999</v>
      </c>
      <c r="C120">
        <v>26.756660223007199</v>
      </c>
      <c r="D120">
        <v>16488</v>
      </c>
      <c r="E120">
        <v>58.610564708709703</v>
      </c>
    </row>
    <row r="121" spans="1:5" x14ac:dyDescent="0.2">
      <c r="A121" t="s">
        <v>144</v>
      </c>
      <c r="B121">
        <v>30.388000000000002</v>
      </c>
      <c r="C121">
        <v>47.963820695876997</v>
      </c>
      <c r="D121">
        <v>22.018000000000001</v>
      </c>
      <c r="E121">
        <v>108.733588218688</v>
      </c>
    </row>
    <row r="122" spans="1:5" x14ac:dyDescent="0.2">
      <c r="A122" t="s">
        <v>145</v>
      </c>
      <c r="B122">
        <v>45.095999999999997</v>
      </c>
      <c r="C122">
        <v>86.749667167663503</v>
      </c>
      <c r="D122">
        <v>38.451000000000001</v>
      </c>
      <c r="E122">
        <v>195.26977562904301</v>
      </c>
    </row>
    <row r="124" spans="1:5" ht="29" customHeight="1" x14ac:dyDescent="0.2">
      <c r="B124" s="16" t="s">
        <v>150</v>
      </c>
      <c r="C124" s="17"/>
      <c r="D124" s="16" t="s">
        <v>151</v>
      </c>
      <c r="E124" s="17"/>
    </row>
    <row r="125" spans="1:5" x14ac:dyDescent="0.2">
      <c r="B125" t="s">
        <v>146</v>
      </c>
      <c r="C125" t="s">
        <v>147</v>
      </c>
      <c r="D125" t="s">
        <v>146</v>
      </c>
      <c r="E125" t="s">
        <v>147</v>
      </c>
    </row>
    <row r="126" spans="1:5" x14ac:dyDescent="0.2">
      <c r="A126" t="s">
        <v>141</v>
      </c>
      <c r="B126">
        <v>7.5780000000000003</v>
      </c>
      <c r="C126">
        <v>7.6356074810027996</v>
      </c>
      <c r="D126">
        <v>5.1989999999999998</v>
      </c>
      <c r="E126">
        <v>9.2926287651061994</v>
      </c>
    </row>
    <row r="127" spans="1:5" x14ac:dyDescent="0.2">
      <c r="A127" t="s">
        <v>142</v>
      </c>
      <c r="B127">
        <v>13.977</v>
      </c>
      <c r="C127">
        <v>14.312909126281699</v>
      </c>
      <c r="D127">
        <v>9.4570000000000007</v>
      </c>
      <c r="E127">
        <v>17.9647278785705</v>
      </c>
    </row>
    <row r="128" spans="1:5" x14ac:dyDescent="0.2">
      <c r="A128" t="s">
        <v>143</v>
      </c>
      <c r="B128">
        <v>23.548999999999999</v>
      </c>
      <c r="C128">
        <v>28.289934158325099</v>
      </c>
      <c r="D128">
        <v>16.972999999999999</v>
      </c>
      <c r="E128">
        <v>44.871473789215003</v>
      </c>
    </row>
    <row r="129" spans="1:5" x14ac:dyDescent="0.2">
      <c r="A129" t="s">
        <v>144</v>
      </c>
      <c r="B129">
        <v>33316</v>
      </c>
      <c r="C129">
        <v>65.003603935241699</v>
      </c>
      <c r="D129">
        <v>21.821999999999999</v>
      </c>
      <c r="E129">
        <v>97.983891487121497</v>
      </c>
    </row>
    <row r="130" spans="1:5" x14ac:dyDescent="0.2">
      <c r="A130" t="s">
        <v>145</v>
      </c>
      <c r="B130">
        <v>54.417999999999999</v>
      </c>
      <c r="C130">
        <v>151.03506445884699</v>
      </c>
      <c r="D130">
        <v>39.505000000000003</v>
      </c>
      <c r="E130">
        <v>220.639921665191</v>
      </c>
    </row>
    <row r="131" spans="1:5" ht="30" customHeight="1" x14ac:dyDescent="0.2">
      <c r="B131" s="16" t="s">
        <v>152</v>
      </c>
      <c r="C131" s="17"/>
      <c r="D131" s="16" t="s">
        <v>153</v>
      </c>
      <c r="E131" s="17"/>
    </row>
    <row r="132" spans="1:5" x14ac:dyDescent="0.2">
      <c r="B132" t="s">
        <v>146</v>
      </c>
      <c r="C132" t="s">
        <v>147</v>
      </c>
      <c r="D132" t="s">
        <v>146</v>
      </c>
      <c r="E132" t="s">
        <v>147</v>
      </c>
    </row>
    <row r="133" spans="1:5" x14ac:dyDescent="0.2">
      <c r="A133" t="s">
        <v>141</v>
      </c>
      <c r="B133">
        <v>2.9929999999999999</v>
      </c>
      <c r="C133">
        <v>5.4108328819274902</v>
      </c>
      <c r="D133">
        <v>2.6579999999999999</v>
      </c>
      <c r="E133">
        <v>8.8055150508880597</v>
      </c>
    </row>
    <row r="134" spans="1:5" x14ac:dyDescent="0.2">
      <c r="A134" t="s">
        <v>142</v>
      </c>
      <c r="B134">
        <v>5587</v>
      </c>
      <c r="C134">
        <v>8.8257520198822004</v>
      </c>
      <c r="D134">
        <v>4.7969999999999997</v>
      </c>
      <c r="E134">
        <v>23.681101083755401</v>
      </c>
    </row>
    <row r="135" spans="1:5" x14ac:dyDescent="0.2">
      <c r="A135" t="s">
        <v>143</v>
      </c>
      <c r="B135">
        <v>9.6289999999999996</v>
      </c>
      <c r="C135">
        <v>18.267790794372502</v>
      </c>
      <c r="D135">
        <v>8.718</v>
      </c>
      <c r="E135">
        <v>44.788170337677002</v>
      </c>
    </row>
    <row r="136" spans="1:5" x14ac:dyDescent="0.2">
      <c r="A136" t="s">
        <v>144</v>
      </c>
      <c r="B136">
        <v>16.158000000000001</v>
      </c>
      <c r="C136">
        <v>31.5217590332031</v>
      </c>
      <c r="D136">
        <v>14.375999999999999</v>
      </c>
      <c r="E136">
        <v>69.499809980392399</v>
      </c>
    </row>
    <row r="137" spans="1:5" x14ac:dyDescent="0.2">
      <c r="A137" t="s">
        <v>145</v>
      </c>
      <c r="B137">
        <v>26.704999999999998</v>
      </c>
      <c r="C137">
        <v>56.468294382095301</v>
      </c>
      <c r="D137">
        <v>27.143000000000001</v>
      </c>
      <c r="E137">
        <v>129.75875377655001</v>
      </c>
    </row>
    <row r="141" spans="1:5" ht="31" customHeight="1" x14ac:dyDescent="0.2">
      <c r="B141" s="16" t="s">
        <v>154</v>
      </c>
      <c r="C141" s="17"/>
      <c r="D141" s="16" t="s">
        <v>155</v>
      </c>
      <c r="E141" s="17"/>
    </row>
    <row r="142" spans="1:5" x14ac:dyDescent="0.2">
      <c r="B142" t="s">
        <v>146</v>
      </c>
      <c r="C142" t="s">
        <v>147</v>
      </c>
      <c r="D142" t="s">
        <v>146</v>
      </c>
      <c r="E142" t="s">
        <v>147</v>
      </c>
    </row>
    <row r="143" spans="1:5" x14ac:dyDescent="0.2">
      <c r="A143" t="s">
        <v>141</v>
      </c>
      <c r="B143">
        <v>26.831</v>
      </c>
      <c r="C143">
        <v>50.709264278411801</v>
      </c>
      <c r="D143">
        <v>33.329000000000001</v>
      </c>
      <c r="E143">
        <v>232.72728276252701</v>
      </c>
    </row>
    <row r="144" spans="1:5" x14ac:dyDescent="0.2">
      <c r="A144" t="s">
        <v>142</v>
      </c>
      <c r="B144">
        <v>37.305</v>
      </c>
      <c r="C144">
        <v>195.259610414505</v>
      </c>
      <c r="D144">
        <v>46.683999999999997</v>
      </c>
      <c r="E144">
        <v>839.89645743369999</v>
      </c>
    </row>
    <row r="145" spans="1:5" x14ac:dyDescent="0.2">
      <c r="A145" t="s">
        <v>143</v>
      </c>
      <c r="B145">
        <v>60.451000000000001</v>
      </c>
      <c r="C145">
        <v>712.86109614372197</v>
      </c>
      <c r="D145">
        <v>67.188000000000002</v>
      </c>
      <c r="E145">
        <v>2834.9777171611699</v>
      </c>
    </row>
    <row r="146" spans="1:5" x14ac:dyDescent="0.2">
      <c r="A146" t="s">
        <v>144</v>
      </c>
      <c r="B146">
        <v>89.051000000000002</v>
      </c>
      <c r="C146">
        <v>2224.3046092987001</v>
      </c>
      <c r="D146">
        <v>98.432000000000002</v>
      </c>
      <c r="E146">
        <v>8722.2729680538105</v>
      </c>
    </row>
    <row r="147" spans="1:5" x14ac:dyDescent="0.2">
      <c r="A147" t="s">
        <v>145</v>
      </c>
      <c r="B147">
        <v>130.72300000000001</v>
      </c>
      <c r="C147">
        <v>6532.7201461791901</v>
      </c>
      <c r="D147">
        <v>148.88800000000001</v>
      </c>
      <c r="E147">
        <v>25427.066880226099</v>
      </c>
    </row>
    <row r="149" spans="1:5" ht="30" customHeight="1" x14ac:dyDescent="0.2">
      <c r="B149" s="16" t="s">
        <v>156</v>
      </c>
      <c r="C149" s="17"/>
      <c r="D149" s="16" t="s">
        <v>157</v>
      </c>
      <c r="E149" s="17"/>
    </row>
    <row r="150" spans="1:5" x14ac:dyDescent="0.2">
      <c r="B150" t="s">
        <v>146</v>
      </c>
      <c r="C150" t="s">
        <v>147</v>
      </c>
      <c r="D150" t="s">
        <v>146</v>
      </c>
      <c r="E150" t="s">
        <v>147</v>
      </c>
    </row>
    <row r="151" spans="1:5" x14ac:dyDescent="0.2">
      <c r="A151" t="s">
        <v>141</v>
      </c>
      <c r="B151">
        <v>2.2029999999999998</v>
      </c>
      <c r="C151">
        <v>2.2777254581451398</v>
      </c>
      <c r="D151">
        <v>2.39</v>
      </c>
      <c r="E151">
        <v>5.3113458156585596</v>
      </c>
    </row>
    <row r="152" spans="1:5" x14ac:dyDescent="0.2">
      <c r="A152" t="s">
        <v>142</v>
      </c>
      <c r="B152">
        <v>2.7410000000000001</v>
      </c>
      <c r="C152">
        <v>3.3886413574218701</v>
      </c>
      <c r="D152">
        <v>2.9580000000000002</v>
      </c>
      <c r="E152">
        <v>8.6307811737060494</v>
      </c>
    </row>
    <row r="153" spans="1:5" x14ac:dyDescent="0.2">
      <c r="A153" t="s">
        <v>143</v>
      </c>
      <c r="B153">
        <v>3.5659999999999998</v>
      </c>
      <c r="C153">
        <v>5.5380659103393501</v>
      </c>
      <c r="D153">
        <v>4.0659999999999998</v>
      </c>
      <c r="E153">
        <v>13.7113323211669</v>
      </c>
    </row>
    <row r="154" spans="1:5" x14ac:dyDescent="0.2">
      <c r="A154" t="s">
        <v>144</v>
      </c>
      <c r="B154">
        <v>5.359</v>
      </c>
      <c r="C154">
        <v>8.2593173980712802</v>
      </c>
      <c r="D154">
        <v>7.6710000000000003</v>
      </c>
      <c r="E154">
        <v>26.674762248992899</v>
      </c>
    </row>
    <row r="155" spans="1:5" x14ac:dyDescent="0.2">
      <c r="A155" t="s">
        <v>145</v>
      </c>
      <c r="B155">
        <v>10.657999999999999</v>
      </c>
      <c r="C155">
        <v>16.947049617767298</v>
      </c>
      <c r="D155">
        <v>14.941000000000001</v>
      </c>
      <c r="E155">
        <v>53.653449296951202</v>
      </c>
    </row>
    <row r="157" spans="1:5" ht="30" customHeight="1" x14ac:dyDescent="0.2">
      <c r="B157" s="16" t="s">
        <v>158</v>
      </c>
      <c r="C157" s="17"/>
      <c r="D157" s="16" t="s">
        <v>159</v>
      </c>
      <c r="E157" s="17"/>
    </row>
    <row r="158" spans="1:5" x14ac:dyDescent="0.2">
      <c r="B158" t="s">
        <v>146</v>
      </c>
      <c r="C158" t="s">
        <v>147</v>
      </c>
      <c r="D158" t="s">
        <v>146</v>
      </c>
      <c r="E158" t="s">
        <v>147</v>
      </c>
    </row>
    <row r="159" spans="1:5" x14ac:dyDescent="0.2">
      <c r="A159" t="s">
        <v>141</v>
      </c>
      <c r="B159">
        <v>7.4240000000000004</v>
      </c>
      <c r="C159">
        <v>7.79396152496337</v>
      </c>
      <c r="D159">
        <v>12.534000000000001</v>
      </c>
      <c r="E159">
        <v>19.129207611083899</v>
      </c>
    </row>
    <row r="160" spans="1:5" x14ac:dyDescent="0.2">
      <c r="A160" t="s">
        <v>142</v>
      </c>
      <c r="B160">
        <v>14.523</v>
      </c>
      <c r="C160">
        <v>17.455770015716499</v>
      </c>
      <c r="D160">
        <v>20.634</v>
      </c>
      <c r="E160">
        <v>41.864992380142198</v>
      </c>
    </row>
    <row r="161" spans="1:5" x14ac:dyDescent="0.2">
      <c r="A161" t="s">
        <v>143</v>
      </c>
      <c r="B161">
        <v>24.582999999999998</v>
      </c>
      <c r="C161">
        <v>38.657157421111997</v>
      </c>
      <c r="D161">
        <v>56.34</v>
      </c>
      <c r="E161">
        <v>100.808265209198</v>
      </c>
    </row>
    <row r="162" spans="1:5" x14ac:dyDescent="0.2">
      <c r="A162" t="s">
        <v>144</v>
      </c>
      <c r="B162">
        <v>57.933999999999997</v>
      </c>
      <c r="C162">
        <v>99.484175205230699</v>
      </c>
      <c r="D162">
        <v>112.89100000000001</v>
      </c>
      <c r="E162">
        <v>241.11599636077801</v>
      </c>
    </row>
    <row r="163" spans="1:5" x14ac:dyDescent="0.2">
      <c r="A163" t="s">
        <v>145</v>
      </c>
      <c r="B163">
        <v>128.46899999999999</v>
      </c>
      <c r="C163">
        <v>227.84183979034401</v>
      </c>
      <c r="D163">
        <v>226.22300000000001</v>
      </c>
      <c r="E163">
        <v>597.82915067672695</v>
      </c>
    </row>
    <row r="167" spans="1:5" x14ac:dyDescent="0.2">
      <c r="C167" s="15"/>
    </row>
    <row r="168" spans="1:5" ht="29" customHeight="1" x14ac:dyDescent="0.2">
      <c r="B168" s="16" t="s">
        <v>160</v>
      </c>
      <c r="C168" s="17"/>
    </row>
    <row r="169" spans="1:5" x14ac:dyDescent="0.2">
      <c r="B169" t="s">
        <v>146</v>
      </c>
      <c r="C169" t="s">
        <v>147</v>
      </c>
    </row>
    <row r="170" spans="1:5" x14ac:dyDescent="0.2">
      <c r="A170" t="s">
        <v>141</v>
      </c>
      <c r="B170">
        <v>3.0419999999999998</v>
      </c>
      <c r="C170">
        <v>7.5840678215026802</v>
      </c>
    </row>
    <row r="171" spans="1:5" x14ac:dyDescent="0.2">
      <c r="A171" t="s">
        <v>142</v>
      </c>
      <c r="B171">
        <v>6.4009999999999998</v>
      </c>
      <c r="C171">
        <v>32.276032209396298</v>
      </c>
    </row>
    <row r="172" spans="1:5" x14ac:dyDescent="0.2">
      <c r="A172" t="s">
        <v>143</v>
      </c>
      <c r="B172">
        <v>17.420999999999999</v>
      </c>
      <c r="C172">
        <v>102.28229594230601</v>
      </c>
    </row>
    <row r="173" spans="1:5" x14ac:dyDescent="0.2">
      <c r="A173" t="s">
        <v>144</v>
      </c>
      <c r="B173">
        <v>26.72</v>
      </c>
      <c r="C173">
        <v>192.28264331817601</v>
      </c>
    </row>
    <row r="174" spans="1:5" x14ac:dyDescent="0.2">
      <c r="A174" t="s">
        <v>145</v>
      </c>
      <c r="B174">
        <v>39.368000000000002</v>
      </c>
      <c r="C174">
        <v>348.54929542541498</v>
      </c>
    </row>
    <row r="176" spans="1:5" x14ac:dyDescent="0.2">
      <c r="B176" s="16" t="s">
        <v>162</v>
      </c>
      <c r="C176" s="17"/>
    </row>
    <row r="177" spans="1:3" x14ac:dyDescent="0.2">
      <c r="B177" t="s">
        <v>146</v>
      </c>
      <c r="C177" t="s">
        <v>147</v>
      </c>
    </row>
    <row r="178" spans="1:3" x14ac:dyDescent="0.2">
      <c r="A178" t="s">
        <v>141</v>
      </c>
      <c r="B178">
        <v>4.7610000000000001</v>
      </c>
      <c r="C178">
        <v>13.4927728176116</v>
      </c>
    </row>
    <row r="179" spans="1:3" x14ac:dyDescent="0.2">
      <c r="A179" t="s">
        <v>142</v>
      </c>
      <c r="B179">
        <v>6.351</v>
      </c>
      <c r="C179">
        <v>23.699417114257798</v>
      </c>
    </row>
    <row r="180" spans="1:3" x14ac:dyDescent="0.2">
      <c r="A180" t="s">
        <v>143</v>
      </c>
      <c r="B180">
        <v>9.3949999999999996</v>
      </c>
      <c r="C180">
        <v>43.506280660629201</v>
      </c>
    </row>
    <row r="181" spans="1:3" x14ac:dyDescent="0.2">
      <c r="A181" t="s">
        <v>144</v>
      </c>
      <c r="B181">
        <v>11.875999999999999</v>
      </c>
      <c r="C181">
        <v>77.929683446884098</v>
      </c>
    </row>
    <row r="182" spans="1:3" x14ac:dyDescent="0.2">
      <c r="A182" t="s">
        <v>145</v>
      </c>
      <c r="B182">
        <v>17.04</v>
      </c>
      <c r="C182">
        <v>138.29568386077801</v>
      </c>
    </row>
    <row r="184" spans="1:3" x14ac:dyDescent="0.2">
      <c r="B184" s="16" t="s">
        <v>161</v>
      </c>
      <c r="C184" s="17"/>
    </row>
    <row r="185" spans="1:3" x14ac:dyDescent="0.2">
      <c r="B185" t="s">
        <v>146</v>
      </c>
      <c r="C185" t="s">
        <v>147</v>
      </c>
    </row>
    <row r="186" spans="1:3" x14ac:dyDescent="0.2">
      <c r="A186" t="s">
        <v>141</v>
      </c>
      <c r="B186">
        <v>2.3380000000000001</v>
      </c>
      <c r="C186">
        <v>10.1302618980407</v>
      </c>
    </row>
    <row r="187" spans="1:3" x14ac:dyDescent="0.2">
      <c r="A187" t="s">
        <v>142</v>
      </c>
      <c r="B187">
        <v>4.4909999999999997</v>
      </c>
      <c r="C187">
        <v>34.584172725677398</v>
      </c>
    </row>
    <row r="188" spans="1:3" x14ac:dyDescent="0.2">
      <c r="A188" t="s">
        <v>143</v>
      </c>
      <c r="B188">
        <v>8.2479999999999993</v>
      </c>
      <c r="C188">
        <v>68.673126935958805</v>
      </c>
    </row>
    <row r="189" spans="1:3" x14ac:dyDescent="0.2">
      <c r="A189" t="s">
        <v>144</v>
      </c>
      <c r="B189">
        <v>13.741</v>
      </c>
      <c r="C189">
        <v>104.599054336547</v>
      </c>
    </row>
    <row r="190" spans="1:3" x14ac:dyDescent="0.2">
      <c r="A190" t="s">
        <v>145</v>
      </c>
      <c r="B190">
        <v>26.431000000000001</v>
      </c>
      <c r="C190">
        <v>181.39925742149299</v>
      </c>
    </row>
    <row r="195" spans="1:1" x14ac:dyDescent="0.2">
      <c r="A195" s="15"/>
    </row>
  </sheetData>
  <mergeCells count="15">
    <mergeCell ref="B141:C141"/>
    <mergeCell ref="D141:E141"/>
    <mergeCell ref="B149:C149"/>
    <mergeCell ref="D149:E149"/>
    <mergeCell ref="B116:C116"/>
    <mergeCell ref="D116:E116"/>
    <mergeCell ref="B124:C124"/>
    <mergeCell ref="D124:E124"/>
    <mergeCell ref="B131:C131"/>
    <mergeCell ref="D131:E131"/>
    <mergeCell ref="B157:C157"/>
    <mergeCell ref="D157:E157"/>
    <mergeCell ref="B168:C168"/>
    <mergeCell ref="B176:C176"/>
    <mergeCell ref="B184:C184"/>
  </mergeCells>
  <phoneticPr fontId="1" type="noConversion"/>
  <hyperlinks>
    <hyperlink ref="H78" r:id="rId1" display="https://zcashblockexplorer.com/address/t1Lxqy1HS72uVo7fCWWrFK9cvEkmuECBd57" xr:uid="{BCE9548C-2E63-0B4E-8622-8410D61A90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04CE-9C11-9143-A62A-61996F334A74}">
  <dimension ref="A1:P113"/>
  <sheetViews>
    <sheetView tabSelected="1" topLeftCell="A84" zoomScale="116" workbookViewId="0">
      <selection activeCell="N102" sqref="N102"/>
    </sheetView>
  </sheetViews>
  <sheetFormatPr baseColWidth="10" defaultRowHeight="15" x14ac:dyDescent="0.2"/>
  <sheetData>
    <row r="1" spans="1:14" x14ac:dyDescent="0.2">
      <c r="A1" s="17" t="s">
        <v>179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>
        <v>3.0990000000000002</v>
      </c>
      <c r="B2">
        <v>3.12</v>
      </c>
      <c r="C2">
        <v>2.7029999999999998</v>
      </c>
      <c r="D2">
        <v>6.6636817455291704</v>
      </c>
      <c r="F2">
        <v>7.5780000000000003</v>
      </c>
      <c r="G2">
        <v>7.6356074810027996</v>
      </c>
      <c r="H2">
        <v>5.1989999999999998</v>
      </c>
      <c r="I2">
        <v>9.2926287651061994</v>
      </c>
      <c r="K2">
        <v>2.9929999999999999</v>
      </c>
      <c r="L2">
        <v>5.4108328819274902</v>
      </c>
      <c r="M2">
        <v>2.6579999999999999</v>
      </c>
      <c r="N2">
        <v>8.8055150508880597</v>
      </c>
    </row>
    <row r="3" spans="1:14" x14ac:dyDescent="0.2">
      <c r="A3">
        <v>8.8879999999999999</v>
      </c>
      <c r="B3">
        <v>9.9966158866882306</v>
      </c>
      <c r="C3">
        <v>6.391</v>
      </c>
      <c r="D3">
        <v>23.153255462646399</v>
      </c>
      <c r="F3">
        <v>13.977</v>
      </c>
      <c r="G3">
        <v>14.312909126281699</v>
      </c>
      <c r="H3">
        <v>9.4570000000000007</v>
      </c>
      <c r="I3">
        <v>17.9647278785705</v>
      </c>
      <c r="K3">
        <v>5.5869999999999997</v>
      </c>
      <c r="L3">
        <v>8.8257520198822004</v>
      </c>
      <c r="M3">
        <v>4.7969999999999997</v>
      </c>
      <c r="N3">
        <v>23.681101083755401</v>
      </c>
    </row>
    <row r="4" spans="1:14" x14ac:dyDescent="0.2">
      <c r="A4">
        <v>19.530999999999999</v>
      </c>
      <c r="B4">
        <v>26.756660223007199</v>
      </c>
      <c r="C4">
        <v>16.488</v>
      </c>
      <c r="D4">
        <v>58.610564708709703</v>
      </c>
      <c r="F4">
        <v>23.548999999999999</v>
      </c>
      <c r="G4">
        <v>28.289934158325099</v>
      </c>
      <c r="H4">
        <v>16.972999999999999</v>
      </c>
      <c r="I4">
        <v>44.871473789215003</v>
      </c>
      <c r="K4">
        <v>9.6289999999999996</v>
      </c>
      <c r="L4">
        <v>18.267790794372502</v>
      </c>
      <c r="M4">
        <v>8.718</v>
      </c>
      <c r="N4">
        <v>44.788170337677002</v>
      </c>
    </row>
    <row r="5" spans="1:14" x14ac:dyDescent="0.2">
      <c r="A5">
        <v>30.388000000000002</v>
      </c>
      <c r="B5">
        <v>47.963820695876997</v>
      </c>
      <c r="C5">
        <v>22.018000000000001</v>
      </c>
      <c r="D5">
        <v>108.733588218688</v>
      </c>
      <c r="F5">
        <v>33.316000000000003</v>
      </c>
      <c r="G5">
        <v>65.003603935241699</v>
      </c>
      <c r="H5">
        <v>21.821999999999999</v>
      </c>
      <c r="I5">
        <v>97.983891487121497</v>
      </c>
      <c r="K5">
        <v>16.158000000000001</v>
      </c>
      <c r="L5">
        <v>31.5217590332031</v>
      </c>
      <c r="M5">
        <v>14.375999999999999</v>
      </c>
      <c r="N5">
        <v>69.499809980392399</v>
      </c>
    </row>
    <row r="6" spans="1:14" x14ac:dyDescent="0.2">
      <c r="A6">
        <v>45.095999999999997</v>
      </c>
      <c r="B6">
        <v>86.749667167663503</v>
      </c>
      <c r="C6">
        <v>38.451000000000001</v>
      </c>
      <c r="D6">
        <v>195.26977562904301</v>
      </c>
      <c r="F6">
        <v>54.417999999999999</v>
      </c>
      <c r="G6">
        <v>151.03506445884699</v>
      </c>
      <c r="H6">
        <v>39.505000000000003</v>
      </c>
      <c r="I6">
        <v>220.639921665191</v>
      </c>
      <c r="K6">
        <v>26.704999999999998</v>
      </c>
      <c r="L6">
        <v>56.468294382095301</v>
      </c>
      <c r="M6">
        <v>27.143000000000001</v>
      </c>
      <c r="N6">
        <v>129.75875377655001</v>
      </c>
    </row>
    <row r="8" spans="1:14" x14ac:dyDescent="0.2">
      <c r="A8">
        <f>(A2+F2+K2)/3</f>
        <v>4.5566666666666666</v>
      </c>
      <c r="B8">
        <f t="shared" ref="B8:D8" si="0">(B2+G2+L2)/3</f>
        <v>5.3888134543100961</v>
      </c>
      <c r="C8">
        <f t="shared" si="0"/>
        <v>3.5199999999999996</v>
      </c>
      <c r="D8">
        <f t="shared" si="0"/>
        <v>8.2539418538411429</v>
      </c>
      <c r="F8">
        <f>B8/A8</f>
        <v>1.1826218261104819</v>
      </c>
      <c r="G8">
        <f>D8/C8</f>
        <v>2.344869844841234</v>
      </c>
    </row>
    <row r="9" spans="1:14" x14ac:dyDescent="0.2">
      <c r="A9">
        <f>(A3+F3+K3)/3</f>
        <v>9.484</v>
      </c>
      <c r="B9">
        <f t="shared" ref="B9:B12" si="1">(B3+G3+L3)/3</f>
        <v>11.045092344284043</v>
      </c>
      <c r="C9">
        <f t="shared" ref="C9:C12" si="2">(C3+H3+M3)/3</f>
        <v>6.8816666666666668</v>
      </c>
      <c r="D9">
        <f t="shared" ref="D9:D12" si="3">(D3+I3+N3)/3</f>
        <v>21.599694808324102</v>
      </c>
      <c r="F9">
        <f t="shared" ref="F9:F12" si="4">B9/A9</f>
        <v>1.1646027355845681</v>
      </c>
      <c r="G9">
        <f t="shared" ref="G9:G12" si="5">D9/C9</f>
        <v>3.138730173164074</v>
      </c>
    </row>
    <row r="10" spans="1:14" x14ac:dyDescent="0.2">
      <c r="A10">
        <f t="shared" ref="A10:A12" si="6">(A4+F4+K4)/3</f>
        <v>17.569666666666667</v>
      </c>
      <c r="B10">
        <f t="shared" si="1"/>
        <v>24.4381283919016</v>
      </c>
      <c r="C10">
        <f t="shared" si="2"/>
        <v>14.059666666666667</v>
      </c>
      <c r="D10">
        <f t="shared" si="3"/>
        <v>49.423402945200564</v>
      </c>
      <c r="F10">
        <f t="shared" si="4"/>
        <v>1.3909272643325581</v>
      </c>
      <c r="G10">
        <f t="shared" si="5"/>
        <v>3.515261358391657</v>
      </c>
    </row>
    <row r="11" spans="1:14" x14ac:dyDescent="0.2">
      <c r="A11">
        <f t="shared" si="6"/>
        <v>26.620666666666668</v>
      </c>
      <c r="B11">
        <f t="shared" si="1"/>
        <v>48.163061221440593</v>
      </c>
      <c r="C11">
        <f t="shared" si="2"/>
        <v>19.405333333333335</v>
      </c>
      <c r="D11">
        <f t="shared" si="3"/>
        <v>92.072429895400617</v>
      </c>
      <c r="F11">
        <f t="shared" si="4"/>
        <v>1.8092357274338455</v>
      </c>
      <c r="G11">
        <f t="shared" si="5"/>
        <v>4.7446971569019141</v>
      </c>
    </row>
    <row r="12" spans="1:14" x14ac:dyDescent="0.2">
      <c r="A12">
        <f t="shared" si="6"/>
        <v>42.073</v>
      </c>
      <c r="B12">
        <f t="shared" si="1"/>
        <v>98.084342002868596</v>
      </c>
      <c r="C12">
        <f t="shared" si="2"/>
        <v>35.033000000000001</v>
      </c>
      <c r="D12">
        <f t="shared" si="3"/>
        <v>181.8894836902613</v>
      </c>
      <c r="F12">
        <f t="shared" si="4"/>
        <v>2.3312894731269127</v>
      </c>
      <c r="G12">
        <f t="shared" si="5"/>
        <v>5.1919471267165616</v>
      </c>
    </row>
    <row r="14" spans="1:14" x14ac:dyDescent="0.2">
      <c r="A14" s="17" t="s">
        <v>180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A15">
        <v>26.831</v>
      </c>
      <c r="B15">
        <v>50.709264278411801</v>
      </c>
      <c r="C15">
        <v>33.329000000000001</v>
      </c>
      <c r="D15">
        <v>232.72728276252701</v>
      </c>
      <c r="F15">
        <v>2.2029999999999998</v>
      </c>
      <c r="G15">
        <v>2.2777254581451398</v>
      </c>
      <c r="H15">
        <v>2.39</v>
      </c>
      <c r="I15">
        <v>5.3113458156585596</v>
      </c>
      <c r="K15">
        <v>7.4240000000000004</v>
      </c>
      <c r="L15">
        <v>7.79396152496337</v>
      </c>
      <c r="M15">
        <v>12.534000000000001</v>
      </c>
      <c r="N15">
        <v>19.129207611083899</v>
      </c>
    </row>
    <row r="16" spans="1:14" x14ac:dyDescent="0.2">
      <c r="A16">
        <v>37.305</v>
      </c>
      <c r="B16">
        <v>195.259610414505</v>
      </c>
      <c r="C16">
        <v>46.683999999999997</v>
      </c>
      <c r="D16">
        <v>839.89645743369999</v>
      </c>
      <c r="F16">
        <v>2.7410000000000001</v>
      </c>
      <c r="G16">
        <v>3.3886413574218701</v>
      </c>
      <c r="H16">
        <v>2.9580000000000002</v>
      </c>
      <c r="I16">
        <v>8.6307811737060494</v>
      </c>
      <c r="K16">
        <v>14.523</v>
      </c>
      <c r="L16">
        <v>17.455770015716499</v>
      </c>
      <c r="M16">
        <v>20.634</v>
      </c>
      <c r="N16">
        <v>41.864992380142198</v>
      </c>
    </row>
    <row r="17" spans="1:14" x14ac:dyDescent="0.2">
      <c r="A17">
        <v>60.451000000000001</v>
      </c>
      <c r="B17">
        <v>712.86109614372197</v>
      </c>
      <c r="C17">
        <v>67.188000000000002</v>
      </c>
      <c r="D17">
        <v>2834.9777171611699</v>
      </c>
      <c r="F17">
        <v>3.5659999999999998</v>
      </c>
      <c r="G17">
        <v>5.5380659103393501</v>
      </c>
      <c r="H17">
        <v>4.0659999999999998</v>
      </c>
      <c r="I17">
        <v>13.7113323211669</v>
      </c>
      <c r="K17">
        <v>24.582999999999998</v>
      </c>
      <c r="L17">
        <v>38.657157421111997</v>
      </c>
      <c r="M17">
        <v>56.34</v>
      </c>
      <c r="N17">
        <v>100.808265209198</v>
      </c>
    </row>
    <row r="18" spans="1:14" x14ac:dyDescent="0.2">
      <c r="A18">
        <v>89.051000000000002</v>
      </c>
      <c r="B18">
        <v>2224.3046092987001</v>
      </c>
      <c r="C18">
        <v>98.432000000000002</v>
      </c>
      <c r="D18">
        <v>8722.2729680538105</v>
      </c>
      <c r="F18">
        <v>5.359</v>
      </c>
      <c r="G18">
        <v>8.2593173980712802</v>
      </c>
      <c r="H18">
        <v>7.6710000000000003</v>
      </c>
      <c r="I18">
        <v>26.674762248992899</v>
      </c>
      <c r="K18">
        <v>57.933999999999997</v>
      </c>
      <c r="L18">
        <v>99.484175205230699</v>
      </c>
      <c r="M18">
        <v>112.89100000000001</v>
      </c>
      <c r="N18">
        <v>241.11599636077801</v>
      </c>
    </row>
    <row r="19" spans="1:14" x14ac:dyDescent="0.2">
      <c r="A19">
        <v>130.72300000000001</v>
      </c>
      <c r="B19">
        <v>6532.7201461791901</v>
      </c>
      <c r="C19">
        <v>148.88800000000001</v>
      </c>
      <c r="D19">
        <v>25427.066880226099</v>
      </c>
      <c r="F19">
        <v>10.657999999999999</v>
      </c>
      <c r="G19">
        <v>16.947049617767298</v>
      </c>
      <c r="H19">
        <v>14.941000000000001</v>
      </c>
      <c r="I19">
        <v>53.653449296951202</v>
      </c>
      <c r="K19">
        <v>128.46899999999999</v>
      </c>
      <c r="L19">
        <v>227.84183979034401</v>
      </c>
      <c r="M19">
        <v>226.22300000000001</v>
      </c>
      <c r="N19">
        <v>597.82915067672695</v>
      </c>
    </row>
    <row r="21" spans="1:14" x14ac:dyDescent="0.2">
      <c r="A21">
        <f>(A15+F15+K15)/3</f>
        <v>12.152666666666667</v>
      </c>
      <c r="B21">
        <f t="shared" ref="B21:B25" si="7">(B15+G15+L15)/3</f>
        <v>20.260317087173437</v>
      </c>
      <c r="C21">
        <f t="shared" ref="C21:C25" si="8">(C15+H15+M15)/3</f>
        <v>16.084333333333333</v>
      </c>
      <c r="D21">
        <f t="shared" ref="D21:D25" si="9">(D15+I15+N15)/3</f>
        <v>85.722612063089812</v>
      </c>
      <c r="F21">
        <f>B21/A21</f>
        <v>1.667149905686552</v>
      </c>
      <c r="G21">
        <f>D21/C21</f>
        <v>5.3295719683598834</v>
      </c>
    </row>
    <row r="22" spans="1:14" x14ac:dyDescent="0.2">
      <c r="A22">
        <f t="shared" ref="A22:A25" si="10">(A16+F16+K16)/3</f>
        <v>18.189666666666668</v>
      </c>
      <c r="B22">
        <f t="shared" si="7"/>
        <v>72.034673929214463</v>
      </c>
      <c r="C22">
        <f t="shared" si="8"/>
        <v>23.425333333333331</v>
      </c>
      <c r="D22">
        <f t="shared" si="9"/>
        <v>296.79741032918275</v>
      </c>
      <c r="F22">
        <f t="shared" ref="F22:F25" si="11">B22/A22</f>
        <v>3.9601975808177423</v>
      </c>
      <c r="G22">
        <f t="shared" ref="G22:G25" si="12">D22/C22</f>
        <v>12.669933277186356</v>
      </c>
    </row>
    <row r="23" spans="1:14" x14ac:dyDescent="0.2">
      <c r="A23">
        <f t="shared" si="10"/>
        <v>29.533333333333331</v>
      </c>
      <c r="B23">
        <f>(B17+G17+L17)/3</f>
        <v>252.35210649172441</v>
      </c>
      <c r="C23">
        <f t="shared" si="8"/>
        <v>42.531333333333336</v>
      </c>
      <c r="D23">
        <f t="shared" si="9"/>
        <v>983.16577156384494</v>
      </c>
      <c r="F23">
        <f t="shared" si="11"/>
        <v>8.5446537186814133</v>
      </c>
      <c r="G23">
        <f t="shared" si="12"/>
        <v>23.116269688947245</v>
      </c>
    </row>
    <row r="24" spans="1:14" x14ac:dyDescent="0.2">
      <c r="A24">
        <f t="shared" si="10"/>
        <v>50.781333333333329</v>
      </c>
      <c r="B24">
        <f t="shared" si="7"/>
        <v>777.34936730066738</v>
      </c>
      <c r="C24">
        <f t="shared" si="8"/>
        <v>72.998000000000005</v>
      </c>
      <c r="D24">
        <f t="shared" si="9"/>
        <v>2996.6879088878609</v>
      </c>
      <c r="F24">
        <f t="shared" si="11"/>
        <v>15.307777804849566</v>
      </c>
      <c r="G24">
        <f t="shared" si="12"/>
        <v>41.05164400240912</v>
      </c>
    </row>
    <row r="25" spans="1:14" x14ac:dyDescent="0.2">
      <c r="A25">
        <f t="shared" si="10"/>
        <v>89.95</v>
      </c>
      <c r="B25">
        <f t="shared" si="7"/>
        <v>2259.1696785291006</v>
      </c>
      <c r="C25">
        <f t="shared" si="8"/>
        <v>130.01733333333334</v>
      </c>
      <c r="D25">
        <f t="shared" si="9"/>
        <v>8692.8498267332598</v>
      </c>
      <c r="F25">
        <f t="shared" si="11"/>
        <v>25.115838560634803</v>
      </c>
      <c r="G25">
        <f t="shared" si="12"/>
        <v>66.859161035451109</v>
      </c>
    </row>
    <row r="29" spans="1:14" x14ac:dyDescent="0.2">
      <c r="A29" s="17" t="s">
        <v>181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">
      <c r="A30">
        <v>3.0419999999999998</v>
      </c>
      <c r="B30">
        <v>7.5840678215026802</v>
      </c>
      <c r="D30">
        <v>4.7610000000000001</v>
      </c>
      <c r="E30">
        <v>13.4927728176116</v>
      </c>
      <c r="G30">
        <v>2.3380000000000001</v>
      </c>
      <c r="H30">
        <v>10.1302618980407</v>
      </c>
    </row>
    <row r="31" spans="1:14" x14ac:dyDescent="0.2">
      <c r="A31">
        <v>6.4009999999999998</v>
      </c>
      <c r="B31">
        <v>32.276032209396298</v>
      </c>
      <c r="D31">
        <v>6.351</v>
      </c>
      <c r="E31">
        <v>23.699417114257798</v>
      </c>
      <c r="G31">
        <v>4.4909999999999997</v>
      </c>
      <c r="H31">
        <v>34.584172725677398</v>
      </c>
    </row>
    <row r="32" spans="1:14" x14ac:dyDescent="0.2">
      <c r="A32">
        <v>17.420999999999999</v>
      </c>
      <c r="B32">
        <v>102.28229594230601</v>
      </c>
      <c r="D32">
        <v>9.3949999999999996</v>
      </c>
      <c r="E32">
        <v>43.506280660629201</v>
      </c>
      <c r="G32">
        <v>8.2479999999999993</v>
      </c>
      <c r="H32">
        <v>68.673126935958805</v>
      </c>
    </row>
    <row r="33" spans="1:14" x14ac:dyDescent="0.2">
      <c r="A33">
        <v>26.72</v>
      </c>
      <c r="B33">
        <v>192.28264331817601</v>
      </c>
      <c r="D33">
        <v>11.875999999999999</v>
      </c>
      <c r="E33">
        <v>77.929683446884098</v>
      </c>
      <c r="G33">
        <v>13.741</v>
      </c>
      <c r="H33">
        <v>104.599054336547</v>
      </c>
    </row>
    <row r="34" spans="1:14" x14ac:dyDescent="0.2">
      <c r="A34">
        <v>39.368000000000002</v>
      </c>
      <c r="B34">
        <v>348.54929542541498</v>
      </c>
      <c r="D34">
        <v>17.04</v>
      </c>
      <c r="E34">
        <v>138.29568386077801</v>
      </c>
      <c r="G34">
        <v>26.431000000000001</v>
      </c>
      <c r="H34">
        <v>181.39925742149299</v>
      </c>
    </row>
    <row r="36" spans="1:14" x14ac:dyDescent="0.2">
      <c r="A36">
        <f>(A30+D30+G30)/3</f>
        <v>3.3803333333333332</v>
      </c>
      <c r="B36">
        <f>(B30+E30+H30)/3</f>
        <v>10.402367512384993</v>
      </c>
      <c r="F36">
        <f>B36/A36</f>
        <v>3.0773200411354877</v>
      </c>
    </row>
    <row r="37" spans="1:14" x14ac:dyDescent="0.2">
      <c r="A37">
        <f t="shared" ref="A37:B37" si="13">(A31+D31+G31)/3</f>
        <v>5.7476666666666665</v>
      </c>
      <c r="B37">
        <f t="shared" si="13"/>
        <v>30.186540683110497</v>
      </c>
      <c r="F37">
        <f t="shared" ref="F37:F40" si="14">B37/A37</f>
        <v>5.2519643942081711</v>
      </c>
    </row>
    <row r="38" spans="1:14" x14ac:dyDescent="0.2">
      <c r="A38">
        <f t="shared" ref="A38:B38" si="15">(A32+D32+G32)/3</f>
        <v>11.688000000000001</v>
      </c>
      <c r="B38">
        <f t="shared" si="15"/>
        <v>71.487234512964676</v>
      </c>
      <c r="F38">
        <f t="shared" si="14"/>
        <v>6.1162931650380452</v>
      </c>
    </row>
    <row r="39" spans="1:14" x14ac:dyDescent="0.2">
      <c r="A39">
        <f t="shared" ref="A39:B39" si="16">(A33+D33+G33)/3</f>
        <v>17.445666666666664</v>
      </c>
      <c r="B39">
        <f t="shared" si="16"/>
        <v>124.93712703386903</v>
      </c>
      <c r="F39">
        <f t="shared" si="14"/>
        <v>7.1614991516825031</v>
      </c>
    </row>
    <row r="40" spans="1:14" x14ac:dyDescent="0.2">
      <c r="A40">
        <f t="shared" ref="A40:B40" si="17">(A34+D34+G34)/3</f>
        <v>27.613</v>
      </c>
      <c r="B40">
        <f t="shared" si="17"/>
        <v>222.74807890256201</v>
      </c>
      <c r="F40">
        <f t="shared" si="14"/>
        <v>8.0667829972318117</v>
      </c>
    </row>
    <row r="45" spans="1:14" x14ac:dyDescent="0.2">
      <c r="A45" s="17" t="s">
        <v>182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14" x14ac:dyDescent="0.2">
      <c r="A46">
        <v>23.667000000000002</v>
      </c>
      <c r="B46">
        <v>28.385884046554501</v>
      </c>
      <c r="C46">
        <v>13.585000000000001</v>
      </c>
      <c r="D46">
        <v>18.806813001632602</v>
      </c>
      <c r="F46">
        <v>16.079999999999998</v>
      </c>
      <c r="G46">
        <v>42.724177360534597</v>
      </c>
      <c r="H46">
        <v>15.349</v>
      </c>
      <c r="I46">
        <v>65.729832887649494</v>
      </c>
      <c r="K46">
        <v>6.6180000000000003</v>
      </c>
      <c r="L46">
        <v>4.8667404651641801</v>
      </c>
      <c r="M46">
        <v>4.2350000000000003</v>
      </c>
      <c r="N46">
        <v>6.0987653732299796</v>
      </c>
    </row>
    <row r="47" spans="1:14" x14ac:dyDescent="0.2">
      <c r="A47">
        <v>80.325000000000003</v>
      </c>
      <c r="B47">
        <v>121.11185336112899</v>
      </c>
      <c r="C47">
        <v>37.347000000000001</v>
      </c>
      <c r="D47">
        <v>100.116176128387</v>
      </c>
      <c r="F47">
        <v>26.177</v>
      </c>
      <c r="G47">
        <v>237.442650079727</v>
      </c>
      <c r="H47">
        <v>22.245999999999999</v>
      </c>
      <c r="I47">
        <v>387.80094909667901</v>
      </c>
      <c r="K47">
        <v>11.231999999999999</v>
      </c>
      <c r="L47">
        <v>17.586645364761299</v>
      </c>
      <c r="M47">
        <v>7.98</v>
      </c>
      <c r="N47">
        <v>15.9069421291351</v>
      </c>
    </row>
    <row r="48" spans="1:14" x14ac:dyDescent="0.2">
      <c r="A48">
        <v>205.73400000000001</v>
      </c>
      <c r="B48">
        <v>518.37902188300995</v>
      </c>
      <c r="C48">
        <v>99.462999999999994</v>
      </c>
      <c r="D48">
        <v>447.33757019042901</v>
      </c>
      <c r="F48">
        <v>40.533999999999999</v>
      </c>
      <c r="G48">
        <v>1400.09103035926</v>
      </c>
      <c r="H48">
        <v>32.152000000000001</v>
      </c>
      <c r="I48">
        <v>2292.3853595256801</v>
      </c>
      <c r="K48">
        <v>19.57</v>
      </c>
      <c r="L48">
        <v>140.57954144477799</v>
      </c>
      <c r="M48">
        <v>15.946</v>
      </c>
      <c r="N48">
        <v>99.097555875778198</v>
      </c>
    </row>
    <row r="49" spans="1:14" x14ac:dyDescent="0.2">
      <c r="A49">
        <v>492.16399999999999</v>
      </c>
      <c r="B49">
        <v>2397.6816589832301</v>
      </c>
      <c r="C49">
        <v>237.6</v>
      </c>
      <c r="D49">
        <v>2008.6456358432699</v>
      </c>
      <c r="F49">
        <v>75.037000000000006</v>
      </c>
      <c r="G49">
        <v>8249.96627640724</v>
      </c>
      <c r="H49">
        <v>61.634999999999998</v>
      </c>
      <c r="I49">
        <v>13133.029085636101</v>
      </c>
      <c r="K49">
        <v>39.07</v>
      </c>
      <c r="L49">
        <v>1137.8745112419101</v>
      </c>
      <c r="M49">
        <v>22.972000000000001</v>
      </c>
      <c r="N49">
        <v>809.94625234603802</v>
      </c>
    </row>
    <row r="50" spans="1:14" x14ac:dyDescent="0.2">
      <c r="A50">
        <v>1119.3779999999999</v>
      </c>
      <c r="B50">
        <v>12537.798025846399</v>
      </c>
      <c r="C50">
        <v>564.30700000000002</v>
      </c>
      <c r="D50">
        <v>11277.414923191</v>
      </c>
      <c r="F50">
        <v>122.11799999999999</v>
      </c>
      <c r="G50">
        <v>48284.602141857104</v>
      </c>
      <c r="H50">
        <v>101.224</v>
      </c>
      <c r="I50">
        <v>77221.186930418</v>
      </c>
      <c r="K50">
        <v>83.67</v>
      </c>
      <c r="L50">
        <v>9756.4645919799805</v>
      </c>
      <c r="M50">
        <v>59.350999999999999</v>
      </c>
      <c r="N50">
        <v>6944.8805415630304</v>
      </c>
    </row>
    <row r="52" spans="1:14" x14ac:dyDescent="0.2">
      <c r="A52">
        <f>(A46+F46+K46)/3</f>
        <v>15.455</v>
      </c>
      <c r="B52">
        <f t="shared" ref="B52:B53" si="18">(B46+G46+L46)/3</f>
        <v>25.325600624084426</v>
      </c>
      <c r="C52">
        <f t="shared" ref="C52:C56" si="19">(C46+H46+M46)/3</f>
        <v>11.056333333333335</v>
      </c>
      <c r="D52">
        <f t="shared" ref="D52:D56" si="20">(D46+I46+N46)/3</f>
        <v>30.211803754170692</v>
      </c>
      <c r="F52">
        <f>B52/A52</f>
        <v>1.6386671384072744</v>
      </c>
      <c r="G52">
        <f>D52/C52</f>
        <v>2.7325337291601213</v>
      </c>
    </row>
    <row r="53" spans="1:14" x14ac:dyDescent="0.2">
      <c r="A53">
        <f t="shared" ref="A53:A56" si="21">(A47+F47+K47)/3</f>
        <v>39.244666666666667</v>
      </c>
      <c r="B53">
        <f t="shared" si="18"/>
        <v>125.38038293520577</v>
      </c>
      <c r="C53">
        <f t="shared" si="19"/>
        <v>22.524333333333335</v>
      </c>
      <c r="D53">
        <f t="shared" si="20"/>
        <v>167.9413557847337</v>
      </c>
      <c r="F53">
        <f t="shared" ref="F53:F56" si="22">B53/A53</f>
        <v>3.1948387789900736</v>
      </c>
      <c r="G53">
        <f t="shared" ref="G53:G56" si="23">D53/C53</f>
        <v>7.4559967347047058</v>
      </c>
    </row>
    <row r="54" spans="1:14" x14ac:dyDescent="0.2">
      <c r="A54">
        <f t="shared" si="21"/>
        <v>88.612666666666669</v>
      </c>
      <c r="B54">
        <f>(B48+G48+L48)/3</f>
        <v>686.34986456234935</v>
      </c>
      <c r="C54">
        <f t="shared" si="19"/>
        <v>49.187000000000005</v>
      </c>
      <c r="D54">
        <f t="shared" si="20"/>
        <v>946.2734951972958</v>
      </c>
      <c r="F54">
        <f t="shared" si="22"/>
        <v>7.7455051335288712</v>
      </c>
      <c r="G54">
        <f t="shared" si="23"/>
        <v>19.238284408426935</v>
      </c>
    </row>
    <row r="55" spans="1:14" x14ac:dyDescent="0.2">
      <c r="A55">
        <f t="shared" si="21"/>
        <v>202.09033333333335</v>
      </c>
      <c r="B55">
        <f t="shared" ref="B55:B56" si="24">(B49+G49+L49)/3</f>
        <v>3928.507482210794</v>
      </c>
      <c r="C55">
        <f t="shared" si="19"/>
        <v>107.40233333333333</v>
      </c>
      <c r="D55">
        <f>(D49+I49+N49)/3</f>
        <v>5317.2069912751367</v>
      </c>
      <c r="F55">
        <f t="shared" si="22"/>
        <v>19.439363661848219</v>
      </c>
      <c r="G55">
        <f t="shared" si="23"/>
        <v>49.507369404840396</v>
      </c>
    </row>
    <row r="56" spans="1:14" x14ac:dyDescent="0.2">
      <c r="A56">
        <f t="shared" si="21"/>
        <v>441.72199999999998</v>
      </c>
      <c r="B56">
        <f t="shared" si="24"/>
        <v>23526.288253227831</v>
      </c>
      <c r="C56">
        <f t="shared" si="19"/>
        <v>241.62733333333335</v>
      </c>
      <c r="D56">
        <f t="shared" si="20"/>
        <v>31814.494131724012</v>
      </c>
      <c r="F56">
        <f t="shared" si="22"/>
        <v>53.260395120070612</v>
      </c>
      <c r="G56">
        <f t="shared" si="23"/>
        <v>131.6676126530553</v>
      </c>
    </row>
    <row r="61" spans="1:14" x14ac:dyDescent="0.2">
      <c r="A61" s="17" t="s">
        <v>183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4" x14ac:dyDescent="0.2">
      <c r="A62">
        <v>1.1339999999999999</v>
      </c>
      <c r="B62">
        <v>2.5174257755279501</v>
      </c>
      <c r="C62">
        <v>0.87</v>
      </c>
      <c r="D62">
        <v>1.03747057914733</v>
      </c>
      <c r="F62">
        <v>2.7450000000000001</v>
      </c>
      <c r="G62">
        <v>16.243470191955499</v>
      </c>
      <c r="H62">
        <v>2.2040000000000002</v>
      </c>
      <c r="I62">
        <v>4.8062837123870796</v>
      </c>
      <c r="K62">
        <v>1.5529999999999999</v>
      </c>
      <c r="L62">
        <v>3.3327124118804901</v>
      </c>
      <c r="M62">
        <v>1.494</v>
      </c>
      <c r="N62">
        <v>2.5365338325500399</v>
      </c>
    </row>
    <row r="63" spans="1:14" x14ac:dyDescent="0.2">
      <c r="A63">
        <v>1.821</v>
      </c>
      <c r="B63">
        <v>5.2177951335906902</v>
      </c>
      <c r="C63">
        <v>1.4350000000000001</v>
      </c>
      <c r="D63">
        <v>2.1257042884826598</v>
      </c>
      <c r="F63">
        <v>6.7439999999999998</v>
      </c>
      <c r="G63">
        <v>54.896394014358499</v>
      </c>
      <c r="H63">
        <v>5.2750000000000004</v>
      </c>
      <c r="I63">
        <v>12.8418383598327</v>
      </c>
      <c r="K63">
        <v>1.728</v>
      </c>
      <c r="L63">
        <v>4.9562706947326598</v>
      </c>
      <c r="M63">
        <v>1.5209999999999999</v>
      </c>
      <c r="N63">
        <v>3.69135570526123</v>
      </c>
    </row>
    <row r="64" spans="1:14" x14ac:dyDescent="0.2">
      <c r="A64">
        <v>3.2530000000000001</v>
      </c>
      <c r="B64">
        <v>14.3265933990478</v>
      </c>
      <c r="C64">
        <v>2.6429999999999998</v>
      </c>
      <c r="D64">
        <v>3.8101265430450399</v>
      </c>
      <c r="F64">
        <v>20.431000000000001</v>
      </c>
      <c r="G64">
        <v>239.319055318832</v>
      </c>
      <c r="H64">
        <v>11.695</v>
      </c>
      <c r="I64">
        <v>45.499763727188103</v>
      </c>
      <c r="K64">
        <v>2.0459999999999998</v>
      </c>
      <c r="L64">
        <v>14.9224321842193</v>
      </c>
      <c r="M64">
        <v>1.796</v>
      </c>
      <c r="N64">
        <v>5.5895717144012398</v>
      </c>
    </row>
    <row r="65" spans="1:14" x14ac:dyDescent="0.2">
      <c r="A65">
        <v>5.774</v>
      </c>
      <c r="B65">
        <v>26.521502256393401</v>
      </c>
      <c r="C65">
        <v>4.2190000000000003</v>
      </c>
      <c r="D65">
        <v>10.5515389442443</v>
      </c>
      <c r="F65">
        <v>52.558999999999997</v>
      </c>
      <c r="G65">
        <v>1548.5155091285701</v>
      </c>
      <c r="H65">
        <v>43.561999999999998</v>
      </c>
      <c r="I65">
        <v>243.38465666770901</v>
      </c>
      <c r="K65">
        <v>2.2149999999999999</v>
      </c>
      <c r="L65">
        <v>23.291297197341901</v>
      </c>
      <c r="M65">
        <v>2.012</v>
      </c>
      <c r="N65">
        <v>6.8604619503021196</v>
      </c>
    </row>
    <row r="66" spans="1:14" x14ac:dyDescent="0.2">
      <c r="A66">
        <v>10.856</v>
      </c>
      <c r="B66">
        <v>60.244344234466503</v>
      </c>
      <c r="C66">
        <v>7.9560000000000004</v>
      </c>
      <c r="D66">
        <v>18.9137895107269</v>
      </c>
      <c r="F66">
        <v>127.003</v>
      </c>
      <c r="G66">
        <v>12395.124727964399</v>
      </c>
      <c r="H66">
        <v>112.866</v>
      </c>
      <c r="I66">
        <v>1775.4147849082899</v>
      </c>
      <c r="K66">
        <v>2.7130000000000001</v>
      </c>
      <c r="L66">
        <v>39.5251910686492</v>
      </c>
      <c r="M66">
        <v>2.4580000000000002</v>
      </c>
      <c r="N66">
        <v>15.963566303253099</v>
      </c>
    </row>
    <row r="68" spans="1:14" x14ac:dyDescent="0.2">
      <c r="A68">
        <f>(A62+F62+K62)/3</f>
        <v>1.8106666666666669</v>
      </c>
      <c r="B68">
        <f t="shared" ref="B68:B69" si="25">(B62+G62+L62)/3</f>
        <v>7.3645361264546461</v>
      </c>
      <c r="C68">
        <f t="shared" ref="C68:C72" si="26">(C62+H62+M62)/3</f>
        <v>1.5226666666666668</v>
      </c>
      <c r="D68">
        <f t="shared" ref="D68:D72" si="27">(D62+I62+N62)/3</f>
        <v>2.7934293746948167</v>
      </c>
      <c r="F68">
        <f>B68/A68</f>
        <v>4.0673064026811367</v>
      </c>
      <c r="G68">
        <f>D68/C68</f>
        <v>1.8345639501060527</v>
      </c>
    </row>
    <row r="69" spans="1:14" x14ac:dyDescent="0.2">
      <c r="A69">
        <f t="shared" ref="A69:A72" si="28">(A63+F63+K63)/3</f>
        <v>3.4309999999999996</v>
      </c>
      <c r="B69">
        <f t="shared" si="25"/>
        <v>21.690153280893952</v>
      </c>
      <c r="C69">
        <f t="shared" si="26"/>
        <v>2.7436666666666674</v>
      </c>
      <c r="D69">
        <f t="shared" si="27"/>
        <v>6.2196327845255297</v>
      </c>
      <c r="F69">
        <f t="shared" ref="F69:F72" si="29">B69/A69</f>
        <v>6.3218167533937493</v>
      </c>
      <c r="G69">
        <f t="shared" ref="G69:G72" si="30">D69/C69</f>
        <v>2.2669054007504053</v>
      </c>
    </row>
    <row r="70" spans="1:14" x14ac:dyDescent="0.2">
      <c r="A70">
        <f t="shared" si="28"/>
        <v>8.5766666666666662</v>
      </c>
      <c r="B70">
        <f>(B64+G64+L64)/3</f>
        <v>89.522693634033033</v>
      </c>
      <c r="C70">
        <f t="shared" si="26"/>
        <v>5.3780000000000001</v>
      </c>
      <c r="D70">
        <f t="shared" si="27"/>
        <v>18.299820661544793</v>
      </c>
      <c r="F70">
        <f t="shared" si="29"/>
        <v>10.437935518931175</v>
      </c>
      <c r="G70">
        <f t="shared" si="30"/>
        <v>3.4027186057167707</v>
      </c>
    </row>
    <row r="71" spans="1:14" x14ac:dyDescent="0.2">
      <c r="A71">
        <f t="shared" si="28"/>
        <v>20.182666666666666</v>
      </c>
      <c r="B71">
        <f t="shared" ref="B71:B72" si="31">(B65+G65+L65)/3</f>
        <v>532.77610286076845</v>
      </c>
      <c r="C71">
        <f t="shared" si="26"/>
        <v>16.597666666666665</v>
      </c>
      <c r="D71">
        <f t="shared" si="27"/>
        <v>86.932219187418468</v>
      </c>
      <c r="F71">
        <f t="shared" si="29"/>
        <v>26.397706094046136</v>
      </c>
      <c r="G71">
        <f t="shared" si="30"/>
        <v>5.2376168851496283</v>
      </c>
    </row>
    <row r="72" spans="1:14" x14ac:dyDescent="0.2">
      <c r="A72">
        <f t="shared" si="28"/>
        <v>46.857333333333337</v>
      </c>
      <c r="B72">
        <f t="shared" si="31"/>
        <v>4164.9647544225054</v>
      </c>
      <c r="C72">
        <f t="shared" si="26"/>
        <v>41.093333333333334</v>
      </c>
      <c r="D72">
        <f t="shared" si="27"/>
        <v>603.43071357408996</v>
      </c>
      <c r="F72">
        <f t="shared" si="29"/>
        <v>88.886081604213615</v>
      </c>
      <c r="G72">
        <f t="shared" si="30"/>
        <v>14.684394392620618</v>
      </c>
    </row>
    <row r="75" spans="1:14" x14ac:dyDescent="0.2">
      <c r="A75" s="20">
        <v>1.046</v>
      </c>
      <c r="B75" s="20">
        <v>1.2908341884612999</v>
      </c>
      <c r="D75" s="20">
        <v>2.7360000000000002</v>
      </c>
      <c r="E75" s="20">
        <v>2.7531552314758301</v>
      </c>
      <c r="G75" s="20">
        <v>1.083</v>
      </c>
      <c r="H75" s="20">
        <v>1.1023921966552701</v>
      </c>
    </row>
    <row r="76" spans="1:14" x14ac:dyDescent="0.2">
      <c r="A76">
        <v>2.1659999999999999</v>
      </c>
      <c r="B76">
        <v>11.9635617733001</v>
      </c>
      <c r="D76">
        <v>4.47</v>
      </c>
      <c r="E76">
        <v>4.7173602581024099</v>
      </c>
      <c r="G76">
        <v>1.3120000000000001</v>
      </c>
      <c r="H76">
        <v>1.4460904598236</v>
      </c>
    </row>
    <row r="77" spans="1:14" x14ac:dyDescent="0.2">
      <c r="A77">
        <v>4.1210000000000004</v>
      </c>
      <c r="B77">
        <v>95.505175113677893</v>
      </c>
      <c r="D77">
        <v>7.9390000000000001</v>
      </c>
      <c r="E77">
        <v>8.7479619979858398</v>
      </c>
      <c r="G77">
        <v>1.931</v>
      </c>
      <c r="H77">
        <v>2.0034213066100999</v>
      </c>
    </row>
    <row r="78" spans="1:14" x14ac:dyDescent="0.2">
      <c r="A78">
        <v>7.7359999999999998</v>
      </c>
      <c r="B78">
        <v>1539.8887283802001</v>
      </c>
      <c r="D78">
        <v>14.757999999999999</v>
      </c>
      <c r="E78">
        <v>17.253394842147799</v>
      </c>
      <c r="G78">
        <v>2.8119999999999998</v>
      </c>
      <c r="H78">
        <v>3.2941029071807799</v>
      </c>
    </row>
    <row r="79" spans="1:14" x14ac:dyDescent="0.2">
      <c r="A79">
        <v>13.569000000000001</v>
      </c>
      <c r="B79">
        <v>24757.544230461099</v>
      </c>
      <c r="D79">
        <v>23.756</v>
      </c>
      <c r="E79">
        <v>60.818200111389103</v>
      </c>
      <c r="G79">
        <v>4.8479999999999999</v>
      </c>
      <c r="H79">
        <v>7.5074102878570503</v>
      </c>
    </row>
    <row r="81" spans="1:16" x14ac:dyDescent="0.2">
      <c r="A81">
        <f>(A75+D75+G75)/3</f>
        <v>1.6216666666666668</v>
      </c>
      <c r="B81">
        <f>(B75+E75+H75)/3</f>
        <v>1.7154605388641333</v>
      </c>
      <c r="F81">
        <f>B81/A81</f>
        <v>1.0578379479121067</v>
      </c>
    </row>
    <row r="82" spans="1:16" x14ac:dyDescent="0.2">
      <c r="A82">
        <f t="shared" ref="A82:A85" si="32">(A76+D76+G76)/3</f>
        <v>2.6493333333333333</v>
      </c>
      <c r="B82">
        <f t="shared" ref="B82:B85" si="33">(B76+E76+H76)/3</f>
        <v>6.04233749707537</v>
      </c>
      <c r="F82">
        <f t="shared" ref="F82:F85" si="34">B82/A82</f>
        <v>2.2807011186746489</v>
      </c>
    </row>
    <row r="83" spans="1:16" x14ac:dyDescent="0.2">
      <c r="A83">
        <f t="shared" si="32"/>
        <v>4.6636666666666668</v>
      </c>
      <c r="B83">
        <f t="shared" si="33"/>
        <v>35.418852806091273</v>
      </c>
      <c r="F83">
        <f t="shared" si="34"/>
        <v>7.5946364390160683</v>
      </c>
    </row>
    <row r="84" spans="1:16" x14ac:dyDescent="0.2">
      <c r="A84">
        <f t="shared" si="32"/>
        <v>8.4353333333333342</v>
      </c>
      <c r="B84">
        <f t="shared" si="33"/>
        <v>520.14540870984285</v>
      </c>
      <c r="F84">
        <f t="shared" si="34"/>
        <v>61.66269762623601</v>
      </c>
    </row>
    <row r="85" spans="1:16" x14ac:dyDescent="0.2">
      <c r="A85">
        <f t="shared" si="32"/>
        <v>14.057666666666668</v>
      </c>
      <c r="B85">
        <f t="shared" si="33"/>
        <v>8275.2899469534477</v>
      </c>
      <c r="F85">
        <f t="shared" si="34"/>
        <v>588.66739005667944</v>
      </c>
    </row>
    <row r="88" spans="1:16" ht="16" thickBot="1" x14ac:dyDescent="0.25"/>
    <row r="89" spans="1:16" x14ac:dyDescent="0.2">
      <c r="A89" s="21">
        <v>1.81</v>
      </c>
      <c r="B89" s="22">
        <v>7.36</v>
      </c>
      <c r="C89" s="23">
        <v>16.079999999999998</v>
      </c>
      <c r="D89" s="23">
        <v>85.72</v>
      </c>
      <c r="F89">
        <f>B89/A89</f>
        <v>4.0662983425414367</v>
      </c>
      <c r="G89">
        <f>D89/C89</f>
        <v>5.3308457711442792</v>
      </c>
      <c r="H89">
        <f>MAX(F89:G113)</f>
        <v>588.5697012802276</v>
      </c>
      <c r="J89">
        <f>(SUM(A89:A113)+SUM(C89:C113))/50</f>
        <v>42.585680000000004</v>
      </c>
      <c r="K89">
        <f>(SUM(B89:B113)+SUM(D89:D113))/50</f>
        <v>1967.5415999999998</v>
      </c>
      <c r="L89">
        <f>K89/J89</f>
        <v>46.201953332669568</v>
      </c>
      <c r="O89">
        <f>SUM(A89,C89,A94,C94,A99,C99,A104,C104,A109,C109)</f>
        <v>71.16</v>
      </c>
      <c r="P89">
        <f>SUM(B89,D89,B94,D94,B99,D99,B104,D104,B109,D109)</f>
        <v>197.43</v>
      </c>
    </row>
    <row r="90" spans="1:16" x14ac:dyDescent="0.2">
      <c r="A90" s="24">
        <v>3.43</v>
      </c>
      <c r="B90" s="25">
        <v>21.69</v>
      </c>
      <c r="C90" s="23">
        <v>23.43</v>
      </c>
      <c r="D90" s="23">
        <v>296.8</v>
      </c>
      <c r="F90">
        <f t="shared" ref="F90:F94" si="35">B90/A90</f>
        <v>6.3236151603498545</v>
      </c>
      <c r="G90">
        <f t="shared" ref="G90:G94" si="36">D90/C90</f>
        <v>12.667520273154077</v>
      </c>
      <c r="H90">
        <f>MIN(F89:G113)</f>
        <v>1.0617283950617282</v>
      </c>
      <c r="O90">
        <f>SUM(A90,C90,A95,C95,A100,C100,A105,C105,A110,C110)</f>
        <v>134.31399999999999</v>
      </c>
      <c r="P90">
        <f>SUM(B90,D90,B95,D95,B100,D100,B105,D105,B110,D110)</f>
        <v>758.93000000000006</v>
      </c>
    </row>
    <row r="91" spans="1:16" x14ac:dyDescent="0.2">
      <c r="A91" s="24">
        <v>8.58</v>
      </c>
      <c r="B91" s="25">
        <v>89.52</v>
      </c>
      <c r="C91" s="23">
        <v>42.53</v>
      </c>
      <c r="D91" s="23">
        <v>983.17</v>
      </c>
      <c r="F91">
        <f t="shared" si="35"/>
        <v>10.433566433566433</v>
      </c>
      <c r="G91">
        <f t="shared" si="36"/>
        <v>23.117093816129788</v>
      </c>
      <c r="O91">
        <f>SUM(A91,C91,A96,C96,A101,C101,A106,C106,A111,C111)</f>
        <v>271.8</v>
      </c>
      <c r="P91">
        <f>SUM(B91,D91,B96,D96,B101,D101,B106,D106,B111,D111)</f>
        <v>3156.7299999999996</v>
      </c>
    </row>
    <row r="92" spans="1:16" x14ac:dyDescent="0.2">
      <c r="A92" s="24">
        <v>20.18</v>
      </c>
      <c r="B92" s="25">
        <v>532.78</v>
      </c>
      <c r="C92" s="23">
        <v>73</v>
      </c>
      <c r="D92" s="23">
        <v>2996.69</v>
      </c>
      <c r="F92">
        <f t="shared" si="35"/>
        <v>26.401387512388503</v>
      </c>
      <c r="G92">
        <f t="shared" si="36"/>
        <v>41.05054794520548</v>
      </c>
      <c r="J92">
        <f>(SUM(A89:A113)/25)</f>
        <v>55.941600000000008</v>
      </c>
      <c r="K92">
        <f t="shared" ref="K92:M92" si="37">(SUM(B89:B113)/25)</f>
        <v>3237.6231999999995</v>
      </c>
      <c r="L92">
        <f t="shared" si="37"/>
        <v>29.229760000000002</v>
      </c>
      <c r="M92">
        <f t="shared" si="37"/>
        <v>697.45999999999981</v>
      </c>
      <c r="O92">
        <f>SUM(A92,C92,A97,C97,A102,C102,A107,C107,A112,C112)</f>
        <v>541.97000000000014</v>
      </c>
      <c r="P92">
        <f>SUM(B92,D92,B97,D97,B102,D102,B107,D107,B112,D112)</f>
        <v>14424.789999999999</v>
      </c>
    </row>
    <row r="93" spans="1:16" ht="16" thickBot="1" x14ac:dyDescent="0.25">
      <c r="A93" s="26">
        <v>46.86</v>
      </c>
      <c r="B93" s="27">
        <v>4164.96</v>
      </c>
      <c r="C93" s="23">
        <v>130.02000000000001</v>
      </c>
      <c r="D93" s="23">
        <v>8692.85</v>
      </c>
      <c r="F93">
        <f t="shared" si="35"/>
        <v>88.880921895006409</v>
      </c>
      <c r="G93">
        <f t="shared" si="36"/>
        <v>66.857791109060145</v>
      </c>
      <c r="O93">
        <f>SUM(A93,C93,A98,C98,A103,C103,A108,C108,A113,C113)</f>
        <v>1110.0399999999997</v>
      </c>
      <c r="P93">
        <f>SUM(B93,D93,B98,D98,B103,D103,B108,D108,B113,D113)</f>
        <v>79839.200000000012</v>
      </c>
    </row>
    <row r="94" spans="1:16" x14ac:dyDescent="0.2">
      <c r="A94" s="24">
        <v>1.52</v>
      </c>
      <c r="B94" s="25">
        <v>2.79</v>
      </c>
      <c r="C94" s="28">
        <v>12.15</v>
      </c>
      <c r="D94" s="28">
        <v>20.260000000000002</v>
      </c>
      <c r="F94">
        <f t="shared" si="35"/>
        <v>1.8355263157894737</v>
      </c>
      <c r="G94">
        <f t="shared" si="36"/>
        <v>1.6674897119341565</v>
      </c>
    </row>
    <row r="95" spans="1:16" x14ac:dyDescent="0.2">
      <c r="A95" s="24">
        <v>2.74</v>
      </c>
      <c r="B95" s="25">
        <v>6.22</v>
      </c>
      <c r="C95" s="23">
        <v>18.190000000000001</v>
      </c>
      <c r="D95" s="23">
        <v>72.03</v>
      </c>
      <c r="F95">
        <f t="shared" ref="F95:F113" si="38">B95/A95</f>
        <v>2.2700729927007295</v>
      </c>
      <c r="G95">
        <f t="shared" ref="G95:G113" si="39">D95/C95</f>
        <v>3.959868059373282</v>
      </c>
    </row>
    <row r="96" spans="1:16" x14ac:dyDescent="0.2">
      <c r="A96" s="24">
        <v>5.38</v>
      </c>
      <c r="B96" s="25">
        <v>18.3</v>
      </c>
      <c r="C96" s="23">
        <v>29.53</v>
      </c>
      <c r="D96" s="23">
        <v>252.35</v>
      </c>
      <c r="F96">
        <f t="shared" si="38"/>
        <v>3.401486988847584</v>
      </c>
      <c r="G96">
        <f t="shared" si="39"/>
        <v>8.5455469014561452</v>
      </c>
    </row>
    <row r="97" spans="1:7" x14ac:dyDescent="0.2">
      <c r="A97" s="24">
        <v>16.600000000000001</v>
      </c>
      <c r="B97" s="25">
        <v>86.93</v>
      </c>
      <c r="C97" s="23">
        <v>50.78</v>
      </c>
      <c r="D97" s="23">
        <v>777.35</v>
      </c>
      <c r="F97">
        <f t="shared" si="38"/>
        <v>5.2367469879518076</v>
      </c>
      <c r="G97">
        <f t="shared" si="39"/>
        <v>15.308192201654194</v>
      </c>
    </row>
    <row r="98" spans="1:7" ht="16" thickBot="1" x14ac:dyDescent="0.25">
      <c r="A98" s="26">
        <v>41.09</v>
      </c>
      <c r="B98" s="27">
        <v>603.42999999999995</v>
      </c>
      <c r="C98" s="29">
        <v>89.95</v>
      </c>
      <c r="D98" s="29">
        <v>2259.17</v>
      </c>
      <c r="F98">
        <f t="shared" si="38"/>
        <v>14.685568264784617</v>
      </c>
      <c r="G98">
        <f t="shared" si="39"/>
        <v>25.115842134519177</v>
      </c>
    </row>
    <row r="99" spans="1:7" x14ac:dyDescent="0.2">
      <c r="A99" s="24">
        <v>11.06</v>
      </c>
      <c r="B99" s="25">
        <v>30.21</v>
      </c>
      <c r="C99" s="23">
        <v>3.52</v>
      </c>
      <c r="D99" s="23">
        <v>8.25</v>
      </c>
      <c r="F99">
        <f t="shared" si="38"/>
        <v>2.7314647377938517</v>
      </c>
      <c r="G99">
        <f t="shared" si="39"/>
        <v>2.34375</v>
      </c>
    </row>
    <row r="100" spans="1:7" x14ac:dyDescent="0.2">
      <c r="A100" s="24">
        <v>22.52</v>
      </c>
      <c r="B100" s="25">
        <v>167.94</v>
      </c>
      <c r="C100" s="23">
        <v>6.88</v>
      </c>
      <c r="D100" s="23">
        <v>21.6</v>
      </c>
      <c r="F100">
        <f t="shared" si="38"/>
        <v>7.4573712255772646</v>
      </c>
      <c r="G100">
        <f t="shared" si="39"/>
        <v>3.1395348837209305</v>
      </c>
    </row>
    <row r="101" spans="1:7" x14ac:dyDescent="0.2">
      <c r="A101" s="24">
        <v>49.19</v>
      </c>
      <c r="B101" s="25">
        <v>946.27</v>
      </c>
      <c r="C101" s="23">
        <v>14.06</v>
      </c>
      <c r="D101" s="23">
        <v>49.42</v>
      </c>
      <c r="F101">
        <f t="shared" si="38"/>
        <v>19.237040048790405</v>
      </c>
      <c r="G101">
        <f t="shared" si="39"/>
        <v>3.514935988620199</v>
      </c>
    </row>
    <row r="102" spans="1:7" x14ac:dyDescent="0.2">
      <c r="A102" s="24">
        <v>107.4</v>
      </c>
      <c r="B102" s="25">
        <v>5317.21</v>
      </c>
      <c r="C102" s="23">
        <v>19.41</v>
      </c>
      <c r="D102" s="23">
        <v>92.07</v>
      </c>
      <c r="F102">
        <f t="shared" si="38"/>
        <v>49.508472998137798</v>
      </c>
      <c r="G102">
        <f t="shared" si="39"/>
        <v>4.7434312210200922</v>
      </c>
    </row>
    <row r="103" spans="1:7" ht="16" thickBot="1" x14ac:dyDescent="0.25">
      <c r="A103" s="26">
        <v>241.63</v>
      </c>
      <c r="B103" s="27">
        <v>31814.49</v>
      </c>
      <c r="C103" s="29">
        <v>35.03</v>
      </c>
      <c r="D103" s="29">
        <v>181.89</v>
      </c>
      <c r="F103">
        <f t="shared" si="38"/>
        <v>131.66614244919919</v>
      </c>
      <c r="G103">
        <f t="shared" si="39"/>
        <v>5.1924065087068225</v>
      </c>
    </row>
    <row r="104" spans="1:7" x14ac:dyDescent="0.2">
      <c r="A104" s="24">
        <v>15.46</v>
      </c>
      <c r="B104" s="25">
        <v>25.33</v>
      </c>
      <c r="C104" s="23">
        <v>4.5599999999999996</v>
      </c>
      <c r="D104" s="23">
        <v>5.39</v>
      </c>
      <c r="F104">
        <f t="shared" si="38"/>
        <v>1.6384217335058213</v>
      </c>
      <c r="G104">
        <f t="shared" si="39"/>
        <v>1.1820175438596492</v>
      </c>
    </row>
    <row r="105" spans="1:7" x14ac:dyDescent="0.2">
      <c r="A105" s="24">
        <v>39.24</v>
      </c>
      <c r="B105" s="25">
        <v>125.38</v>
      </c>
      <c r="C105" s="23">
        <v>9.484</v>
      </c>
      <c r="D105" s="23">
        <v>11.04</v>
      </c>
      <c r="F105">
        <f t="shared" si="38"/>
        <v>3.195208970438328</v>
      </c>
      <c r="G105">
        <f t="shared" si="39"/>
        <v>1.164065795023197</v>
      </c>
    </row>
    <row r="106" spans="1:7" x14ac:dyDescent="0.2">
      <c r="A106" s="24">
        <v>88.61</v>
      </c>
      <c r="B106" s="25">
        <v>686.35</v>
      </c>
      <c r="C106" s="23">
        <v>17.57</v>
      </c>
      <c r="D106" s="23">
        <v>24.44</v>
      </c>
      <c r="F106">
        <f t="shared" si="38"/>
        <v>7.7457397584922694</v>
      </c>
      <c r="G106">
        <f t="shared" si="39"/>
        <v>1.3910073989755265</v>
      </c>
    </row>
    <row r="107" spans="1:7" x14ac:dyDescent="0.2">
      <c r="A107" s="24">
        <v>202.09</v>
      </c>
      <c r="B107" s="25">
        <v>3928.51</v>
      </c>
      <c r="C107" s="23">
        <v>26.62</v>
      </c>
      <c r="D107" s="23">
        <v>48.16</v>
      </c>
      <c r="F107">
        <f t="shared" si="38"/>
        <v>19.439408184472267</v>
      </c>
      <c r="G107">
        <f t="shared" si="39"/>
        <v>1.8091660405709991</v>
      </c>
    </row>
    <row r="108" spans="1:7" ht="16" thickBot="1" x14ac:dyDescent="0.25">
      <c r="A108" s="26">
        <v>441.72</v>
      </c>
      <c r="B108" s="27">
        <v>23526.29</v>
      </c>
      <c r="C108" s="29">
        <v>42.07</v>
      </c>
      <c r="D108" s="29">
        <v>98.08</v>
      </c>
      <c r="F108">
        <f t="shared" si="38"/>
        <v>53.260640224576655</v>
      </c>
      <c r="G108">
        <f t="shared" si="39"/>
        <v>2.33135250772522</v>
      </c>
    </row>
    <row r="109" spans="1:7" x14ac:dyDescent="0.2">
      <c r="A109" s="24">
        <v>1.62</v>
      </c>
      <c r="B109" s="25">
        <v>1.72</v>
      </c>
      <c r="C109" s="23">
        <v>3.38</v>
      </c>
      <c r="D109" s="23">
        <v>10.4</v>
      </c>
      <c r="F109">
        <f t="shared" si="38"/>
        <v>1.0617283950617282</v>
      </c>
      <c r="G109">
        <f t="shared" si="39"/>
        <v>3.0769230769230771</v>
      </c>
    </row>
    <row r="110" spans="1:7" x14ac:dyDescent="0.2">
      <c r="A110" s="24">
        <v>2.65</v>
      </c>
      <c r="B110" s="25">
        <v>6.04</v>
      </c>
      <c r="C110" s="23">
        <v>5.75</v>
      </c>
      <c r="D110" s="23">
        <v>30.19</v>
      </c>
      <c r="F110">
        <f t="shared" si="38"/>
        <v>2.2792452830188679</v>
      </c>
      <c r="G110">
        <f t="shared" si="39"/>
        <v>5.2504347826086954</v>
      </c>
    </row>
    <row r="111" spans="1:7" x14ac:dyDescent="0.2">
      <c r="A111" s="24">
        <v>4.66</v>
      </c>
      <c r="B111" s="25">
        <v>35.42</v>
      </c>
      <c r="C111" s="23">
        <v>11.69</v>
      </c>
      <c r="D111" s="23">
        <v>71.489999999999995</v>
      </c>
      <c r="F111">
        <f t="shared" si="38"/>
        <v>7.6008583690987122</v>
      </c>
      <c r="G111">
        <f t="shared" si="39"/>
        <v>6.1154833190761329</v>
      </c>
    </row>
    <row r="112" spans="1:7" x14ac:dyDescent="0.2">
      <c r="A112" s="24">
        <v>8.44</v>
      </c>
      <c r="B112" s="25">
        <v>520.15</v>
      </c>
      <c r="C112" s="23">
        <v>17.45</v>
      </c>
      <c r="D112" s="23">
        <v>124.94</v>
      </c>
      <c r="F112">
        <f t="shared" si="38"/>
        <v>61.629146919431278</v>
      </c>
      <c r="G112">
        <f t="shared" si="39"/>
        <v>7.1598853868194841</v>
      </c>
    </row>
    <row r="113" spans="1:7" ht="16" thickBot="1" x14ac:dyDescent="0.25">
      <c r="A113" s="26">
        <v>14.06</v>
      </c>
      <c r="B113" s="27">
        <v>8275.2900000000009</v>
      </c>
      <c r="C113" s="29">
        <v>27.61</v>
      </c>
      <c r="D113" s="29">
        <v>222.75</v>
      </c>
      <c r="F113">
        <f t="shared" si="38"/>
        <v>588.5697012802276</v>
      </c>
      <c r="G113">
        <f t="shared" si="39"/>
        <v>8.0677290836653395</v>
      </c>
    </row>
  </sheetData>
  <mergeCells count="5">
    <mergeCell ref="A1:N1"/>
    <mergeCell ref="A14:N14"/>
    <mergeCell ref="A29:N29"/>
    <mergeCell ref="A45:N45"/>
    <mergeCell ref="A61:N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bitcoin</vt:lpstr>
      <vt:lpstr>zcash</vt:lpstr>
      <vt:lpstr>query_final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rbppsuc403proMax</dc:creator>
  <cp:lastModifiedBy>ruibin yan</cp:lastModifiedBy>
  <dcterms:created xsi:type="dcterms:W3CDTF">2015-06-05T18:19:34Z</dcterms:created>
  <dcterms:modified xsi:type="dcterms:W3CDTF">2024-05-25T15:33:36Z</dcterms:modified>
</cp:coreProperties>
</file>