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02D6E4D2-9F6E-FE41-8D24-57B0EF22A6E3}" xr6:coauthVersionLast="45" xr6:coauthVersionMax="45" xr10:uidLastSave="{00000000-0000-0000-0000-000000000000}"/>
  <bookViews>
    <workbookView xWindow="7200" yWindow="3060" windowWidth="37760" windowHeight="19340" activeTab="3" xr2:uid="{2C93059D-7315-C048-801C-DCB81D215F85}"/>
  </bookViews>
  <sheets>
    <sheet name="KIAS Vs. % Power (50F ROP)" sheetId="1" r:id="rId1"/>
    <sheet name="KIAS Vs. % Power (Peak EGT)" sheetId="3" r:id="rId2"/>
    <sheet name="Altitude Vs. IAS at 65% (Eco)" sheetId="4" r:id="rId3"/>
    <sheet name="Fuel Flow Comparis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G3" i="5"/>
  <c r="D4" i="5"/>
  <c r="D3" i="5"/>
  <c r="D2" i="5"/>
  <c r="F4" i="5"/>
  <c r="E4" i="5"/>
  <c r="F3" i="5"/>
  <c r="E3" i="5"/>
  <c r="B6" i="1" l="1"/>
  <c r="B5" i="1"/>
  <c r="B4" i="1"/>
  <c r="B3" i="1"/>
  <c r="B2" i="1"/>
  <c r="B4" i="3"/>
  <c r="B2" i="3"/>
  <c r="B3" i="3"/>
</calcChain>
</file>

<file path=xl/sharedStrings.xml><?xml version="1.0" encoding="utf-8"?>
<sst xmlns="http://schemas.openxmlformats.org/spreadsheetml/2006/main" count="14" uniqueCount="12">
  <si>
    <t>Percent Power</t>
  </si>
  <si>
    <t>KIAS (50°F ROP)</t>
  </si>
  <si>
    <t>KIAS (Peak EGT)</t>
  </si>
  <si>
    <t>Pressure Altitude</t>
  </si>
  <si>
    <t>KIAS</t>
  </si>
  <si>
    <t>KTAS</t>
  </si>
  <si>
    <t>Fuel Flow (GPH)</t>
  </si>
  <si>
    <t>True Airspeed (Knots)</t>
  </si>
  <si>
    <t>Diff. Fuel Flow</t>
  </si>
  <si>
    <t>Diff. True Airspeed</t>
  </si>
  <si>
    <t>Diff. Range</t>
  </si>
  <si>
    <t>Range (Nautical 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</si>
</sst>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>
                <a:solidFill>
                  <a:schemeClr val="tx1"/>
                </a:solidFill>
              </a:rPr>
              <a:t>Indicated Airspeed Vs. Percent Power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Sea Level, 59°F, </a:t>
            </a:r>
            <a:r>
              <a:rPr lang="en-US" sz="1600" b="0" i="0" u="none" strike="noStrike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50°F ROP </a:t>
            </a:r>
            <a:r>
              <a:rPr lang="en-US" sz="1600" b="0" i="0">
                <a:latin typeface="Gill Sans" panose="020B0502020104020203" pitchFamily="34" charset="-79"/>
                <a:cs typeface="Gill Sans" panose="020B0502020104020203" pitchFamily="34" charset="-79"/>
              </a:rPr>
              <a:t>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(50F ROP)'!$B$1</c:f>
              <c:strCache>
                <c:ptCount val="1"/>
                <c:pt idx="0">
                  <c:v>KIAS (50°F ROP)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30000000000000004"/>
            <c:dispRSqr val="0"/>
            <c:dispEq val="0"/>
          </c:trendline>
          <c:xVal>
            <c:numRef>
              <c:f>'KIAS Vs. % Power (50F ROP)'!$A$2:$A$7</c:f>
              <c:numCache>
                <c:formatCode>0%</c:formatCode>
                <c:ptCount val="6"/>
                <c:pt idx="0">
                  <c:v>1</c:v>
                </c:pt>
                <c:pt idx="1">
                  <c:v>0.85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'KIAS Vs. % Power (50F ROP)'!$B$2:$B$7</c:f>
              <c:numCache>
                <c:formatCode>General</c:formatCode>
                <c:ptCount val="6"/>
                <c:pt idx="0">
                  <c:v>148</c:v>
                </c:pt>
                <c:pt idx="1">
                  <c:v>134</c:v>
                </c:pt>
                <c:pt idx="2">
                  <c:v>126</c:v>
                </c:pt>
                <c:pt idx="3">
                  <c:v>117</c:v>
                </c:pt>
                <c:pt idx="4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.100000000000000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5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 sz="1600" b="1" i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Indicated</a:t>
            </a:r>
            <a: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  <a:t> Airspeed Vs. Percent Power</a:t>
            </a:r>
            <a:br>
              <a:rPr lang="en-US" sz="1600" b="1" i="0" baseline="0">
                <a:solidFill>
                  <a:schemeClr val="tx1"/>
                </a:solidFill>
                <a:latin typeface="Gill Sans SemiBold" panose="020B0502020104020203" pitchFamily="34" charset="-79"/>
                <a:cs typeface="Gill Sans SemiBold" panose="020B0502020104020203" pitchFamily="34" charset="-79"/>
              </a:rPr>
            </a:b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Sea Level, 59</a:t>
            </a:r>
            <a:r>
              <a:rPr lang="en-US" sz="1600" b="0" i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°F,</a:t>
            </a:r>
            <a:r>
              <a:rPr lang="en-US" sz="1600" b="0" i="0" baseline="0">
                <a:effectLst/>
                <a:latin typeface="Gill Sans" panose="020B0502020104020203" pitchFamily="34" charset="-79"/>
                <a:cs typeface="Gill Sans" panose="020B0502020104020203" pitchFamily="34" charset="-79"/>
              </a:rPr>
              <a:t> Peak EGT</a:t>
            </a:r>
            <a:endParaRPr lang="en-US" sz="1600" b="0" i="0">
              <a:effectLst/>
              <a:latin typeface="Gill Sans" panose="020B0502020104020203" pitchFamily="34" charset="-79"/>
              <a:cs typeface="Gill Sans" panose="020B0502020104020203" pitchFamily="34" charset="-79"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 sz="1600" b="1" i="0">
              <a:solidFill>
                <a:schemeClr val="tx1"/>
              </a:solidFill>
              <a:latin typeface="Gill Sans SemiBold" panose="020B0502020104020203" pitchFamily="34" charset="-79"/>
              <a:cs typeface="Gill Sans SemiBold" panose="020B0502020104020203" pitchFamily="34" charset="-79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'KIAS Vs. % Power (Peak EGT)'!$B$1</c:f>
              <c:strCache>
                <c:ptCount val="1"/>
                <c:pt idx="0">
                  <c:v>KIAS (Peak EGT)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forward val="0.1"/>
            <c:backward val="0.2"/>
            <c:dispRSqr val="0"/>
            <c:dispEq val="0"/>
          </c:trendline>
          <c:xVal>
            <c:numRef>
              <c:f>'KIAS Vs. % Power (Peak EGT)'!$A$2:$A$4</c:f>
              <c:numCache>
                <c:formatCode>0%</c:formatCode>
                <c:ptCount val="3"/>
                <c:pt idx="0">
                  <c:v>0.75</c:v>
                </c:pt>
                <c:pt idx="1">
                  <c:v>0.65</c:v>
                </c:pt>
                <c:pt idx="2">
                  <c:v>0.55000000000000004</c:v>
                </c:pt>
              </c:numCache>
            </c:numRef>
          </c:xVal>
          <c:yVal>
            <c:numRef>
              <c:f>'KIAS Vs. % Power (Peak EGT)'!$B$2:$B$4</c:f>
              <c:numCache>
                <c:formatCode>General</c:formatCode>
                <c:ptCount val="3"/>
                <c:pt idx="0">
                  <c:v>124</c:v>
                </c:pt>
                <c:pt idx="1">
                  <c:v>115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5.000000000000001E-2"/>
      </c:valAx>
      <c:valAx>
        <c:axId val="948993503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r>
              <a:rPr lang="en-US">
                <a:solidFill>
                  <a:schemeClr val="tx1"/>
                </a:solidFill>
              </a:rPr>
              <a:t>Pressure Altitude Vs. Indicated Airspeed</a:t>
            </a:r>
            <a:br>
              <a:rPr lang="en-US"/>
            </a:br>
            <a:r>
              <a:rPr lang="en-US" b="0" i="0">
                <a:latin typeface="Gill Sans" panose="020B0502020104020203" pitchFamily="34" charset="-79"/>
                <a:cs typeface="Gill Sans" panose="020B0502020104020203" pitchFamily="34" charset="-79"/>
              </a:rPr>
              <a:t>Standard Day (ISA), Peak EGT, 65% Power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8306453225946247E-2"/>
          <c:y val="0.19618456294903228"/>
          <c:w val="0.91603312287064875"/>
          <c:h val="0.77220754326797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'Altitude Vs. IAS at 65% (Eco)'!$B$1</c:f>
              <c:strCache>
                <c:ptCount val="1"/>
                <c:pt idx="0">
                  <c:v>KIAS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9050">
                <a:prstDash val="sysDot"/>
              </a:ln>
            </c:spPr>
            <c:trendlineType val="log"/>
            <c:backward val="0.2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/>
                      <a:t> </a:t>
                    </a:r>
                  </a:p>
                </c:rich>
              </c:tx>
              <c:numFmt formatCode="General" sourceLinked="0"/>
            </c:trendlineLbl>
          </c:trendline>
          <c:trendline>
            <c:trendlineType val="log"/>
            <c:dispRSqr val="0"/>
            <c:dispEq val="0"/>
          </c:trendline>
          <c:trendline>
            <c:spPr>
              <a:ln w="19050">
                <a:prstDash val="sysDot"/>
              </a:ln>
            </c:spPr>
            <c:trendlineType val="poly"/>
            <c:order val="2"/>
            <c:dispRSqr val="0"/>
            <c:dispEq val="0"/>
          </c:trendline>
          <c:xVal>
            <c:numRef>
              <c:f>'Altitude Vs. IAS at 65% (Eco)'!$A$2:$A$14</c:f>
              <c:numCache>
                <c:formatCode>General</c:formatCode>
                <c:ptCount val="13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11600</c:v>
                </c:pt>
              </c:numCache>
            </c:numRef>
          </c:xVal>
          <c:yVal>
            <c:numRef>
              <c:f>'Altitude Vs. IAS at 65% (Eco)'!$B$2:$B$14</c:f>
              <c:numCache>
                <c:formatCode>General</c:formatCode>
                <c:ptCount val="13"/>
                <c:pt idx="0">
                  <c:v>114.998</c:v>
                </c:pt>
                <c:pt idx="1">
                  <c:v>114.816</c:v>
                </c:pt>
                <c:pt idx="2">
                  <c:v>114.604</c:v>
                </c:pt>
                <c:pt idx="3">
                  <c:v>114.842</c:v>
                </c:pt>
                <c:pt idx="4">
                  <c:v>114.565</c:v>
                </c:pt>
                <c:pt idx="5">
                  <c:v>114.26</c:v>
                </c:pt>
                <c:pt idx="6">
                  <c:v>114.38500000000001</c:v>
                </c:pt>
                <c:pt idx="7">
                  <c:v>114.018</c:v>
                </c:pt>
                <c:pt idx="8">
                  <c:v>113.623</c:v>
                </c:pt>
                <c:pt idx="9">
                  <c:v>113.203</c:v>
                </c:pt>
                <c:pt idx="10">
                  <c:v>112.75700000000001</c:v>
                </c:pt>
                <c:pt idx="11">
                  <c:v>112.71</c:v>
                </c:pt>
                <c:pt idx="12">
                  <c:v>112.495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7B-8345-9694-A78B6076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41263"/>
        <c:axId val="948993503"/>
      </c:scatterChart>
      <c:valAx>
        <c:axId val="951141263"/>
        <c:scaling>
          <c:orientation val="minMax"/>
          <c:max val="12000"/>
          <c:min val="0"/>
        </c:scaling>
        <c:delete val="0"/>
        <c:axPos val="b"/>
        <c:majorGridlines>
          <c:spPr>
            <a:ln w="9525" cap="flat" cmpd="sng" algn="ctr">
              <a:solidFill>
                <a:sysClr val="windowText" lastClr="000000">
                  <a:lumMod val="15000"/>
                  <a:lumOff val="8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ysClr val="window" lastClr="FFFFFF">
                  <a:lumMod val="85000"/>
                </a:sys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48993503"/>
        <c:crosses val="autoZero"/>
        <c:crossBetween val="midCat"/>
        <c:minorUnit val="1000"/>
      </c:valAx>
      <c:valAx>
        <c:axId val="9489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" lastClr="FFFFFF">
                <a:lumMod val="8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Gill Sans SemiBold" panose="020B0502020104020203" pitchFamily="34" charset="-79"/>
                <a:ea typeface="+mn-ea"/>
                <a:cs typeface="Gill Sans SemiBold" panose="020B0502020104020203" pitchFamily="34" charset="-79"/>
              </a:defRPr>
            </a:pPr>
            <a:endParaRPr lang="en-US"/>
          </a:p>
        </c:txPr>
        <c:crossAx val="9511412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2</xdr:row>
      <xdr:rowOff>88900</xdr:rowOff>
    </xdr:from>
    <xdr:to>
      <xdr:col>12</xdr:col>
      <xdr:colOff>449118</xdr:colOff>
      <xdr:row>25</xdr:row>
      <xdr:rowOff>109681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0608-D18D-6540-9874-7E2D1269266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0.66678</cdr:x>
      <cdr:y>0.79559</cdr:y>
    </cdr:from>
    <cdr:to>
      <cdr:x>0.95698</cdr:x>
      <cdr:y>0.92863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EE8BF5C1-3A5E-CA44-968D-C52883E7B7F3}"/>
            </a:ext>
          </a:extLst>
        </cdr:cNvPr>
        <cdr:cNvSpPr txBox="1"/>
      </cdr:nvSpPr>
      <cdr:spPr>
        <a:xfrm xmlns:a="http://schemas.openxmlformats.org/drawingml/2006/main">
          <a:off x="4276436" y="3906983"/>
          <a:ext cx="1861227" cy="65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980210</xdr:colOff>
      <xdr:row>2</xdr:row>
      <xdr:rowOff>13500</xdr:rowOff>
    </xdr:from>
    <xdr:to>
      <xdr:col>11</xdr:col>
      <xdr:colOff>203273</xdr:colOff>
      <xdr:row>25</xdr:row>
      <xdr:rowOff>34281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28C69-011A-634D-8731-1B4512EA62E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0.66709</cdr:x>
      <cdr:y>0.79825</cdr:y>
    </cdr:from>
    <cdr:to>
      <cdr:x>0.95729</cdr:x>
      <cdr:y>0.93129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4603955" y="4196402"/>
          <a:ext cx="2002887" cy="6993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254002</xdr:colOff>
      <xdr:row>1</xdr:row>
      <xdr:rowOff>25401</xdr:rowOff>
    </xdr:from>
    <xdr:to>
      <xdr:col>13</xdr:col>
      <xdr:colOff>461820</xdr:colOff>
      <xdr:row>24</xdr:row>
      <xdr:rowOff>43076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8925-6554-3746-9D09-93F6177FE49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0.08965</cdr:x>
      <cdr:y>0.79597</cdr:y>
    </cdr:from>
    <cdr:to>
      <cdr:x>0.37985</cdr:x>
      <cdr:y>0.92901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B289706-9784-ED4F-A8E0-BFD5877AA209}"/>
            </a:ext>
          </a:extLst>
        </cdr:cNvPr>
        <cdr:cNvSpPr txBox="1"/>
      </cdr:nvSpPr>
      <cdr:spPr>
        <a:xfrm xmlns:a="http://schemas.openxmlformats.org/drawingml/2006/main">
          <a:off x="614812" y="4028115"/>
          <a:ext cx="1990192" cy="6732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 b="1" i="0">
              <a:effectLst/>
              <a:latin typeface="Gill Sans SemiBold" panose="020B0502020104020203" pitchFamily="34" charset="-79"/>
              <a:ea typeface="+mn-ea"/>
              <a:cs typeface="Gill Sans SemiBold" panose="020B0502020104020203" pitchFamily="34" charset="-79"/>
            </a:rPr>
            <a:t>Note: </a:t>
          </a:r>
          <a:r>
            <a:rPr lang="en-US" sz="1200" b="0" i="0">
              <a:effectLst/>
              <a:latin typeface="Gill Sans" panose="020B0502020104020203" pitchFamily="34" charset="-79"/>
              <a:ea typeface="+mn-ea"/>
              <a:cs typeface="Gill Sans" panose="020B0502020104020203" pitchFamily="34" charset="-79"/>
            </a:rPr>
            <a:t>Subtract Approx. 6% If Wheel Fairings Are Not Installed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24CF-2EF1-8C42-B7BB-87C12FB00719}">
  <dimension ref="A1:B7"/>
  <sheetViews>
    <sheetView zoomScale="110" zoomScaleNormal="110" workbookViewId="0">
      <selection activeCell="B11" sqref="B11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</v>
      </c>
      <c r="B2">
        <f>148</f>
        <v>148</v>
      </c>
    </row>
    <row r="3" spans="1:2" x14ac:dyDescent="0.2">
      <c r="A3" s="1">
        <v>0.85</v>
      </c>
      <c r="B3">
        <f>134</f>
        <v>134</v>
      </c>
    </row>
    <row r="4" spans="1:2" x14ac:dyDescent="0.2">
      <c r="A4" s="1">
        <v>0.75</v>
      </c>
      <c r="B4">
        <f>126</f>
        <v>126</v>
      </c>
    </row>
    <row r="5" spans="1:2" x14ac:dyDescent="0.2">
      <c r="A5" s="1">
        <v>0.65</v>
      </c>
      <c r="B5">
        <f>117</f>
        <v>117</v>
      </c>
    </row>
    <row r="6" spans="1:2" x14ac:dyDescent="0.2">
      <c r="A6" s="1">
        <v>0.55000000000000004</v>
      </c>
      <c r="B6">
        <f>104</f>
        <v>104</v>
      </c>
    </row>
    <row r="7" spans="1:2" x14ac:dyDescent="0.2">
      <c r="A7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3E1-1EC1-5A40-9077-1E137B7BE37E}">
  <dimension ref="A1:B5"/>
  <sheetViews>
    <sheetView zoomScale="110" zoomScaleNormal="110" workbookViewId="0">
      <selection activeCell="B9" sqref="B9"/>
    </sheetView>
  </sheetViews>
  <sheetFormatPr baseColWidth="10" defaultRowHeight="16" x14ac:dyDescent="0.2"/>
  <cols>
    <col min="1" max="1" width="13.5" customWidth="1"/>
    <col min="2" max="2" width="15" customWidth="1"/>
    <col min="3" max="3" width="12.83203125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0.75</v>
      </c>
      <c r="B2">
        <f>124</f>
        <v>124</v>
      </c>
    </row>
    <row r="3" spans="1:2" x14ac:dyDescent="0.2">
      <c r="A3" s="1">
        <v>0.65</v>
      </c>
      <c r="B3">
        <f>115</f>
        <v>115</v>
      </c>
    </row>
    <row r="4" spans="1:2" x14ac:dyDescent="0.2">
      <c r="A4" s="1">
        <v>0.55000000000000004</v>
      </c>
      <c r="B4">
        <f>100</f>
        <v>100</v>
      </c>
    </row>
    <row r="5" spans="1:2" x14ac:dyDescent="0.2">
      <c r="A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82DF-7D21-9148-B612-7759122ECC58}">
  <dimension ref="A1:E14"/>
  <sheetViews>
    <sheetView zoomScale="110" zoomScaleNormal="110" workbookViewId="0">
      <selection activeCell="P22" sqref="P22"/>
    </sheetView>
  </sheetViews>
  <sheetFormatPr baseColWidth="10" defaultRowHeight="16" x14ac:dyDescent="0.2"/>
  <cols>
    <col min="1" max="1" width="19.83203125" customWidth="1"/>
  </cols>
  <sheetData>
    <row r="1" spans="1:5" x14ac:dyDescent="0.2">
      <c r="A1" t="s">
        <v>3</v>
      </c>
      <c r="B1" t="s">
        <v>4</v>
      </c>
      <c r="E1" t="s">
        <v>5</v>
      </c>
    </row>
    <row r="2" spans="1:5" x14ac:dyDescent="0.2">
      <c r="A2">
        <v>0</v>
      </c>
      <c r="B2">
        <v>114.998</v>
      </c>
      <c r="E2">
        <v>115</v>
      </c>
    </row>
    <row r="3" spans="1:5" x14ac:dyDescent="0.2">
      <c r="A3">
        <v>1000</v>
      </c>
      <c r="B3">
        <v>114.816</v>
      </c>
      <c r="E3">
        <v>116.5</v>
      </c>
    </row>
    <row r="4" spans="1:5" x14ac:dyDescent="0.2">
      <c r="A4">
        <v>2000</v>
      </c>
      <c r="B4">
        <v>114.604</v>
      </c>
      <c r="E4">
        <v>118</v>
      </c>
    </row>
    <row r="5" spans="1:5" x14ac:dyDescent="0.2">
      <c r="A5">
        <v>3000</v>
      </c>
      <c r="B5">
        <v>114.842</v>
      </c>
      <c r="E5">
        <v>120</v>
      </c>
    </row>
    <row r="6" spans="1:5" x14ac:dyDescent="0.2">
      <c r="A6">
        <v>4000</v>
      </c>
      <c r="B6">
        <v>114.565</v>
      </c>
      <c r="E6">
        <v>121.5</v>
      </c>
    </row>
    <row r="7" spans="1:5" x14ac:dyDescent="0.2">
      <c r="A7">
        <v>5000</v>
      </c>
      <c r="B7">
        <v>114.26</v>
      </c>
      <c r="E7">
        <v>123</v>
      </c>
    </row>
    <row r="8" spans="1:5" x14ac:dyDescent="0.2">
      <c r="A8">
        <v>6000</v>
      </c>
      <c r="B8">
        <v>114.38500000000001</v>
      </c>
      <c r="E8">
        <v>125</v>
      </c>
    </row>
    <row r="9" spans="1:5" x14ac:dyDescent="0.2">
      <c r="A9">
        <v>7000</v>
      </c>
      <c r="B9">
        <v>114.018</v>
      </c>
      <c r="E9">
        <v>126.5</v>
      </c>
    </row>
    <row r="10" spans="1:5" x14ac:dyDescent="0.2">
      <c r="A10">
        <v>8000</v>
      </c>
      <c r="B10">
        <v>113.623</v>
      </c>
      <c r="E10">
        <v>128</v>
      </c>
    </row>
    <row r="11" spans="1:5" x14ac:dyDescent="0.2">
      <c r="A11">
        <v>9000</v>
      </c>
      <c r="B11">
        <v>113.203</v>
      </c>
      <c r="E11">
        <v>129.5</v>
      </c>
    </row>
    <row r="12" spans="1:5" x14ac:dyDescent="0.2">
      <c r="A12">
        <v>10000</v>
      </c>
      <c r="B12">
        <v>112.75700000000001</v>
      </c>
      <c r="E12">
        <v>131</v>
      </c>
    </row>
    <row r="13" spans="1:5" x14ac:dyDescent="0.2">
      <c r="A13">
        <v>11000</v>
      </c>
      <c r="B13">
        <v>112.71</v>
      </c>
      <c r="E13">
        <v>133</v>
      </c>
    </row>
    <row r="14" spans="1:5" x14ac:dyDescent="0.2">
      <c r="A14">
        <v>11600</v>
      </c>
      <c r="B14">
        <v>112.495</v>
      </c>
      <c r="E14">
        <v>134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5834-5C08-2248-90F6-10108CA4B04C}">
  <dimension ref="A1:G4"/>
  <sheetViews>
    <sheetView tabSelected="1" workbookViewId="0">
      <selection activeCell="G4" sqref="G4"/>
    </sheetView>
  </sheetViews>
  <sheetFormatPr baseColWidth="10" defaultRowHeight="16" x14ac:dyDescent="0.2"/>
  <cols>
    <col min="1" max="1" width="16.6640625" customWidth="1"/>
    <col min="2" max="2" width="20.5" customWidth="1"/>
    <col min="3" max="3" width="21.5" customWidth="1"/>
    <col min="4" max="4" width="20.33203125" style="2" customWidth="1"/>
    <col min="5" max="5" width="18.1640625" customWidth="1"/>
    <col min="6" max="6" width="25" customWidth="1"/>
    <col min="7" max="7" width="10.83203125" style="1"/>
  </cols>
  <sheetData>
    <row r="1" spans="1:7" x14ac:dyDescent="0.2">
      <c r="A1" t="s">
        <v>0</v>
      </c>
      <c r="B1" t="s">
        <v>6</v>
      </c>
      <c r="C1" t="s">
        <v>7</v>
      </c>
      <c r="D1" s="2" t="s">
        <v>11</v>
      </c>
      <c r="E1" t="s">
        <v>8</v>
      </c>
      <c r="F1" t="s">
        <v>9</v>
      </c>
      <c r="G1" s="1" t="s">
        <v>10</v>
      </c>
    </row>
    <row r="2" spans="1:7" x14ac:dyDescent="0.2">
      <c r="A2">
        <v>55</v>
      </c>
      <c r="B2">
        <v>9.3000000000000007</v>
      </c>
      <c r="C2">
        <v>100</v>
      </c>
      <c r="D2" s="2">
        <f>(72/B2)*C2</f>
        <v>774.19354838709671</v>
      </c>
    </row>
    <row r="3" spans="1:7" x14ac:dyDescent="0.2">
      <c r="A3">
        <v>65</v>
      </c>
      <c r="B3">
        <v>10.9</v>
      </c>
      <c r="C3">
        <v>115</v>
      </c>
      <c r="D3" s="2">
        <f>(72/B3)*C3</f>
        <v>759.63302752293566</v>
      </c>
      <c r="E3" s="1">
        <f>(B3-B2)/B2</f>
        <v>0.17204301075268813</v>
      </c>
      <c r="F3" s="1">
        <f>(C3-C2)/C2</f>
        <v>0.15</v>
      </c>
      <c r="G3" s="1">
        <f>(D3-D2)/D2</f>
        <v>-1.8807339449541355E-2</v>
      </c>
    </row>
    <row r="4" spans="1:7" x14ac:dyDescent="0.2">
      <c r="A4">
        <v>75</v>
      </c>
      <c r="B4">
        <v>12.65</v>
      </c>
      <c r="C4">
        <v>124</v>
      </c>
      <c r="D4" s="2">
        <f>(72/B4)*C4</f>
        <v>705.77075098814225</v>
      </c>
      <c r="E4" s="1">
        <f>(B4-B3)/B3</f>
        <v>0.16055045871559631</v>
      </c>
      <c r="F4" s="1">
        <f>(C4-C3)/C3</f>
        <v>7.8260869565217397E-2</v>
      </c>
      <c r="G4" s="1">
        <f>(D4-D3)/D3</f>
        <v>-7.0905653892421289E-2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KIAS Vs. % Power (50F ROP)</vt:lpstr>
      <vt:lpstr>KIAS Vs. % Power (Peak EGT)</vt:lpstr>
      <vt:lpstr>Altitude Vs. IAS at 65% (Eco)</vt:lpstr>
      <vt:lpstr>Fuel Flow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2021-05-30T21:57:03Z</dcterms:created>
  <dcterms:modified xsi:type="dcterms:W3CDTF">2021-06-03T18:53:54Z</dcterms:modified>
</cp:coreProperties>
</file>