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G:\.shortcut-targets-by-id\1ab1dLog33GV2ZavIldVOa1vj3axkn03R\UFinder\KiCAD\Boards\"/>
    </mc:Choice>
  </mc:AlternateContent>
  <xr:revisionPtr revIDLastSave="0" documentId="8_{EDAFB0A8-71DF-4408-BF87-7154093BAB70}" xr6:coauthVersionLast="47" xr6:coauthVersionMax="47" xr10:uidLastSave="{00000000-0000-0000-0000-000000000000}"/>
  <bookViews>
    <workbookView xWindow="780" yWindow="780" windowWidth="21600" windowHeight="11385" xr2:uid="{00000000-000D-0000-FFFF-FFFF00000000}"/>
  </bookViews>
  <sheets>
    <sheet name="Transmit US" sheetId="1" r:id="rId1"/>
    <sheet name="Receive US" sheetId="2" r:id="rId2"/>
    <sheet name="Combined" sheetId="3" r:id="rId3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8" i="3" l="1"/>
  <c r="D28" i="3" s="1"/>
  <c r="C24" i="3"/>
  <c r="D24" i="3" s="1"/>
  <c r="C23" i="3"/>
  <c r="D23" i="3" s="1"/>
  <c r="C22" i="3"/>
  <c r="D22" i="3" s="1"/>
  <c r="C21" i="3"/>
  <c r="D21" i="3" s="1"/>
  <c r="C20" i="3"/>
  <c r="D20" i="3" s="1"/>
  <c r="C19" i="3"/>
  <c r="D19" i="3" s="1"/>
  <c r="C15" i="3"/>
  <c r="D15" i="3" s="1"/>
  <c r="C14" i="3"/>
  <c r="D14" i="3" s="1"/>
  <c r="C13" i="3"/>
  <c r="D13" i="3" s="1"/>
  <c r="C11" i="3"/>
  <c r="D11" i="3" s="1"/>
  <c r="C9" i="3"/>
  <c r="D9" i="3" s="1"/>
  <c r="C8" i="3"/>
  <c r="D8" i="3" s="1"/>
  <c r="C6" i="3"/>
  <c r="D6" i="3" s="1"/>
  <c r="C3" i="3"/>
  <c r="D3" i="3" s="1"/>
  <c r="C2" i="3"/>
  <c r="D2" i="3" s="1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8" i="2"/>
  <c r="L57" i="2"/>
  <c r="L56" i="2"/>
  <c r="L55" i="2"/>
  <c r="L45" i="1"/>
  <c r="L44" i="1"/>
  <c r="L43" i="1"/>
  <c r="L42" i="1"/>
  <c r="L41" i="1"/>
  <c r="L40" i="1"/>
  <c r="L39" i="1"/>
  <c r="L38" i="1"/>
  <c r="L37" i="1"/>
  <c r="L36" i="1"/>
</calcChain>
</file>

<file path=xl/sharedStrings.xml><?xml version="1.0" encoding="utf-8"?>
<sst xmlns="http://schemas.openxmlformats.org/spreadsheetml/2006/main" count="749" uniqueCount="195">
  <si>
    <t>Source:</t>
  </si>
  <si>
    <t>D:\Projects\Ultrasonic-Direction-Finder-Module\Boards\Transmit US\Transmit US.kicad_sch</t>
  </si>
  <si>
    <t>Date:</t>
  </si>
  <si>
    <t>Tool:</t>
  </si>
  <si>
    <t>Eeschema (6.0.2)</t>
  </si>
  <si>
    <t>Generator:</t>
  </si>
  <si>
    <t>C:\Program Files\KiCad\6.0\bin\scripting\plugins/bom_csv_grouped_by_value.py</t>
  </si>
  <si>
    <t>Component Count:</t>
  </si>
  <si>
    <t>Individual Components:</t>
  </si>
  <si>
    <t>Item</t>
  </si>
  <si>
    <t>Qty</t>
  </si>
  <si>
    <t>Reference(s)</t>
  </si>
  <si>
    <t>Value</t>
  </si>
  <si>
    <t>LibPart</t>
  </si>
  <si>
    <t>Footprint</t>
  </si>
  <si>
    <t>Datasheet</t>
  </si>
  <si>
    <t>DK PN</t>
  </si>
  <si>
    <t>MFG</t>
  </si>
  <si>
    <t>MFG PN</t>
  </si>
  <si>
    <t>C1</t>
  </si>
  <si>
    <t>1u</t>
  </si>
  <si>
    <t>Device:C</t>
  </si>
  <si>
    <t>Capacitor_SMD:C_0603_1608Metric_Pad1.08x0.95mm_HandSolder</t>
  </si>
  <si>
    <t>~</t>
  </si>
  <si>
    <t>478-1412-1-ND</t>
  </si>
  <si>
    <t>AVX</t>
  </si>
  <si>
    <t>0805ZD105KAT2A</t>
  </si>
  <si>
    <t>C2</t>
  </si>
  <si>
    <t>478-12799-1-ND</t>
  </si>
  <si>
    <t>C3</t>
  </si>
  <si>
    <t>0805ZD104KAT2A</t>
  </si>
  <si>
    <t>C4</t>
  </si>
  <si>
    <t>C5</t>
  </si>
  <si>
    <t>FID1</t>
  </si>
  <si>
    <t>Fiducial</t>
  </si>
  <si>
    <t>Mechanical:Fiducial</t>
  </si>
  <si>
    <t>Fiducial:Fiducial_1mm_Mask2mm</t>
  </si>
  <si>
    <t>FID2</t>
  </si>
  <si>
    <t>FID3</t>
  </si>
  <si>
    <t>H1</t>
  </si>
  <si>
    <t>GND</t>
  </si>
  <si>
    <t>Mechanical:MountingHole_Pad</t>
  </si>
  <si>
    <t>TestPoint:TestPoint_Keystone_5005-5009_Compact</t>
  </si>
  <si>
    <t>H2</t>
  </si>
  <si>
    <t>MountingHole</t>
  </si>
  <si>
    <t>Mechanical:MountingHole</t>
  </si>
  <si>
    <t>MountingHole:MountingHole_3.2mm_M3</t>
  </si>
  <si>
    <t>H3</t>
  </si>
  <si>
    <t>H4</t>
  </si>
  <si>
    <t>H5</t>
  </si>
  <si>
    <t>J1</t>
  </si>
  <si>
    <t>Phoenix 1984620</t>
  </si>
  <si>
    <t>Connector:Screw_Terminal_01x03</t>
  </si>
  <si>
    <t>Connector_PinHeader_2.54mm:PinHeader_1x03_P2.54mm_Vertical</t>
  </si>
  <si>
    <t>LS1</t>
  </si>
  <si>
    <t>USTransducer</t>
  </si>
  <si>
    <t>uFinder:USTransducer</t>
  </si>
  <si>
    <t>uFinder:ULTRASONIC_16MM</t>
  </si>
  <si>
    <t>R1</t>
  </si>
  <si>
    <t>Device:R_US</t>
  </si>
  <si>
    <t>Resistor_SMD:R_0603_1608Metric_Pad0.98x0.95mm_HandSolder</t>
  </si>
  <si>
    <t>311-51.0CRCT-ND</t>
  </si>
  <si>
    <t>Yageo</t>
  </si>
  <si>
    <t xml:space="preserve">	RC0805FR-0751RL</t>
  </si>
  <si>
    <t>R2</t>
  </si>
  <si>
    <t>R3</t>
  </si>
  <si>
    <t>NP</t>
  </si>
  <si>
    <t>NA</t>
  </si>
  <si>
    <t>U1</t>
  </si>
  <si>
    <t>74AHC1G04</t>
  </si>
  <si>
    <t>uFinder:74AHC1G04</t>
  </si>
  <si>
    <t>Package_TO_SOT_SMD:SOT-353_SC-70-5_Handsoldering</t>
  </si>
  <si>
    <t>https://www.diodes.com/assets/Datasheets/74AHC1G04.pdf</t>
  </si>
  <si>
    <t>U2</t>
  </si>
  <si>
    <t>MAX232</t>
  </si>
  <si>
    <t>Interface_UART:MAX232</t>
  </si>
  <si>
    <t>Package_SO:TSSOP-16_4.4x5mm_P0.65mm</t>
  </si>
  <si>
    <t>https://www.renesas.com/us/en/document/dst/icl3221-icl3222-icl3223-icl3232-icl3241-icl3243-datasheet</t>
  </si>
  <si>
    <t>ICL3232IVZ-ND</t>
  </si>
  <si>
    <t>Renesas</t>
  </si>
  <si>
    <t>ICL3232IVZ</t>
  </si>
  <si>
    <t>Collated Components:</t>
  </si>
  <si>
    <t>Num Boards</t>
  </si>
  <si>
    <t>Cost (10+)</t>
  </si>
  <si>
    <t>Ext Cost</t>
  </si>
  <si>
    <t>Notes</t>
  </si>
  <si>
    <t>C1, C2, C3, C4, C5</t>
  </si>
  <si>
    <t>1276-1102-1-ND</t>
  </si>
  <si>
    <t>Samsung</t>
  </si>
  <si>
    <t>CL10A105KA8NNNC</t>
  </si>
  <si>
    <t>FID1, FID2, FID3</t>
  </si>
  <si>
    <t>36-1041-ND</t>
  </si>
  <si>
    <t>Keystone</t>
  </si>
  <si>
    <t>H2, H3, H4, H5</t>
  </si>
  <si>
    <t>277-1722-ND</t>
  </si>
  <si>
    <t>Phoenix</t>
  </si>
  <si>
    <t>Amazon</t>
  </si>
  <si>
    <t>R1, R2</t>
  </si>
  <si>
    <t>311-0.0HRCT-ND</t>
  </si>
  <si>
    <t>RC0603FR-070RL</t>
  </si>
  <si>
    <t>https://www.ti.com/general/docs/suppproductinfo.tsp?distId=10&amp;gotoUrl=https%3A%2F%2Fwww.ti.com%2Flit%2Fgpn%2Fsn74ahc1g04-q1</t>
  </si>
  <si>
    <t>296-17248-1-ND</t>
  </si>
  <si>
    <t>TI</t>
  </si>
  <si>
    <t>SN74AHC1G04QDCKRQ1</t>
  </si>
  <si>
    <t>D:\Projects\Ultrasonic-Direction-Finder-Module\Boards\Receive US\Receive US.kicad_sch</t>
  </si>
  <si>
    <t>3.3nF</t>
  </si>
  <si>
    <t>1uF</t>
  </si>
  <si>
    <t>0.1uF</t>
  </si>
  <si>
    <t>390pF</t>
  </si>
  <si>
    <t>C6</t>
  </si>
  <si>
    <t>C7</t>
  </si>
  <si>
    <t>C8</t>
  </si>
  <si>
    <t>C9</t>
  </si>
  <si>
    <t>D1</t>
  </si>
  <si>
    <t>SDMK0340L-7-F</t>
  </si>
  <si>
    <t>Device:D_Schottky</t>
  </si>
  <si>
    <t>Diode_SMD:D_SOD-323_HandSoldering</t>
  </si>
  <si>
    <t>MountingHole_Pad</t>
  </si>
  <si>
    <t>Phoenix 1984633</t>
  </si>
  <si>
    <t>Connector:Screw_Terminal_01x04</t>
  </si>
  <si>
    <t>Connector_PinHeader_2.54mm:PinHeader_1x04_P2.54mm_Vertical</t>
  </si>
  <si>
    <t>Q1</t>
  </si>
  <si>
    <t>BC848BLT3G</t>
  </si>
  <si>
    <t>Device:Q_NPN_BEC</t>
  </si>
  <si>
    <t>Package_TO_SOT_SMD:SOT-23</t>
  </si>
  <si>
    <t>10K</t>
  </si>
  <si>
    <t>R4</t>
  </si>
  <si>
    <t>3.3K</t>
  </si>
  <si>
    <t>R5</t>
  </si>
  <si>
    <t>75K</t>
  </si>
  <si>
    <t>R6</t>
  </si>
  <si>
    <t>1K</t>
  </si>
  <si>
    <t>R7</t>
  </si>
  <si>
    <t>4.7K</t>
  </si>
  <si>
    <t>R8</t>
  </si>
  <si>
    <t>R9</t>
  </si>
  <si>
    <t>R10</t>
  </si>
  <si>
    <t>R11</t>
  </si>
  <si>
    <t>R12</t>
  </si>
  <si>
    <t>R13</t>
  </si>
  <si>
    <t>TP1</t>
  </si>
  <si>
    <t>VSTG1</t>
  </si>
  <si>
    <t>Connector:TestPoint</t>
  </si>
  <si>
    <t>TP2</t>
  </si>
  <si>
    <t>VSTG2</t>
  </si>
  <si>
    <t>TP3</t>
  </si>
  <si>
    <t>VENV</t>
  </si>
  <si>
    <t>OPA2316SIDGSR</t>
  </si>
  <si>
    <t>uFinder:TLV9002SIDGSR</t>
  </si>
  <si>
    <t>C1, C7</t>
  </si>
  <si>
    <t>1276-1758-1-ND</t>
  </si>
  <si>
    <t>CL10B332KB8NNNC</t>
  </si>
  <si>
    <t>C2, C4, C9</t>
  </si>
  <si>
    <t>C3, C8</t>
  </si>
  <si>
    <t>587-1245-1-ND</t>
  </si>
  <si>
    <t>TDK</t>
  </si>
  <si>
    <t>TMK107BJ104KA-T</t>
  </si>
  <si>
    <t>C5, C6</t>
  </si>
  <si>
    <t>1276-2049-1-ND</t>
  </si>
  <si>
    <t>CL10B391KB8NNNC</t>
  </si>
  <si>
    <t>CUS05S30H3FCT-ND</t>
  </si>
  <si>
    <t>Toshiba</t>
  </si>
  <si>
    <t>CUS05S30,H3F</t>
  </si>
  <si>
    <t>H1, TP1, TP2, TP3</t>
  </si>
  <si>
    <t>277-1860-ND</t>
  </si>
  <si>
    <t>BC848BLT3GOSCT-ND</t>
  </si>
  <si>
    <t>OnSemi</t>
  </si>
  <si>
    <t>R1, R2, R3, R12, R13</t>
  </si>
  <si>
    <t>13-RC0603FR-1310KLCT-ND</t>
  </si>
  <si>
    <t>RC0603FR-1310KL</t>
  </si>
  <si>
    <t>13-RC0603FR-103K3LCT-ND</t>
  </si>
  <si>
    <t>RC0603FR-103K3L</t>
  </si>
  <si>
    <t>R5, R9, R11</t>
  </si>
  <si>
    <t>13-RC0603FR-1075KLCT-ND</t>
  </si>
  <si>
    <t>RC0603FR-1075KL</t>
  </si>
  <si>
    <t>R6, R8, R10</t>
  </si>
  <si>
    <t>13-RC0603FR-131KLCT-ND</t>
  </si>
  <si>
    <t>RC0603FR-131KL</t>
  </si>
  <si>
    <t>13-RC0603FR-134K7LCT-ND</t>
  </si>
  <si>
    <t>RC0603FR-134K7L</t>
  </si>
  <si>
    <t>U1, U2</t>
  </si>
  <si>
    <t>TLV9052SIDGSR</t>
  </si>
  <si>
    <t>296-TLV9052SIDGSRCT-ND</t>
  </si>
  <si>
    <t>Board Qty</t>
  </si>
  <si>
    <t>Combined Qty</t>
  </si>
  <si>
    <t>12 Sets</t>
  </si>
  <si>
    <t>LCSC</t>
  </si>
  <si>
    <t>Digikey</t>
  </si>
  <si>
    <t>Mouser</t>
  </si>
  <si>
    <t>X</t>
  </si>
  <si>
    <t>x</t>
  </si>
  <si>
    <t>https://www.onsemi.com/pdf/datasheet/mc74hc1gu04-d.pdf</t>
  </si>
  <si>
    <t>http://www.ti.com/lit/ds/symlink/max232.pdf</t>
  </si>
  <si>
    <t>296-19263-1-ND</t>
  </si>
  <si>
    <t>MAX3232ECPWR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</si>
</sst>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u/>
      <sz val="11"/>
      <color rgb="FF0000FF"/>
      <name val="Calibri"/>
    </font>
    <font>
      <u/>
      <sz val="11"/>
      <color rgb="FF0000FF"/>
      <name val="Calibri"/>
    </font>
    <font>
      <u/>
      <sz val="11"/>
      <color theme="10"/>
      <name val="Calibri"/>
    </font>
  </fonts>
  <fills count="4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1" fillId="0" borderId="0" xfId="0" applyFont="1"/>
    <xf numFmtId="22" fontId="2" fillId="0" borderId="0" xfId="0" applyNumberFormat="1" applyFont="1"/>
    <xf numFmtId="0" fontId="3" fillId="0" borderId="0" xfId="0" applyFont="1" applyAlignment="1"/>
    <xf numFmtId="0" fontId="1" fillId="0" borderId="0" xfId="0" applyFont="1" applyAlignment="1"/>
    <xf numFmtId="0" fontId="1" fillId="2" borderId="0" xfId="0" applyFont="1" applyFill="1"/>
    <xf numFmtId="0" fontId="1" fillId="2" borderId="0" xfId="0" applyFont="1" applyFill="1" applyAlignment="1"/>
    <xf numFmtId="0" fontId="1" fillId="3" borderId="0" xfId="0" applyFont="1" applyFill="1"/>
    <xf numFmtId="0" fontId="1" fillId="3" borderId="0" xfId="0" applyFont="1" applyFill="1" applyAlignment="1"/>
    <xf numFmtId="0" fontId="4" fillId="2" borderId="0" xfId="0" applyFont="1" applyFill="1" applyAlignme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renesas.com/us/en/document/dst/icl3221-icl3222-icl3223-icl3232-icl3241-icl3243-datasheet" TargetMode="External"/><Relationship Id="rId2" Type="http://schemas.openxmlformats.org/officeDocument/2006/relationships/hyperlink" Target="https://www.ti.com/general/docs/suppproductinfo.tsp?distId=10&amp;gotoUrl=https%3A%2F%2Fwww.ti.com%2Flit%2Fgpn%2Fsn74ahc1g04-q1" TargetMode="External"/><Relationship Id="rId1" Type="http://schemas.openxmlformats.org/officeDocument/2006/relationships/hyperlink" Target="https://www.renesas.com/us/en/document/dst/icl3221-icl3222-icl3223-icl3232-icl3241-icl3243-datasheet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onsemi.com/pdf/datasheet/mc74hc1gu04-d.pdf" TargetMode="External"/><Relationship Id="rId1" Type="http://schemas.openxmlformats.org/officeDocument/2006/relationships/hyperlink" Target="https://www.diodes.com/assets/Datasheets/74AHC1G04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topLeftCell="A28" workbookViewId="0">
      <pane xSplit="3" topLeftCell="G1" activePane="topRight" state="frozen"/>
      <selection activeCell="A24" sqref="A24"/>
      <selection pane="topRight" activeCell="J45" sqref="J45"/>
    </sheetView>
  </sheetViews>
  <sheetFormatPr defaultColWidth="14.42578125" defaultRowHeight="15" customHeight="1" x14ac:dyDescent="0.25"/>
  <cols>
    <col min="1" max="1" width="21.28515625" customWidth="1"/>
    <col min="2" max="2" width="9.28515625" customWidth="1"/>
    <col min="3" max="3" width="16" customWidth="1"/>
    <col min="4" max="4" width="15.85546875" customWidth="1"/>
    <col min="5" max="5" width="30.28515625" customWidth="1"/>
    <col min="6" max="6" width="59.28515625" customWidth="1"/>
    <col min="7" max="7" width="53" customWidth="1"/>
    <col min="8" max="8" width="16.140625" customWidth="1"/>
    <col min="9" max="9" width="8" customWidth="1"/>
    <col min="10" max="10" width="22.140625" customWidth="1"/>
    <col min="11" max="11" width="9.7109375" customWidth="1"/>
    <col min="12" max="12" width="11.5703125" customWidth="1"/>
    <col min="13" max="26" width="8.7109375" customWidth="1"/>
  </cols>
  <sheetData>
    <row r="1" spans="1:10" x14ac:dyDescent="0.25">
      <c r="A1" s="1" t="s">
        <v>0</v>
      </c>
      <c r="B1" s="1" t="s">
        <v>1</v>
      </c>
    </row>
    <row r="2" spans="1:10" x14ac:dyDescent="0.25">
      <c r="A2" s="1" t="s">
        <v>2</v>
      </c>
      <c r="B2" s="2">
        <v>44691.877349537041</v>
      </c>
    </row>
    <row r="3" spans="1:10" x14ac:dyDescent="0.25">
      <c r="A3" s="1" t="s">
        <v>3</v>
      </c>
      <c r="B3" s="1" t="s">
        <v>4</v>
      </c>
    </row>
    <row r="4" spans="1:10" x14ac:dyDescent="0.25">
      <c r="A4" s="1" t="s">
        <v>5</v>
      </c>
      <c r="B4" s="1" t="s">
        <v>6</v>
      </c>
    </row>
    <row r="5" spans="1:10" x14ac:dyDescent="0.25">
      <c r="A5" s="1" t="s">
        <v>7</v>
      </c>
      <c r="B5" s="1">
        <v>20</v>
      </c>
    </row>
    <row r="7" spans="1:10" x14ac:dyDescent="0.25">
      <c r="A7" s="1" t="s">
        <v>8</v>
      </c>
    </row>
    <row r="9" spans="1:10" x14ac:dyDescent="0.25">
      <c r="A9" s="1" t="s">
        <v>9</v>
      </c>
      <c r="B9" s="1" t="s">
        <v>10</v>
      </c>
      <c r="C9" s="1" t="s">
        <v>11</v>
      </c>
      <c r="D9" s="1" t="s">
        <v>12</v>
      </c>
      <c r="E9" s="1" t="s">
        <v>13</v>
      </c>
      <c r="F9" s="1" t="s">
        <v>14</v>
      </c>
      <c r="G9" s="1" t="s">
        <v>15</v>
      </c>
      <c r="H9" s="1" t="s">
        <v>16</v>
      </c>
      <c r="I9" s="1" t="s">
        <v>17</v>
      </c>
      <c r="J9" s="1" t="s">
        <v>18</v>
      </c>
    </row>
    <row r="10" spans="1:10" x14ac:dyDescent="0.25">
      <c r="C10" s="1" t="s">
        <v>19</v>
      </c>
      <c r="D10" s="1" t="s">
        <v>20</v>
      </c>
      <c r="E10" s="1" t="s">
        <v>21</v>
      </c>
      <c r="F10" s="1" t="s">
        <v>22</v>
      </c>
      <c r="G10" s="1" t="s">
        <v>23</v>
      </c>
      <c r="H10" s="1" t="s">
        <v>24</v>
      </c>
      <c r="I10" s="1" t="s">
        <v>25</v>
      </c>
      <c r="J10" s="1" t="s">
        <v>26</v>
      </c>
    </row>
    <row r="11" spans="1:10" x14ac:dyDescent="0.25">
      <c r="C11" s="1" t="s">
        <v>27</v>
      </c>
      <c r="D11" s="1" t="s">
        <v>20</v>
      </c>
      <c r="E11" s="1" t="s">
        <v>21</v>
      </c>
      <c r="F11" s="1" t="s">
        <v>22</v>
      </c>
      <c r="G11" s="1" t="s">
        <v>23</v>
      </c>
      <c r="H11" s="1" t="s">
        <v>28</v>
      </c>
      <c r="I11" s="1" t="s">
        <v>25</v>
      </c>
      <c r="J11" s="1" t="s">
        <v>26</v>
      </c>
    </row>
    <row r="12" spans="1:10" x14ac:dyDescent="0.25">
      <c r="C12" s="1" t="s">
        <v>29</v>
      </c>
      <c r="D12" s="1" t="s">
        <v>20</v>
      </c>
      <c r="E12" s="1" t="s">
        <v>21</v>
      </c>
      <c r="F12" s="1" t="s">
        <v>22</v>
      </c>
      <c r="G12" s="1" t="s">
        <v>23</v>
      </c>
      <c r="H12" s="1" t="s">
        <v>24</v>
      </c>
      <c r="I12" s="1" t="s">
        <v>25</v>
      </c>
      <c r="J12" s="1" t="s">
        <v>30</v>
      </c>
    </row>
    <row r="13" spans="1:10" x14ac:dyDescent="0.25">
      <c r="C13" s="1" t="s">
        <v>31</v>
      </c>
      <c r="D13" s="1" t="s">
        <v>20</v>
      </c>
      <c r="E13" s="1" t="s">
        <v>21</v>
      </c>
      <c r="F13" s="1" t="s">
        <v>22</v>
      </c>
      <c r="G13" s="1" t="s">
        <v>23</v>
      </c>
      <c r="H13" s="1" t="s">
        <v>24</v>
      </c>
      <c r="I13" s="1" t="s">
        <v>25</v>
      </c>
      <c r="J13" s="1" t="s">
        <v>26</v>
      </c>
    </row>
    <row r="14" spans="1:10" x14ac:dyDescent="0.25">
      <c r="C14" s="1" t="s">
        <v>32</v>
      </c>
      <c r="D14" s="1" t="s">
        <v>20</v>
      </c>
      <c r="E14" s="1" t="s">
        <v>21</v>
      </c>
      <c r="F14" s="1" t="s">
        <v>22</v>
      </c>
      <c r="G14" s="1" t="s">
        <v>23</v>
      </c>
      <c r="H14" s="1" t="s">
        <v>24</v>
      </c>
      <c r="I14" s="1" t="s">
        <v>25</v>
      </c>
      <c r="J14" s="1" t="s">
        <v>26</v>
      </c>
    </row>
    <row r="15" spans="1:10" x14ac:dyDescent="0.25">
      <c r="C15" s="1" t="s">
        <v>33</v>
      </c>
      <c r="D15" s="1" t="s">
        <v>34</v>
      </c>
      <c r="E15" s="1" t="s">
        <v>35</v>
      </c>
      <c r="F15" s="1" t="s">
        <v>36</v>
      </c>
      <c r="G15" s="1" t="s">
        <v>23</v>
      </c>
    </row>
    <row r="16" spans="1:10" x14ac:dyDescent="0.25">
      <c r="C16" s="1" t="s">
        <v>37</v>
      </c>
      <c r="D16" s="1" t="s">
        <v>34</v>
      </c>
      <c r="E16" s="1" t="s">
        <v>35</v>
      </c>
      <c r="F16" s="1" t="s">
        <v>36</v>
      </c>
      <c r="G16" s="1" t="s">
        <v>23</v>
      </c>
    </row>
    <row r="17" spans="3:10" x14ac:dyDescent="0.25">
      <c r="C17" s="1" t="s">
        <v>38</v>
      </c>
      <c r="D17" s="1" t="s">
        <v>34</v>
      </c>
      <c r="E17" s="1" t="s">
        <v>35</v>
      </c>
      <c r="F17" s="1" t="s">
        <v>36</v>
      </c>
      <c r="G17" s="1" t="s">
        <v>23</v>
      </c>
    </row>
    <row r="18" spans="3:10" x14ac:dyDescent="0.25">
      <c r="C18" s="1" t="s">
        <v>39</v>
      </c>
      <c r="D18" s="1" t="s">
        <v>40</v>
      </c>
      <c r="E18" s="1" t="s">
        <v>41</v>
      </c>
      <c r="F18" s="1" t="s">
        <v>42</v>
      </c>
      <c r="G18" s="1" t="s">
        <v>23</v>
      </c>
    </row>
    <row r="19" spans="3:10" x14ac:dyDescent="0.25">
      <c r="C19" s="1" t="s">
        <v>43</v>
      </c>
      <c r="D19" s="1" t="s">
        <v>44</v>
      </c>
      <c r="E19" s="1" t="s">
        <v>45</v>
      </c>
      <c r="F19" s="1" t="s">
        <v>46</v>
      </c>
      <c r="G19" s="1" t="s">
        <v>23</v>
      </c>
    </row>
    <row r="20" spans="3:10" x14ac:dyDescent="0.25">
      <c r="C20" s="1" t="s">
        <v>47</v>
      </c>
      <c r="D20" s="1" t="s">
        <v>44</v>
      </c>
      <c r="E20" s="1" t="s">
        <v>45</v>
      </c>
      <c r="F20" s="1" t="s">
        <v>46</v>
      </c>
      <c r="G20" s="1" t="s">
        <v>23</v>
      </c>
    </row>
    <row r="21" spans="3:10" ht="15.75" customHeight="1" x14ac:dyDescent="0.25">
      <c r="C21" s="1" t="s">
        <v>48</v>
      </c>
      <c r="D21" s="1" t="s">
        <v>44</v>
      </c>
      <c r="E21" s="1" t="s">
        <v>45</v>
      </c>
      <c r="F21" s="1" t="s">
        <v>46</v>
      </c>
      <c r="G21" s="1" t="s">
        <v>23</v>
      </c>
    </row>
    <row r="22" spans="3:10" ht="15.75" customHeight="1" x14ac:dyDescent="0.25">
      <c r="C22" s="1" t="s">
        <v>49</v>
      </c>
      <c r="D22" s="1" t="s">
        <v>44</v>
      </c>
      <c r="E22" s="1" t="s">
        <v>45</v>
      </c>
      <c r="F22" s="1" t="s">
        <v>46</v>
      </c>
      <c r="G22" s="1" t="s">
        <v>23</v>
      </c>
    </row>
    <row r="23" spans="3:10" ht="15.75" customHeight="1" x14ac:dyDescent="0.25">
      <c r="C23" s="1" t="s">
        <v>50</v>
      </c>
      <c r="D23" s="1" t="s">
        <v>51</v>
      </c>
      <c r="E23" s="1" t="s">
        <v>52</v>
      </c>
      <c r="F23" s="1" t="s">
        <v>53</v>
      </c>
      <c r="G23" s="1" t="s">
        <v>23</v>
      </c>
    </row>
    <row r="24" spans="3:10" ht="15.75" customHeight="1" x14ac:dyDescent="0.25">
      <c r="C24" s="1" t="s">
        <v>54</v>
      </c>
      <c r="D24" s="1" t="s">
        <v>55</v>
      </c>
      <c r="E24" s="1" t="s">
        <v>56</v>
      </c>
      <c r="F24" s="1" t="s">
        <v>57</v>
      </c>
    </row>
    <row r="25" spans="3:10" ht="15.75" customHeight="1" x14ac:dyDescent="0.25">
      <c r="C25" s="1" t="s">
        <v>58</v>
      </c>
      <c r="D25" s="1">
        <v>0</v>
      </c>
      <c r="E25" s="1" t="s">
        <v>59</v>
      </c>
      <c r="F25" s="1" t="s">
        <v>60</v>
      </c>
      <c r="G25" s="1" t="s">
        <v>23</v>
      </c>
      <c r="H25" s="1" t="s">
        <v>61</v>
      </c>
      <c r="I25" s="1" t="s">
        <v>62</v>
      </c>
      <c r="J25" s="1" t="s">
        <v>63</v>
      </c>
    </row>
    <row r="26" spans="3:10" ht="15.75" customHeight="1" x14ac:dyDescent="0.25">
      <c r="C26" s="1" t="s">
        <v>64</v>
      </c>
      <c r="D26" s="1">
        <v>0</v>
      </c>
      <c r="E26" s="1" t="s">
        <v>59</v>
      </c>
      <c r="F26" s="1" t="s">
        <v>60</v>
      </c>
      <c r="G26" s="1" t="s">
        <v>23</v>
      </c>
      <c r="H26" s="1" t="s">
        <v>61</v>
      </c>
      <c r="I26" s="1" t="s">
        <v>62</v>
      </c>
      <c r="J26" s="1" t="s">
        <v>63</v>
      </c>
    </row>
    <row r="27" spans="3:10" ht="15.75" customHeight="1" x14ac:dyDescent="0.25">
      <c r="C27" s="1" t="s">
        <v>65</v>
      </c>
      <c r="D27" s="1" t="s">
        <v>66</v>
      </c>
      <c r="E27" s="1" t="s">
        <v>59</v>
      </c>
      <c r="F27" s="1" t="s">
        <v>60</v>
      </c>
      <c r="G27" s="1" t="s">
        <v>23</v>
      </c>
      <c r="H27" s="1" t="s">
        <v>67</v>
      </c>
      <c r="I27" s="1" t="s">
        <v>67</v>
      </c>
      <c r="J27" s="1" t="s">
        <v>67</v>
      </c>
    </row>
    <row r="28" spans="3:10" ht="15.75" customHeight="1" x14ac:dyDescent="0.25">
      <c r="C28" s="1" t="s">
        <v>68</v>
      </c>
      <c r="D28" s="1" t="s">
        <v>69</v>
      </c>
      <c r="E28" s="1" t="s">
        <v>70</v>
      </c>
      <c r="F28" s="1" t="s">
        <v>71</v>
      </c>
      <c r="G28" s="1" t="s">
        <v>72</v>
      </c>
    </row>
    <row r="29" spans="3:10" ht="15.75" customHeight="1" x14ac:dyDescent="0.25">
      <c r="C29" s="1" t="s">
        <v>73</v>
      </c>
      <c r="D29" s="1" t="s">
        <v>74</v>
      </c>
      <c r="E29" s="1" t="s">
        <v>75</v>
      </c>
      <c r="F29" s="1" t="s">
        <v>76</v>
      </c>
      <c r="G29" s="3" t="s">
        <v>77</v>
      </c>
      <c r="H29" s="4" t="s">
        <v>78</v>
      </c>
      <c r="I29" s="4" t="s">
        <v>79</v>
      </c>
      <c r="J29" s="4" t="s">
        <v>80</v>
      </c>
    </row>
    <row r="30" spans="3:10" ht="15.75" customHeight="1" x14ac:dyDescent="0.25"/>
    <row r="31" spans="3:10" ht="15.75" customHeight="1" x14ac:dyDescent="0.25"/>
    <row r="32" spans="3:10" ht="15.75" customHeight="1" x14ac:dyDescent="0.25"/>
    <row r="33" spans="1:26" ht="15.75" customHeight="1" x14ac:dyDescent="0.25">
      <c r="A33" s="1" t="s">
        <v>81</v>
      </c>
    </row>
    <row r="34" spans="1:26" ht="15.75" customHeight="1" x14ac:dyDescent="0.25">
      <c r="L34" s="4" t="s">
        <v>82</v>
      </c>
      <c r="M34" s="4">
        <v>12</v>
      </c>
    </row>
    <row r="35" spans="1:26" ht="15.75" customHeight="1" x14ac:dyDescent="0.25">
      <c r="A35" s="1" t="s">
        <v>9</v>
      </c>
      <c r="B35" s="1" t="s">
        <v>10</v>
      </c>
      <c r="C35" s="1" t="s">
        <v>11</v>
      </c>
      <c r="D35" s="1" t="s">
        <v>12</v>
      </c>
      <c r="E35" s="1" t="s">
        <v>13</v>
      </c>
      <c r="F35" s="1" t="s">
        <v>14</v>
      </c>
      <c r="G35" s="1" t="s">
        <v>15</v>
      </c>
      <c r="H35" s="1" t="s">
        <v>16</v>
      </c>
      <c r="I35" s="1" t="s">
        <v>17</v>
      </c>
      <c r="J35" s="1" t="s">
        <v>18</v>
      </c>
      <c r="K35" s="4" t="s">
        <v>83</v>
      </c>
      <c r="L35" s="4" t="s">
        <v>84</v>
      </c>
      <c r="M35" s="4" t="s">
        <v>85</v>
      </c>
    </row>
    <row r="36" spans="1:26" ht="15.75" customHeight="1" x14ac:dyDescent="0.25">
      <c r="A36" s="5">
        <v>1</v>
      </c>
      <c r="B36" s="5">
        <v>5</v>
      </c>
      <c r="C36" s="5" t="s">
        <v>86</v>
      </c>
      <c r="D36" s="5" t="s">
        <v>20</v>
      </c>
      <c r="E36" s="5" t="s">
        <v>21</v>
      </c>
      <c r="F36" s="5" t="s">
        <v>22</v>
      </c>
      <c r="G36" s="5" t="s">
        <v>23</v>
      </c>
      <c r="H36" s="6" t="s">
        <v>87</v>
      </c>
      <c r="I36" s="6" t="s">
        <v>88</v>
      </c>
      <c r="J36" s="6" t="s">
        <v>89</v>
      </c>
      <c r="K36" s="6">
        <v>3.4000000000000002E-2</v>
      </c>
      <c r="L36" s="5">
        <f t="shared" ref="L36:L45" si="0">K36*B36*$M$34</f>
        <v>2.04</v>
      </c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5.75" customHeight="1" x14ac:dyDescent="0.25">
      <c r="A37" s="5">
        <v>2</v>
      </c>
      <c r="B37" s="5">
        <v>3</v>
      </c>
      <c r="C37" s="5" t="s">
        <v>90</v>
      </c>
      <c r="D37" s="5" t="s">
        <v>34</v>
      </c>
      <c r="E37" s="5" t="s">
        <v>35</v>
      </c>
      <c r="F37" s="5" t="s">
        <v>36</v>
      </c>
      <c r="G37" s="5" t="s">
        <v>23</v>
      </c>
      <c r="H37" s="5" t="s">
        <v>67</v>
      </c>
      <c r="I37" s="5" t="s">
        <v>67</v>
      </c>
      <c r="J37" s="5" t="s">
        <v>67</v>
      </c>
      <c r="K37" s="6">
        <v>0</v>
      </c>
      <c r="L37" s="5">
        <f t="shared" si="0"/>
        <v>0</v>
      </c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5.75" customHeight="1" x14ac:dyDescent="0.25">
      <c r="A38" s="5">
        <v>3</v>
      </c>
      <c r="B38" s="5">
        <v>1</v>
      </c>
      <c r="C38" s="5" t="s">
        <v>39</v>
      </c>
      <c r="D38" s="5" t="s">
        <v>40</v>
      </c>
      <c r="E38" s="5" t="s">
        <v>41</v>
      </c>
      <c r="F38" s="5" t="s">
        <v>42</v>
      </c>
      <c r="G38" s="5" t="s">
        <v>23</v>
      </c>
      <c r="H38" s="6" t="s">
        <v>91</v>
      </c>
      <c r="I38" s="6" t="s">
        <v>92</v>
      </c>
      <c r="J38" s="6">
        <v>1041</v>
      </c>
      <c r="K38" s="6">
        <v>0.26319999999999999</v>
      </c>
      <c r="L38" s="5">
        <f t="shared" si="0"/>
        <v>3.1583999999999999</v>
      </c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5.75" customHeight="1" x14ac:dyDescent="0.25">
      <c r="A39" s="5">
        <v>4</v>
      </c>
      <c r="B39" s="5">
        <v>4</v>
      </c>
      <c r="C39" s="5" t="s">
        <v>93</v>
      </c>
      <c r="D39" s="5" t="s">
        <v>44</v>
      </c>
      <c r="E39" s="5" t="s">
        <v>45</v>
      </c>
      <c r="F39" s="5" t="s">
        <v>46</v>
      </c>
      <c r="G39" s="5" t="s">
        <v>23</v>
      </c>
      <c r="H39" s="5" t="s">
        <v>67</v>
      </c>
      <c r="I39" s="5" t="s">
        <v>67</v>
      </c>
      <c r="J39" s="5" t="s">
        <v>67</v>
      </c>
      <c r="K39" s="6">
        <v>0</v>
      </c>
      <c r="L39" s="5">
        <f t="shared" si="0"/>
        <v>0</v>
      </c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5.75" customHeight="1" x14ac:dyDescent="0.25">
      <c r="A40" s="5">
        <v>5</v>
      </c>
      <c r="B40" s="5">
        <v>1</v>
      </c>
      <c r="C40" s="5" t="s">
        <v>50</v>
      </c>
      <c r="D40" s="5" t="s">
        <v>51</v>
      </c>
      <c r="E40" s="5" t="s">
        <v>52</v>
      </c>
      <c r="F40" s="5" t="s">
        <v>53</v>
      </c>
      <c r="G40" s="5" t="s">
        <v>23</v>
      </c>
      <c r="H40" s="6" t="s">
        <v>94</v>
      </c>
      <c r="I40" s="6" t="s">
        <v>95</v>
      </c>
      <c r="J40" s="6">
        <v>1984620</v>
      </c>
      <c r="K40" s="6">
        <v>0.78200000000000003</v>
      </c>
      <c r="L40" s="5">
        <f t="shared" si="0"/>
        <v>9.3840000000000003</v>
      </c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5.75" customHeight="1" x14ac:dyDescent="0.25">
      <c r="A41" s="7">
        <v>6</v>
      </c>
      <c r="B41" s="7">
        <v>1</v>
      </c>
      <c r="C41" s="7" t="s">
        <v>54</v>
      </c>
      <c r="D41" s="7" t="s">
        <v>55</v>
      </c>
      <c r="E41" s="7" t="s">
        <v>56</v>
      </c>
      <c r="F41" s="7" t="s">
        <v>57</v>
      </c>
      <c r="G41" s="7"/>
      <c r="H41" s="7"/>
      <c r="I41" s="7"/>
      <c r="J41" s="7"/>
      <c r="K41" s="7"/>
      <c r="L41" s="7">
        <f t="shared" si="0"/>
        <v>0</v>
      </c>
      <c r="M41" s="8" t="s">
        <v>96</v>
      </c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5.75" customHeight="1" x14ac:dyDescent="0.25">
      <c r="A42" s="5">
        <v>7</v>
      </c>
      <c r="B42" s="5">
        <v>2</v>
      </c>
      <c r="C42" s="5" t="s">
        <v>97</v>
      </c>
      <c r="D42" s="5">
        <v>0</v>
      </c>
      <c r="E42" s="5" t="s">
        <v>59</v>
      </c>
      <c r="F42" s="5" t="s">
        <v>60</v>
      </c>
      <c r="G42" s="5" t="s">
        <v>23</v>
      </c>
      <c r="H42" s="6" t="s">
        <v>98</v>
      </c>
      <c r="I42" s="5" t="s">
        <v>62</v>
      </c>
      <c r="J42" s="6" t="s">
        <v>99</v>
      </c>
      <c r="K42" s="6">
        <v>1.7999999999999999E-2</v>
      </c>
      <c r="L42" s="5">
        <f t="shared" si="0"/>
        <v>0.43199999999999994</v>
      </c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5.75" customHeight="1" x14ac:dyDescent="0.25">
      <c r="A43" s="5">
        <v>8</v>
      </c>
      <c r="B43" s="5">
        <v>1</v>
      </c>
      <c r="C43" s="5" t="s">
        <v>65</v>
      </c>
      <c r="D43" s="5" t="s">
        <v>66</v>
      </c>
      <c r="E43" s="5" t="s">
        <v>59</v>
      </c>
      <c r="F43" s="5" t="s">
        <v>60</v>
      </c>
      <c r="G43" s="5" t="s">
        <v>23</v>
      </c>
      <c r="H43" s="5" t="s">
        <v>67</v>
      </c>
      <c r="I43" s="5" t="s">
        <v>67</v>
      </c>
      <c r="J43" s="5" t="s">
        <v>67</v>
      </c>
      <c r="K43" s="6">
        <v>0</v>
      </c>
      <c r="L43" s="5">
        <f t="shared" si="0"/>
        <v>0</v>
      </c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5.75" customHeight="1" x14ac:dyDescent="0.25">
      <c r="A44" s="5">
        <v>9</v>
      </c>
      <c r="B44" s="5">
        <v>1</v>
      </c>
      <c r="C44" s="5" t="s">
        <v>68</v>
      </c>
      <c r="D44" s="5" t="s">
        <v>69</v>
      </c>
      <c r="E44" s="5" t="s">
        <v>70</v>
      </c>
      <c r="F44" s="5" t="s">
        <v>71</v>
      </c>
      <c r="G44" s="9" t="s">
        <v>100</v>
      </c>
      <c r="H44" s="6" t="s">
        <v>101</v>
      </c>
      <c r="I44" s="6" t="s">
        <v>102</v>
      </c>
      <c r="J44" s="6" t="s">
        <v>103</v>
      </c>
      <c r="K44" s="6">
        <v>0.41</v>
      </c>
      <c r="L44" s="5">
        <f t="shared" si="0"/>
        <v>4.92</v>
      </c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5.75" customHeight="1" x14ac:dyDescent="0.25">
      <c r="A45" s="1">
        <v>10</v>
      </c>
      <c r="B45" s="1">
        <v>1</v>
      </c>
      <c r="C45" s="1" t="s">
        <v>73</v>
      </c>
      <c r="D45" s="1" t="s">
        <v>74</v>
      </c>
      <c r="E45" s="1" t="s">
        <v>75</v>
      </c>
      <c r="F45" s="1" t="s">
        <v>76</v>
      </c>
      <c r="G45" s="3" t="s">
        <v>77</v>
      </c>
      <c r="H45" s="4" t="s">
        <v>78</v>
      </c>
      <c r="I45" s="4" t="s">
        <v>79</v>
      </c>
      <c r="J45" s="4" t="s">
        <v>80</v>
      </c>
      <c r="K45" s="4">
        <v>1.8540000000000001</v>
      </c>
      <c r="L45" s="1">
        <f t="shared" si="0"/>
        <v>22.248000000000001</v>
      </c>
    </row>
    <row r="46" spans="1:26" ht="15.75" customHeight="1" x14ac:dyDescent="0.25"/>
    <row r="47" spans="1:26" ht="15.75" customHeight="1" x14ac:dyDescent="0.25"/>
    <row r="48" spans="1:26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hyperlinks>
    <hyperlink ref="G29" r:id="rId1" xr:uid="{00000000-0004-0000-0000-000000000000}"/>
    <hyperlink ref="G44" r:id="rId2" xr:uid="{00000000-0004-0000-0000-000001000000}"/>
    <hyperlink ref="G45" r:id="rId3" xr:uid="{00000000-0004-0000-0000-000002000000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97"/>
  <sheetViews>
    <sheetView workbookViewId="0"/>
  </sheetViews>
  <sheetFormatPr defaultColWidth="14.42578125" defaultRowHeight="15" customHeight="1" x14ac:dyDescent="0.25"/>
  <cols>
    <col min="1" max="1" width="21.28515625" customWidth="1"/>
    <col min="2" max="2" width="19.85546875" customWidth="1"/>
    <col min="3" max="3" width="18.28515625" customWidth="1"/>
    <col min="4" max="4" width="17.5703125" customWidth="1"/>
    <col min="5" max="5" width="30.28515625" customWidth="1"/>
    <col min="6" max="6" width="59.28515625" customWidth="1"/>
    <col min="7" max="7" width="9.85546875" customWidth="1"/>
    <col min="8" max="8" width="24.5703125" customWidth="1"/>
    <col min="9" max="9" width="8.85546875" customWidth="1"/>
    <col min="10" max="10" width="18.140625" customWidth="1"/>
    <col min="11" max="11" width="9.7109375" customWidth="1"/>
    <col min="12" max="12" width="11.5703125" customWidth="1"/>
    <col min="13" max="13" width="8" customWidth="1"/>
    <col min="14" max="26" width="8.7109375" customWidth="1"/>
  </cols>
  <sheetData>
    <row r="1" spans="1:7" x14ac:dyDescent="0.25">
      <c r="A1" s="1" t="s">
        <v>0</v>
      </c>
      <c r="B1" s="1" t="s">
        <v>104</v>
      </c>
    </row>
    <row r="2" spans="1:7" x14ac:dyDescent="0.25">
      <c r="A2" s="1" t="s">
        <v>2</v>
      </c>
      <c r="B2" s="2">
        <v>44691.874710648146</v>
      </c>
    </row>
    <row r="3" spans="1:7" x14ac:dyDescent="0.25">
      <c r="A3" s="1" t="s">
        <v>3</v>
      </c>
      <c r="B3" s="1" t="s">
        <v>4</v>
      </c>
    </row>
    <row r="4" spans="1:7" x14ac:dyDescent="0.25">
      <c r="A4" s="1" t="s">
        <v>5</v>
      </c>
      <c r="B4" s="1" t="s">
        <v>6</v>
      </c>
    </row>
    <row r="5" spans="1:7" x14ac:dyDescent="0.25">
      <c r="A5" s="1" t="s">
        <v>7</v>
      </c>
      <c r="B5" s="1">
        <v>39</v>
      </c>
    </row>
    <row r="7" spans="1:7" x14ac:dyDescent="0.25">
      <c r="A7" s="1" t="s">
        <v>8</v>
      </c>
    </row>
    <row r="9" spans="1:7" x14ac:dyDescent="0.25">
      <c r="A9" s="1" t="s">
        <v>9</v>
      </c>
      <c r="B9" s="1" t="s">
        <v>10</v>
      </c>
      <c r="C9" s="1" t="s">
        <v>11</v>
      </c>
      <c r="D9" s="1" t="s">
        <v>12</v>
      </c>
      <c r="E9" s="1" t="s">
        <v>13</v>
      </c>
      <c r="F9" s="1" t="s">
        <v>14</v>
      </c>
      <c r="G9" s="1" t="s">
        <v>15</v>
      </c>
    </row>
    <row r="10" spans="1:7" x14ac:dyDescent="0.25">
      <c r="C10" s="1" t="s">
        <v>19</v>
      </c>
      <c r="D10" s="1" t="s">
        <v>105</v>
      </c>
      <c r="E10" s="1" t="s">
        <v>21</v>
      </c>
      <c r="F10" s="1" t="s">
        <v>22</v>
      </c>
      <c r="G10" s="1" t="s">
        <v>23</v>
      </c>
    </row>
    <row r="11" spans="1:7" x14ac:dyDescent="0.25">
      <c r="C11" s="1" t="s">
        <v>27</v>
      </c>
      <c r="D11" s="1" t="s">
        <v>106</v>
      </c>
      <c r="E11" s="1" t="s">
        <v>21</v>
      </c>
      <c r="F11" s="1" t="s">
        <v>22</v>
      </c>
      <c r="G11" s="1" t="s">
        <v>23</v>
      </c>
    </row>
    <row r="12" spans="1:7" x14ac:dyDescent="0.25">
      <c r="C12" s="1" t="s">
        <v>29</v>
      </c>
      <c r="D12" s="1" t="s">
        <v>107</v>
      </c>
      <c r="E12" s="1" t="s">
        <v>21</v>
      </c>
      <c r="F12" s="1" t="s">
        <v>22</v>
      </c>
      <c r="G12" s="1" t="s">
        <v>23</v>
      </c>
    </row>
    <row r="13" spans="1:7" x14ac:dyDescent="0.25">
      <c r="C13" s="1" t="s">
        <v>31</v>
      </c>
      <c r="D13" s="1" t="s">
        <v>106</v>
      </c>
      <c r="E13" s="1" t="s">
        <v>21</v>
      </c>
      <c r="F13" s="1" t="s">
        <v>22</v>
      </c>
      <c r="G13" s="1" t="s">
        <v>23</v>
      </c>
    </row>
    <row r="14" spans="1:7" x14ac:dyDescent="0.25">
      <c r="C14" s="1" t="s">
        <v>32</v>
      </c>
      <c r="D14" s="1" t="s">
        <v>108</v>
      </c>
      <c r="E14" s="1" t="s">
        <v>21</v>
      </c>
      <c r="F14" s="1" t="s">
        <v>22</v>
      </c>
      <c r="G14" s="1" t="s">
        <v>23</v>
      </c>
    </row>
    <row r="15" spans="1:7" x14ac:dyDescent="0.25">
      <c r="C15" s="1" t="s">
        <v>109</v>
      </c>
      <c r="D15" s="1" t="s">
        <v>108</v>
      </c>
      <c r="E15" s="1" t="s">
        <v>21</v>
      </c>
      <c r="F15" s="1" t="s">
        <v>22</v>
      </c>
      <c r="G15" s="1" t="s">
        <v>23</v>
      </c>
    </row>
    <row r="16" spans="1:7" x14ac:dyDescent="0.25">
      <c r="C16" s="1" t="s">
        <v>110</v>
      </c>
      <c r="D16" s="1" t="s">
        <v>105</v>
      </c>
      <c r="E16" s="1" t="s">
        <v>21</v>
      </c>
      <c r="F16" s="1" t="s">
        <v>22</v>
      </c>
      <c r="G16" s="1" t="s">
        <v>23</v>
      </c>
    </row>
    <row r="17" spans="3:7" x14ac:dyDescent="0.25">
      <c r="C17" s="1" t="s">
        <v>111</v>
      </c>
      <c r="D17" s="1" t="s">
        <v>107</v>
      </c>
      <c r="E17" s="1" t="s">
        <v>21</v>
      </c>
      <c r="F17" s="1" t="s">
        <v>22</v>
      </c>
      <c r="G17" s="1" t="s">
        <v>23</v>
      </c>
    </row>
    <row r="18" spans="3:7" x14ac:dyDescent="0.25">
      <c r="C18" s="1" t="s">
        <v>112</v>
      </c>
      <c r="D18" s="1" t="s">
        <v>106</v>
      </c>
      <c r="E18" s="1" t="s">
        <v>21</v>
      </c>
      <c r="F18" s="1" t="s">
        <v>22</v>
      </c>
      <c r="G18" s="1" t="s">
        <v>23</v>
      </c>
    </row>
    <row r="19" spans="3:7" x14ac:dyDescent="0.25">
      <c r="C19" s="1" t="s">
        <v>113</v>
      </c>
      <c r="D19" s="1" t="s">
        <v>114</v>
      </c>
      <c r="E19" s="1" t="s">
        <v>115</v>
      </c>
      <c r="F19" s="1" t="s">
        <v>116</v>
      </c>
      <c r="G19" s="1" t="s">
        <v>23</v>
      </c>
    </row>
    <row r="20" spans="3:7" x14ac:dyDescent="0.25">
      <c r="C20" s="1" t="s">
        <v>33</v>
      </c>
      <c r="D20" s="1" t="s">
        <v>34</v>
      </c>
      <c r="E20" s="1" t="s">
        <v>35</v>
      </c>
      <c r="F20" s="1" t="s">
        <v>36</v>
      </c>
      <c r="G20" s="1" t="s">
        <v>23</v>
      </c>
    </row>
    <row r="21" spans="3:7" ht="15.75" customHeight="1" x14ac:dyDescent="0.25">
      <c r="C21" s="1" t="s">
        <v>37</v>
      </c>
      <c r="D21" s="1" t="s">
        <v>34</v>
      </c>
      <c r="E21" s="1" t="s">
        <v>35</v>
      </c>
      <c r="F21" s="1" t="s">
        <v>36</v>
      </c>
      <c r="G21" s="1" t="s">
        <v>23</v>
      </c>
    </row>
    <row r="22" spans="3:7" ht="15.75" customHeight="1" x14ac:dyDescent="0.25">
      <c r="C22" s="1" t="s">
        <v>38</v>
      </c>
      <c r="D22" s="1" t="s">
        <v>34</v>
      </c>
      <c r="E22" s="1" t="s">
        <v>35</v>
      </c>
      <c r="F22" s="1" t="s">
        <v>36</v>
      </c>
      <c r="G22" s="1" t="s">
        <v>23</v>
      </c>
    </row>
    <row r="23" spans="3:7" ht="15.75" customHeight="1" x14ac:dyDescent="0.25">
      <c r="C23" s="1" t="s">
        <v>39</v>
      </c>
      <c r="D23" s="1" t="s">
        <v>117</v>
      </c>
      <c r="E23" s="1" t="s">
        <v>41</v>
      </c>
      <c r="F23" s="1" t="s">
        <v>42</v>
      </c>
      <c r="G23" s="1" t="s">
        <v>23</v>
      </c>
    </row>
    <row r="24" spans="3:7" ht="15.75" customHeight="1" x14ac:dyDescent="0.25">
      <c r="C24" s="1" t="s">
        <v>43</v>
      </c>
      <c r="D24" s="1" t="s">
        <v>44</v>
      </c>
      <c r="E24" s="1" t="s">
        <v>45</v>
      </c>
      <c r="F24" s="1" t="s">
        <v>46</v>
      </c>
      <c r="G24" s="1" t="s">
        <v>23</v>
      </c>
    </row>
    <row r="25" spans="3:7" ht="15.75" customHeight="1" x14ac:dyDescent="0.25">
      <c r="C25" s="1" t="s">
        <v>47</v>
      </c>
      <c r="D25" s="1" t="s">
        <v>44</v>
      </c>
      <c r="E25" s="1" t="s">
        <v>45</v>
      </c>
      <c r="F25" s="1" t="s">
        <v>46</v>
      </c>
      <c r="G25" s="1" t="s">
        <v>23</v>
      </c>
    </row>
    <row r="26" spans="3:7" ht="15.75" customHeight="1" x14ac:dyDescent="0.25">
      <c r="C26" s="1" t="s">
        <v>48</v>
      </c>
      <c r="D26" s="1" t="s">
        <v>44</v>
      </c>
      <c r="E26" s="1" t="s">
        <v>45</v>
      </c>
      <c r="F26" s="1" t="s">
        <v>46</v>
      </c>
      <c r="G26" s="1" t="s">
        <v>23</v>
      </c>
    </row>
    <row r="27" spans="3:7" ht="15.75" customHeight="1" x14ac:dyDescent="0.25">
      <c r="C27" s="1" t="s">
        <v>49</v>
      </c>
      <c r="D27" s="1" t="s">
        <v>44</v>
      </c>
      <c r="E27" s="1" t="s">
        <v>45</v>
      </c>
      <c r="F27" s="1" t="s">
        <v>46</v>
      </c>
      <c r="G27" s="1" t="s">
        <v>23</v>
      </c>
    </row>
    <row r="28" spans="3:7" ht="15.75" customHeight="1" x14ac:dyDescent="0.25">
      <c r="C28" s="1" t="s">
        <v>50</v>
      </c>
      <c r="D28" s="1" t="s">
        <v>118</v>
      </c>
      <c r="E28" s="1" t="s">
        <v>119</v>
      </c>
      <c r="F28" s="1" t="s">
        <v>120</v>
      </c>
      <c r="G28" s="1" t="s">
        <v>23</v>
      </c>
    </row>
    <row r="29" spans="3:7" ht="15.75" customHeight="1" x14ac:dyDescent="0.25">
      <c r="C29" s="1" t="s">
        <v>54</v>
      </c>
      <c r="D29" s="1" t="s">
        <v>55</v>
      </c>
      <c r="E29" s="1" t="s">
        <v>56</v>
      </c>
      <c r="F29" s="1" t="s">
        <v>57</v>
      </c>
    </row>
    <row r="30" spans="3:7" ht="15.75" customHeight="1" x14ac:dyDescent="0.25">
      <c r="C30" s="1" t="s">
        <v>121</v>
      </c>
      <c r="D30" s="1" t="s">
        <v>122</v>
      </c>
      <c r="E30" s="1" t="s">
        <v>123</v>
      </c>
      <c r="F30" s="1" t="s">
        <v>124</v>
      </c>
      <c r="G30" s="1" t="s">
        <v>23</v>
      </c>
    </row>
    <row r="31" spans="3:7" ht="15.75" customHeight="1" x14ac:dyDescent="0.25">
      <c r="C31" s="1" t="s">
        <v>58</v>
      </c>
      <c r="D31" s="1" t="s">
        <v>125</v>
      </c>
      <c r="E31" s="1" t="s">
        <v>59</v>
      </c>
      <c r="F31" s="1" t="s">
        <v>60</v>
      </c>
      <c r="G31" s="1" t="s">
        <v>23</v>
      </c>
    </row>
    <row r="32" spans="3:7" ht="15.75" customHeight="1" x14ac:dyDescent="0.25">
      <c r="C32" s="1" t="s">
        <v>64</v>
      </c>
      <c r="D32" s="1" t="s">
        <v>125</v>
      </c>
      <c r="E32" s="1" t="s">
        <v>59</v>
      </c>
      <c r="F32" s="1" t="s">
        <v>60</v>
      </c>
      <c r="G32" s="1" t="s">
        <v>23</v>
      </c>
    </row>
    <row r="33" spans="3:7" ht="15.75" customHeight="1" x14ac:dyDescent="0.25">
      <c r="C33" s="1" t="s">
        <v>65</v>
      </c>
      <c r="D33" s="1" t="s">
        <v>125</v>
      </c>
      <c r="E33" s="1" t="s">
        <v>59</v>
      </c>
      <c r="F33" s="1" t="s">
        <v>60</v>
      </c>
      <c r="G33" s="1" t="s">
        <v>23</v>
      </c>
    </row>
    <row r="34" spans="3:7" ht="15.75" customHeight="1" x14ac:dyDescent="0.25">
      <c r="C34" s="1" t="s">
        <v>126</v>
      </c>
      <c r="D34" s="1" t="s">
        <v>127</v>
      </c>
      <c r="E34" s="1" t="s">
        <v>59</v>
      </c>
      <c r="F34" s="1" t="s">
        <v>60</v>
      </c>
      <c r="G34" s="1" t="s">
        <v>23</v>
      </c>
    </row>
    <row r="35" spans="3:7" ht="15.75" customHeight="1" x14ac:dyDescent="0.25">
      <c r="C35" s="1" t="s">
        <v>128</v>
      </c>
      <c r="D35" s="1" t="s">
        <v>129</v>
      </c>
      <c r="E35" s="1" t="s">
        <v>59</v>
      </c>
      <c r="F35" s="1" t="s">
        <v>60</v>
      </c>
      <c r="G35" s="1" t="s">
        <v>23</v>
      </c>
    </row>
    <row r="36" spans="3:7" ht="15.75" customHeight="1" x14ac:dyDescent="0.25">
      <c r="C36" s="1" t="s">
        <v>130</v>
      </c>
      <c r="D36" s="1" t="s">
        <v>131</v>
      </c>
      <c r="E36" s="1" t="s">
        <v>59</v>
      </c>
      <c r="F36" s="1" t="s">
        <v>60</v>
      </c>
      <c r="G36" s="1" t="s">
        <v>23</v>
      </c>
    </row>
    <row r="37" spans="3:7" ht="15.75" customHeight="1" x14ac:dyDescent="0.25">
      <c r="C37" s="1" t="s">
        <v>132</v>
      </c>
      <c r="D37" s="1" t="s">
        <v>133</v>
      </c>
      <c r="E37" s="1" t="s">
        <v>59</v>
      </c>
      <c r="F37" s="1" t="s">
        <v>60</v>
      </c>
      <c r="G37" s="1" t="s">
        <v>23</v>
      </c>
    </row>
    <row r="38" spans="3:7" ht="15.75" customHeight="1" x14ac:dyDescent="0.25">
      <c r="C38" s="1" t="s">
        <v>134</v>
      </c>
      <c r="D38" s="1" t="s">
        <v>131</v>
      </c>
      <c r="E38" s="1" t="s">
        <v>59</v>
      </c>
      <c r="F38" s="1" t="s">
        <v>60</v>
      </c>
      <c r="G38" s="1" t="s">
        <v>23</v>
      </c>
    </row>
    <row r="39" spans="3:7" ht="15.75" customHeight="1" x14ac:dyDescent="0.25">
      <c r="C39" s="1" t="s">
        <v>135</v>
      </c>
      <c r="D39" s="1" t="s">
        <v>129</v>
      </c>
      <c r="E39" s="1" t="s">
        <v>59</v>
      </c>
      <c r="F39" s="1" t="s">
        <v>60</v>
      </c>
      <c r="G39" s="1" t="s">
        <v>23</v>
      </c>
    </row>
    <row r="40" spans="3:7" ht="15.75" customHeight="1" x14ac:dyDescent="0.25">
      <c r="C40" s="1" t="s">
        <v>136</v>
      </c>
      <c r="D40" s="1" t="s">
        <v>131</v>
      </c>
      <c r="E40" s="1" t="s">
        <v>59</v>
      </c>
      <c r="F40" s="1" t="s">
        <v>60</v>
      </c>
      <c r="G40" s="1" t="s">
        <v>23</v>
      </c>
    </row>
    <row r="41" spans="3:7" ht="15.75" customHeight="1" x14ac:dyDescent="0.25">
      <c r="C41" s="1" t="s">
        <v>137</v>
      </c>
      <c r="D41" s="1" t="s">
        <v>129</v>
      </c>
      <c r="E41" s="1" t="s">
        <v>59</v>
      </c>
      <c r="F41" s="1" t="s">
        <v>60</v>
      </c>
      <c r="G41" s="1" t="s">
        <v>23</v>
      </c>
    </row>
    <row r="42" spans="3:7" ht="15.75" customHeight="1" x14ac:dyDescent="0.25">
      <c r="C42" s="1" t="s">
        <v>138</v>
      </c>
      <c r="D42" s="1" t="s">
        <v>125</v>
      </c>
      <c r="E42" s="1" t="s">
        <v>59</v>
      </c>
      <c r="F42" s="1" t="s">
        <v>60</v>
      </c>
      <c r="G42" s="1" t="s">
        <v>23</v>
      </c>
    </row>
    <row r="43" spans="3:7" ht="15.75" customHeight="1" x14ac:dyDescent="0.25">
      <c r="C43" s="1" t="s">
        <v>139</v>
      </c>
      <c r="D43" s="1" t="s">
        <v>125</v>
      </c>
      <c r="E43" s="1" t="s">
        <v>59</v>
      </c>
      <c r="F43" s="1" t="s">
        <v>60</v>
      </c>
      <c r="G43" s="1" t="s">
        <v>23</v>
      </c>
    </row>
    <row r="44" spans="3:7" ht="15.75" customHeight="1" x14ac:dyDescent="0.25">
      <c r="C44" s="1" t="s">
        <v>140</v>
      </c>
      <c r="D44" s="1" t="s">
        <v>141</v>
      </c>
      <c r="E44" s="1" t="s">
        <v>142</v>
      </c>
      <c r="F44" s="1" t="s">
        <v>42</v>
      </c>
      <c r="G44" s="1" t="s">
        <v>23</v>
      </c>
    </row>
    <row r="45" spans="3:7" ht="15.75" customHeight="1" x14ac:dyDescent="0.25">
      <c r="C45" s="1" t="s">
        <v>143</v>
      </c>
      <c r="D45" s="1" t="s">
        <v>144</v>
      </c>
      <c r="E45" s="1" t="s">
        <v>142</v>
      </c>
      <c r="F45" s="1" t="s">
        <v>42</v>
      </c>
      <c r="G45" s="1" t="s">
        <v>23</v>
      </c>
    </row>
    <row r="46" spans="3:7" ht="15.75" customHeight="1" x14ac:dyDescent="0.25">
      <c r="C46" s="1" t="s">
        <v>145</v>
      </c>
      <c r="D46" s="1" t="s">
        <v>146</v>
      </c>
      <c r="E46" s="1" t="s">
        <v>142</v>
      </c>
      <c r="F46" s="1" t="s">
        <v>42</v>
      </c>
      <c r="G46" s="1" t="s">
        <v>23</v>
      </c>
    </row>
    <row r="47" spans="3:7" ht="15.75" customHeight="1" x14ac:dyDescent="0.25">
      <c r="C47" s="1" t="s">
        <v>68</v>
      </c>
      <c r="D47" s="1" t="s">
        <v>147</v>
      </c>
      <c r="E47" s="1" t="s">
        <v>148</v>
      </c>
      <c r="F47" s="1" t="s">
        <v>148</v>
      </c>
    </row>
    <row r="48" spans="3:7" ht="15.75" customHeight="1" x14ac:dyDescent="0.25">
      <c r="C48" s="1" t="s">
        <v>73</v>
      </c>
      <c r="D48" s="1" t="s">
        <v>147</v>
      </c>
      <c r="E48" s="1" t="s">
        <v>148</v>
      </c>
      <c r="F48" s="1" t="s">
        <v>148</v>
      </c>
    </row>
    <row r="49" spans="1:26" ht="15.75" customHeight="1" x14ac:dyDescent="0.25"/>
    <row r="50" spans="1:26" ht="15.75" customHeight="1" x14ac:dyDescent="0.25"/>
    <row r="51" spans="1:26" ht="15.75" customHeight="1" x14ac:dyDescent="0.25"/>
    <row r="52" spans="1:26" ht="15.75" customHeight="1" x14ac:dyDescent="0.25">
      <c r="A52" s="1" t="s">
        <v>81</v>
      </c>
    </row>
    <row r="53" spans="1:26" ht="15.75" customHeight="1" x14ac:dyDescent="0.25">
      <c r="L53" s="4" t="s">
        <v>82</v>
      </c>
      <c r="M53" s="4">
        <v>12</v>
      </c>
    </row>
    <row r="54" spans="1:26" ht="15.75" customHeight="1" x14ac:dyDescent="0.25">
      <c r="A54" s="1" t="s">
        <v>9</v>
      </c>
      <c r="B54" s="1" t="s">
        <v>10</v>
      </c>
      <c r="C54" s="1" t="s">
        <v>11</v>
      </c>
      <c r="D54" s="1" t="s">
        <v>12</v>
      </c>
      <c r="E54" s="1" t="s">
        <v>13</v>
      </c>
      <c r="F54" s="1" t="s">
        <v>14</v>
      </c>
      <c r="G54" s="1" t="s">
        <v>15</v>
      </c>
      <c r="H54" s="1" t="s">
        <v>16</v>
      </c>
      <c r="I54" s="1" t="s">
        <v>17</v>
      </c>
      <c r="J54" s="1" t="s">
        <v>18</v>
      </c>
      <c r="K54" s="4" t="s">
        <v>83</v>
      </c>
      <c r="L54" s="4" t="s">
        <v>84</v>
      </c>
      <c r="M54" s="4" t="s">
        <v>85</v>
      </c>
    </row>
    <row r="55" spans="1:26" ht="15.75" customHeight="1" x14ac:dyDescent="0.25">
      <c r="A55" s="5">
        <v>1</v>
      </c>
      <c r="B55" s="5">
        <v>2</v>
      </c>
      <c r="C55" s="5" t="s">
        <v>149</v>
      </c>
      <c r="D55" s="5" t="s">
        <v>105</v>
      </c>
      <c r="E55" s="5" t="s">
        <v>21</v>
      </c>
      <c r="F55" s="5" t="s">
        <v>22</v>
      </c>
      <c r="G55" s="5" t="s">
        <v>23</v>
      </c>
      <c r="H55" s="6" t="s">
        <v>150</v>
      </c>
      <c r="I55" s="6" t="s">
        <v>88</v>
      </c>
      <c r="J55" s="6" t="s">
        <v>151</v>
      </c>
      <c r="K55" s="6">
        <v>0.1</v>
      </c>
      <c r="L55" s="5">
        <f t="shared" ref="L55:L71" si="0">K55*B55*$M$53</f>
        <v>2.4000000000000004</v>
      </c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5.75" customHeight="1" x14ac:dyDescent="0.25">
      <c r="A56" s="5">
        <v>2</v>
      </c>
      <c r="B56" s="5">
        <v>3</v>
      </c>
      <c r="C56" s="5" t="s">
        <v>152</v>
      </c>
      <c r="D56" s="5" t="s">
        <v>106</v>
      </c>
      <c r="E56" s="5" t="s">
        <v>21</v>
      </c>
      <c r="F56" s="5" t="s">
        <v>22</v>
      </c>
      <c r="G56" s="5" t="s">
        <v>23</v>
      </c>
      <c r="H56" s="6" t="s">
        <v>87</v>
      </c>
      <c r="I56" s="6" t="s">
        <v>88</v>
      </c>
      <c r="J56" s="6" t="s">
        <v>89</v>
      </c>
      <c r="K56" s="6">
        <v>3.4000000000000002E-2</v>
      </c>
      <c r="L56" s="5">
        <f t="shared" si="0"/>
        <v>1.2240000000000002</v>
      </c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5.75" customHeight="1" x14ac:dyDescent="0.25">
      <c r="A57" s="5">
        <v>3</v>
      </c>
      <c r="B57" s="5">
        <v>2</v>
      </c>
      <c r="C57" s="5" t="s">
        <v>153</v>
      </c>
      <c r="D57" s="5" t="s">
        <v>107</v>
      </c>
      <c r="E57" s="5" t="s">
        <v>21</v>
      </c>
      <c r="F57" s="5" t="s">
        <v>22</v>
      </c>
      <c r="G57" s="5" t="s">
        <v>23</v>
      </c>
      <c r="H57" s="6" t="s">
        <v>154</v>
      </c>
      <c r="I57" s="6" t="s">
        <v>155</v>
      </c>
      <c r="J57" s="6" t="s">
        <v>156</v>
      </c>
      <c r="K57" s="6">
        <v>3.7999999999999999E-2</v>
      </c>
      <c r="L57" s="5">
        <f t="shared" si="0"/>
        <v>0.91199999999999992</v>
      </c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5.75" customHeight="1" x14ac:dyDescent="0.25">
      <c r="A58" s="5">
        <v>4</v>
      </c>
      <c r="B58" s="5">
        <v>2</v>
      </c>
      <c r="C58" s="5" t="s">
        <v>157</v>
      </c>
      <c r="D58" s="5" t="s">
        <v>108</v>
      </c>
      <c r="E58" s="5" t="s">
        <v>21</v>
      </c>
      <c r="F58" s="5" t="s">
        <v>22</v>
      </c>
      <c r="G58" s="5" t="s">
        <v>23</v>
      </c>
      <c r="H58" s="6" t="s">
        <v>158</v>
      </c>
      <c r="I58" s="6" t="s">
        <v>88</v>
      </c>
      <c r="J58" s="6" t="s">
        <v>159</v>
      </c>
      <c r="K58" s="6">
        <v>0.04</v>
      </c>
      <c r="L58" s="5">
        <f t="shared" si="0"/>
        <v>0.96</v>
      </c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5.75" customHeight="1" x14ac:dyDescent="0.25">
      <c r="A59" s="5">
        <v>5</v>
      </c>
      <c r="B59" s="5">
        <v>1</v>
      </c>
      <c r="C59" s="5" t="s">
        <v>113</v>
      </c>
      <c r="D59" s="5" t="s">
        <v>114</v>
      </c>
      <c r="E59" s="5" t="s">
        <v>115</v>
      </c>
      <c r="F59" s="5" t="s">
        <v>116</v>
      </c>
      <c r="G59" s="5" t="s">
        <v>23</v>
      </c>
      <c r="H59" s="6" t="s">
        <v>160</v>
      </c>
      <c r="I59" s="6" t="s">
        <v>161</v>
      </c>
      <c r="J59" s="6" t="s">
        <v>162</v>
      </c>
      <c r="K59" s="6">
        <v>0.27200000000000002</v>
      </c>
      <c r="L59" s="5">
        <f t="shared" si="0"/>
        <v>3.2640000000000002</v>
      </c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5.75" customHeight="1" x14ac:dyDescent="0.25">
      <c r="A60" s="5">
        <v>6</v>
      </c>
      <c r="B60" s="5">
        <v>3</v>
      </c>
      <c r="C60" s="5" t="s">
        <v>90</v>
      </c>
      <c r="D60" s="5" t="s">
        <v>34</v>
      </c>
      <c r="E60" s="5" t="s">
        <v>35</v>
      </c>
      <c r="F60" s="5" t="s">
        <v>36</v>
      </c>
      <c r="G60" s="5" t="s">
        <v>23</v>
      </c>
      <c r="H60" s="6" t="s">
        <v>67</v>
      </c>
      <c r="I60" s="6" t="s">
        <v>67</v>
      </c>
      <c r="J60" s="6" t="s">
        <v>67</v>
      </c>
      <c r="K60" s="6">
        <v>0</v>
      </c>
      <c r="L60" s="5">
        <f t="shared" si="0"/>
        <v>0</v>
      </c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5.75" customHeight="1" x14ac:dyDescent="0.25">
      <c r="A61" s="5">
        <v>7</v>
      </c>
      <c r="B61" s="6">
        <v>4</v>
      </c>
      <c r="C61" s="6" t="s">
        <v>163</v>
      </c>
      <c r="D61" s="5" t="s">
        <v>117</v>
      </c>
      <c r="E61" s="5" t="s">
        <v>41</v>
      </c>
      <c r="F61" s="5" t="s">
        <v>42</v>
      </c>
      <c r="G61" s="5" t="s">
        <v>23</v>
      </c>
      <c r="H61" s="6" t="s">
        <v>91</v>
      </c>
      <c r="I61" s="6" t="s">
        <v>92</v>
      </c>
      <c r="J61" s="6">
        <v>1041</v>
      </c>
      <c r="K61" s="6">
        <v>0.26319999999999999</v>
      </c>
      <c r="L61" s="5">
        <f t="shared" si="0"/>
        <v>12.633599999999999</v>
      </c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5.75" customHeight="1" x14ac:dyDescent="0.25">
      <c r="A62" s="5">
        <v>8</v>
      </c>
      <c r="B62" s="5">
        <v>4</v>
      </c>
      <c r="C62" s="5" t="s">
        <v>93</v>
      </c>
      <c r="D62" s="5" t="s">
        <v>44</v>
      </c>
      <c r="E62" s="5" t="s">
        <v>45</v>
      </c>
      <c r="F62" s="5" t="s">
        <v>46</v>
      </c>
      <c r="G62" s="5" t="s">
        <v>23</v>
      </c>
      <c r="H62" s="6" t="s">
        <v>67</v>
      </c>
      <c r="I62" s="6" t="s">
        <v>67</v>
      </c>
      <c r="J62" s="6" t="s">
        <v>67</v>
      </c>
      <c r="K62" s="6">
        <v>0</v>
      </c>
      <c r="L62" s="5">
        <f t="shared" si="0"/>
        <v>0</v>
      </c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5.75" customHeight="1" x14ac:dyDescent="0.25">
      <c r="A63" s="5">
        <v>9</v>
      </c>
      <c r="B63" s="5">
        <v>1</v>
      </c>
      <c r="C63" s="5" t="s">
        <v>50</v>
      </c>
      <c r="D63" s="5" t="s">
        <v>118</v>
      </c>
      <c r="E63" s="5" t="s">
        <v>119</v>
      </c>
      <c r="F63" s="5" t="s">
        <v>120</v>
      </c>
      <c r="G63" s="5" t="s">
        <v>23</v>
      </c>
      <c r="H63" s="6" t="s">
        <v>164</v>
      </c>
      <c r="I63" s="6" t="s">
        <v>95</v>
      </c>
      <c r="J63" s="6">
        <v>1984633</v>
      </c>
      <c r="K63" s="6">
        <v>1.0349999999999999</v>
      </c>
      <c r="L63" s="5">
        <f t="shared" si="0"/>
        <v>12.419999999999998</v>
      </c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5.75" customHeight="1" x14ac:dyDescent="0.25">
      <c r="A64" s="5">
        <v>10</v>
      </c>
      <c r="B64" s="5">
        <v>1</v>
      </c>
      <c r="C64" s="5" t="s">
        <v>54</v>
      </c>
      <c r="D64" s="5" t="s">
        <v>55</v>
      </c>
      <c r="E64" s="5" t="s">
        <v>56</v>
      </c>
      <c r="F64" s="5" t="s">
        <v>57</v>
      </c>
      <c r="G64" s="5"/>
      <c r="H64" s="5"/>
      <c r="I64" s="5"/>
      <c r="J64" s="5"/>
      <c r="K64" s="5"/>
      <c r="L64" s="5">
        <f t="shared" si="0"/>
        <v>0</v>
      </c>
      <c r="M64" s="6" t="s">
        <v>96</v>
      </c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5.75" customHeight="1" x14ac:dyDescent="0.25">
      <c r="A65" s="7">
        <v>11</v>
      </c>
      <c r="B65" s="7">
        <v>1</v>
      </c>
      <c r="C65" s="7" t="s">
        <v>121</v>
      </c>
      <c r="D65" s="7" t="s">
        <v>122</v>
      </c>
      <c r="E65" s="7" t="s">
        <v>123</v>
      </c>
      <c r="F65" s="7" t="s">
        <v>124</v>
      </c>
      <c r="G65" s="7" t="s">
        <v>23</v>
      </c>
      <c r="H65" s="8" t="s">
        <v>165</v>
      </c>
      <c r="I65" s="8" t="s">
        <v>166</v>
      </c>
      <c r="J65" s="8" t="s">
        <v>122</v>
      </c>
      <c r="K65" s="8">
        <v>0.11</v>
      </c>
      <c r="L65" s="7">
        <f t="shared" si="0"/>
        <v>1.32</v>
      </c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5.75" customHeight="1" x14ac:dyDescent="0.25">
      <c r="A66" s="5">
        <v>12</v>
      </c>
      <c r="B66" s="5">
        <v>5</v>
      </c>
      <c r="C66" s="5" t="s">
        <v>167</v>
      </c>
      <c r="D66" s="5" t="s">
        <v>125</v>
      </c>
      <c r="E66" s="5" t="s">
        <v>59</v>
      </c>
      <c r="F66" s="5" t="s">
        <v>60</v>
      </c>
      <c r="G66" s="5" t="s">
        <v>23</v>
      </c>
      <c r="H66" s="6" t="s">
        <v>168</v>
      </c>
      <c r="I66" s="6" t="s">
        <v>62</v>
      </c>
      <c r="J66" s="6" t="s">
        <v>169</v>
      </c>
      <c r="K66" s="6">
        <v>2.4E-2</v>
      </c>
      <c r="L66" s="5">
        <f t="shared" si="0"/>
        <v>1.44</v>
      </c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5.75" customHeight="1" x14ac:dyDescent="0.25">
      <c r="A67" s="5">
        <v>13</v>
      </c>
      <c r="B67" s="5">
        <v>1</v>
      </c>
      <c r="C67" s="5" t="s">
        <v>126</v>
      </c>
      <c r="D67" s="5" t="s">
        <v>127</v>
      </c>
      <c r="E67" s="5" t="s">
        <v>59</v>
      </c>
      <c r="F67" s="5" t="s">
        <v>60</v>
      </c>
      <c r="G67" s="5" t="s">
        <v>23</v>
      </c>
      <c r="H67" s="6" t="s">
        <v>170</v>
      </c>
      <c r="I67" s="6" t="s">
        <v>62</v>
      </c>
      <c r="J67" s="6" t="s">
        <v>171</v>
      </c>
      <c r="K67" s="6">
        <v>2.4E-2</v>
      </c>
      <c r="L67" s="5">
        <f t="shared" si="0"/>
        <v>0.28800000000000003</v>
      </c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5.75" customHeight="1" x14ac:dyDescent="0.25">
      <c r="A68" s="5">
        <v>14</v>
      </c>
      <c r="B68" s="5">
        <v>3</v>
      </c>
      <c r="C68" s="5" t="s">
        <v>172</v>
      </c>
      <c r="D68" s="5" t="s">
        <v>129</v>
      </c>
      <c r="E68" s="5" t="s">
        <v>59</v>
      </c>
      <c r="F68" s="5" t="s">
        <v>60</v>
      </c>
      <c r="G68" s="5" t="s">
        <v>23</v>
      </c>
      <c r="H68" s="6" t="s">
        <v>173</v>
      </c>
      <c r="I68" s="6" t="s">
        <v>62</v>
      </c>
      <c r="J68" s="6" t="s">
        <v>174</v>
      </c>
      <c r="K68" s="6">
        <v>2.4E-2</v>
      </c>
      <c r="L68" s="5">
        <f t="shared" si="0"/>
        <v>0.8640000000000001</v>
      </c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5.75" customHeight="1" x14ac:dyDescent="0.25">
      <c r="A69" s="5">
        <v>15</v>
      </c>
      <c r="B69" s="5">
        <v>3</v>
      </c>
      <c r="C69" s="5" t="s">
        <v>175</v>
      </c>
      <c r="D69" s="5" t="s">
        <v>131</v>
      </c>
      <c r="E69" s="5" t="s">
        <v>59</v>
      </c>
      <c r="F69" s="5" t="s">
        <v>60</v>
      </c>
      <c r="G69" s="5" t="s">
        <v>23</v>
      </c>
      <c r="H69" s="6" t="s">
        <v>176</v>
      </c>
      <c r="I69" s="6" t="s">
        <v>62</v>
      </c>
      <c r="J69" s="6" t="s">
        <v>177</v>
      </c>
      <c r="K69" s="6">
        <v>2.4E-2</v>
      </c>
      <c r="L69" s="5">
        <f t="shared" si="0"/>
        <v>0.8640000000000001</v>
      </c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5.75" customHeight="1" x14ac:dyDescent="0.25">
      <c r="A70" s="5">
        <v>16</v>
      </c>
      <c r="B70" s="5">
        <v>1</v>
      </c>
      <c r="C70" s="5" t="s">
        <v>132</v>
      </c>
      <c r="D70" s="5" t="s">
        <v>133</v>
      </c>
      <c r="E70" s="5" t="s">
        <v>59</v>
      </c>
      <c r="F70" s="5" t="s">
        <v>60</v>
      </c>
      <c r="G70" s="5" t="s">
        <v>23</v>
      </c>
      <c r="H70" s="6" t="s">
        <v>178</v>
      </c>
      <c r="I70" s="6" t="s">
        <v>62</v>
      </c>
      <c r="J70" s="6" t="s">
        <v>179</v>
      </c>
      <c r="K70" s="6">
        <v>2.4E-2</v>
      </c>
      <c r="L70" s="5">
        <f t="shared" si="0"/>
        <v>0.28800000000000003</v>
      </c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5.75" customHeight="1" x14ac:dyDescent="0.25">
      <c r="A71" s="5">
        <v>20</v>
      </c>
      <c r="B71" s="5">
        <v>2</v>
      </c>
      <c r="C71" s="5" t="s">
        <v>180</v>
      </c>
      <c r="D71" s="6" t="s">
        <v>181</v>
      </c>
      <c r="E71" s="5" t="s">
        <v>148</v>
      </c>
      <c r="F71" s="5" t="s">
        <v>148</v>
      </c>
      <c r="G71" s="5"/>
      <c r="H71" s="6" t="s">
        <v>182</v>
      </c>
      <c r="I71" s="6" t="s">
        <v>102</v>
      </c>
      <c r="J71" s="6" t="s">
        <v>181</v>
      </c>
      <c r="K71" s="6">
        <v>0.81</v>
      </c>
      <c r="L71" s="5">
        <f t="shared" si="0"/>
        <v>19.440000000000001</v>
      </c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5.75" customHeight="1" x14ac:dyDescent="0.25"/>
    <row r="73" spans="1:26" ht="15.75" customHeight="1" x14ac:dyDescent="0.25"/>
    <row r="74" spans="1:26" ht="15.75" customHeight="1" x14ac:dyDescent="0.25"/>
    <row r="75" spans="1:26" ht="15.75" customHeight="1" x14ac:dyDescent="0.25"/>
    <row r="76" spans="1:26" ht="15.75" customHeight="1" x14ac:dyDescent="0.25"/>
    <row r="77" spans="1:26" ht="15.75" customHeight="1" x14ac:dyDescent="0.25"/>
    <row r="78" spans="1:26" ht="15.75" customHeight="1" x14ac:dyDescent="0.25"/>
    <row r="79" spans="1:26" ht="15.75" customHeight="1" x14ac:dyDescent="0.25"/>
    <row r="80" spans="1:26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1000"/>
  <sheetViews>
    <sheetView workbookViewId="0">
      <selection activeCell="K4" sqref="K4"/>
    </sheetView>
  </sheetViews>
  <sheetFormatPr defaultColWidth="14.42578125" defaultRowHeight="15" customHeight="1" x14ac:dyDescent="0.25"/>
  <cols>
    <col min="1" max="1" width="3.28515625" customWidth="1"/>
    <col min="2" max="2" width="9.7109375" customWidth="1"/>
    <col min="3" max="3" width="13.42578125" customWidth="1"/>
    <col min="4" max="4" width="7.28515625" customWidth="1"/>
    <col min="5" max="5" width="5.140625" customWidth="1"/>
    <col min="6" max="6" width="7.28515625" customWidth="1"/>
    <col min="7" max="7" width="7.7109375" customWidth="1"/>
    <col min="8" max="8" width="18.28515625" customWidth="1"/>
    <col min="9" max="9" width="17.5703125" customWidth="1"/>
    <col min="10" max="10" width="30.28515625" customWidth="1"/>
    <col min="11" max="11" width="59.28515625" customWidth="1"/>
    <col min="12" max="12" width="53" customWidth="1"/>
    <col min="13" max="13" width="16.140625" customWidth="1"/>
    <col min="14" max="14" width="6.140625" customWidth="1"/>
    <col min="15" max="15" width="17.140625" customWidth="1"/>
    <col min="16" max="18" width="8.7109375" customWidth="1"/>
    <col min="19" max="19" width="53.7109375" customWidth="1"/>
    <col min="20" max="26" width="8.7109375" customWidth="1"/>
  </cols>
  <sheetData>
    <row r="1" spans="1:19" x14ac:dyDescent="0.25">
      <c r="B1" s="1" t="s">
        <v>183</v>
      </c>
      <c r="C1" s="1" t="s">
        <v>184</v>
      </c>
      <c r="D1" s="1" t="s">
        <v>185</v>
      </c>
      <c r="E1" s="1" t="s">
        <v>186</v>
      </c>
      <c r="F1" s="1" t="s">
        <v>187</v>
      </c>
      <c r="G1" s="1" t="s">
        <v>188</v>
      </c>
    </row>
    <row r="2" spans="1:19" x14ac:dyDescent="0.25">
      <c r="A2" s="1">
        <v>1</v>
      </c>
      <c r="B2" s="1">
        <v>5</v>
      </c>
      <c r="C2" s="1">
        <f>B2+B12</f>
        <v>8</v>
      </c>
      <c r="D2" s="1">
        <f>C2*12</f>
        <v>96</v>
      </c>
      <c r="E2" s="1" t="s">
        <v>189</v>
      </c>
      <c r="H2" s="1" t="s">
        <v>86</v>
      </c>
      <c r="I2" s="1" t="s">
        <v>20</v>
      </c>
      <c r="J2" s="1" t="s">
        <v>21</v>
      </c>
      <c r="K2" s="1" t="s">
        <v>22</v>
      </c>
      <c r="L2" s="1" t="s">
        <v>23</v>
      </c>
      <c r="M2" s="1" t="s">
        <v>24</v>
      </c>
      <c r="N2" s="1" t="s">
        <v>25</v>
      </c>
      <c r="O2" s="1" t="s">
        <v>26</v>
      </c>
    </row>
    <row r="3" spans="1:19" x14ac:dyDescent="0.25">
      <c r="A3" s="1">
        <v>3</v>
      </c>
      <c r="B3" s="1">
        <v>1</v>
      </c>
      <c r="C3" s="1">
        <f>B3+B16+B25+B26+B27</f>
        <v>5</v>
      </c>
      <c r="D3" s="1">
        <f>C3*12</f>
        <v>60</v>
      </c>
      <c r="F3" s="1" t="s">
        <v>190</v>
      </c>
      <c r="H3" s="1" t="s">
        <v>39</v>
      </c>
      <c r="I3" s="1" t="s">
        <v>40</v>
      </c>
      <c r="J3" s="1" t="s">
        <v>41</v>
      </c>
      <c r="K3" s="1" t="s">
        <v>42</v>
      </c>
      <c r="L3" s="1" t="s">
        <v>23</v>
      </c>
    </row>
    <row r="4" spans="1:19" x14ac:dyDescent="0.25">
      <c r="A4" s="1">
        <v>5</v>
      </c>
      <c r="B4" s="1">
        <v>1</v>
      </c>
      <c r="H4" s="1" t="s">
        <v>50</v>
      </c>
      <c r="I4" s="1" t="s">
        <v>51</v>
      </c>
      <c r="J4" s="1" t="s">
        <v>52</v>
      </c>
      <c r="K4" s="1" t="s">
        <v>53</v>
      </c>
      <c r="L4" s="1" t="s">
        <v>23</v>
      </c>
    </row>
    <row r="5" spans="1:19" x14ac:dyDescent="0.25">
      <c r="A5" s="1">
        <v>6</v>
      </c>
      <c r="B5" s="1">
        <v>1</v>
      </c>
      <c r="H5" s="1" t="s">
        <v>54</v>
      </c>
      <c r="I5" s="1" t="s">
        <v>55</v>
      </c>
      <c r="J5" s="1" t="s">
        <v>56</v>
      </c>
      <c r="K5" s="1" t="s">
        <v>57</v>
      </c>
    </row>
    <row r="6" spans="1:19" x14ac:dyDescent="0.25">
      <c r="A6" s="1">
        <v>7</v>
      </c>
      <c r="B6" s="1">
        <v>2</v>
      </c>
      <c r="C6" s="1">
        <f>B6</f>
        <v>2</v>
      </c>
      <c r="D6" s="1">
        <f>C6*12</f>
        <v>24</v>
      </c>
      <c r="E6" s="1" t="s">
        <v>189</v>
      </c>
      <c r="H6" s="1" t="s">
        <v>97</v>
      </c>
      <c r="I6" s="1">
        <v>0</v>
      </c>
      <c r="J6" s="1" t="s">
        <v>59</v>
      </c>
      <c r="K6" s="1" t="s">
        <v>60</v>
      </c>
      <c r="L6" s="1" t="s">
        <v>23</v>
      </c>
      <c r="M6" s="1" t="s">
        <v>61</v>
      </c>
      <c r="N6" s="1" t="s">
        <v>62</v>
      </c>
      <c r="O6" s="1" t="s">
        <v>63</v>
      </c>
    </row>
    <row r="7" spans="1:19" x14ac:dyDescent="0.25">
      <c r="A7" s="1">
        <v>8</v>
      </c>
      <c r="B7" s="1">
        <v>1</v>
      </c>
      <c r="H7" s="1" t="s">
        <v>65</v>
      </c>
      <c r="I7" s="1" t="s">
        <v>66</v>
      </c>
      <c r="J7" s="1" t="s">
        <v>59</v>
      </c>
      <c r="K7" s="1" t="s">
        <v>60</v>
      </c>
      <c r="L7" s="1" t="s">
        <v>23</v>
      </c>
      <c r="M7" s="1" t="s">
        <v>67</v>
      </c>
      <c r="N7" s="1" t="s">
        <v>67</v>
      </c>
      <c r="O7" s="1" t="s">
        <v>67</v>
      </c>
    </row>
    <row r="8" spans="1:19" x14ac:dyDescent="0.25">
      <c r="A8" s="1">
        <v>9</v>
      </c>
      <c r="B8" s="1">
        <v>1</v>
      </c>
      <c r="C8" s="1">
        <f>B8</f>
        <v>1</v>
      </c>
      <c r="D8" s="1">
        <f>C8*12</f>
        <v>12</v>
      </c>
      <c r="H8" s="1" t="s">
        <v>68</v>
      </c>
      <c r="I8" s="1" t="s">
        <v>69</v>
      </c>
      <c r="J8" s="1" t="s">
        <v>70</v>
      </c>
      <c r="K8" s="1" t="s">
        <v>71</v>
      </c>
      <c r="L8" s="10" t="s">
        <v>72</v>
      </c>
      <c r="S8" s="10" t="s">
        <v>191</v>
      </c>
    </row>
    <row r="9" spans="1:19" x14ac:dyDescent="0.25">
      <c r="A9" s="1">
        <v>10</v>
      </c>
      <c r="B9" s="1">
        <v>1</v>
      </c>
      <c r="C9" s="1">
        <f>B9</f>
        <v>1</v>
      </c>
      <c r="D9" s="1">
        <f>C9*12</f>
        <v>12</v>
      </c>
      <c r="E9" s="1" t="s">
        <v>189</v>
      </c>
      <c r="H9" s="1" t="s">
        <v>73</v>
      </c>
      <c r="I9" s="1" t="s">
        <v>74</v>
      </c>
      <c r="J9" s="1" t="s">
        <v>75</v>
      </c>
      <c r="K9" s="1" t="s">
        <v>76</v>
      </c>
      <c r="L9" s="1" t="s">
        <v>192</v>
      </c>
      <c r="M9" s="1" t="s">
        <v>193</v>
      </c>
      <c r="N9" s="1" t="s">
        <v>102</v>
      </c>
      <c r="O9" s="1" t="s">
        <v>194</v>
      </c>
    </row>
    <row r="11" spans="1:19" x14ac:dyDescent="0.25">
      <c r="A11" s="1">
        <v>1</v>
      </c>
      <c r="B11" s="1">
        <v>2</v>
      </c>
      <c r="C11" s="1">
        <f>B11</f>
        <v>2</v>
      </c>
      <c r="D11" s="1">
        <f>C11*12</f>
        <v>24</v>
      </c>
      <c r="E11" s="1" t="s">
        <v>189</v>
      </c>
      <c r="H11" s="1" t="s">
        <v>149</v>
      </c>
      <c r="I11" s="1" t="s">
        <v>105</v>
      </c>
      <c r="J11" s="1" t="s">
        <v>21</v>
      </c>
      <c r="K11" s="1" t="s">
        <v>22</v>
      </c>
      <c r="L11" s="1" t="s">
        <v>23</v>
      </c>
    </row>
    <row r="12" spans="1:19" x14ac:dyDescent="0.25">
      <c r="A12" s="1">
        <v>2</v>
      </c>
      <c r="B12" s="1">
        <v>3</v>
      </c>
      <c r="C12" s="1" t="s">
        <v>190</v>
      </c>
      <c r="H12" s="1" t="s">
        <v>152</v>
      </c>
      <c r="I12" s="1" t="s">
        <v>106</v>
      </c>
      <c r="J12" s="1" t="s">
        <v>21</v>
      </c>
      <c r="K12" s="1" t="s">
        <v>22</v>
      </c>
      <c r="L12" s="1" t="s">
        <v>23</v>
      </c>
    </row>
    <row r="13" spans="1:19" x14ac:dyDescent="0.25">
      <c r="A13" s="1">
        <v>3</v>
      </c>
      <c r="B13" s="1">
        <v>2</v>
      </c>
      <c r="C13" s="1">
        <f>B13</f>
        <v>2</v>
      </c>
      <c r="D13" s="1">
        <f>C13*12</f>
        <v>24</v>
      </c>
      <c r="E13" s="1" t="s">
        <v>189</v>
      </c>
      <c r="H13" s="1" t="s">
        <v>153</v>
      </c>
      <c r="I13" s="1" t="s">
        <v>107</v>
      </c>
      <c r="J13" s="1" t="s">
        <v>21</v>
      </c>
      <c r="K13" s="1" t="s">
        <v>22</v>
      </c>
      <c r="L13" s="1" t="s">
        <v>23</v>
      </c>
    </row>
    <row r="14" spans="1:19" x14ac:dyDescent="0.25">
      <c r="A14" s="1">
        <v>4</v>
      </c>
      <c r="B14" s="1">
        <v>2</v>
      </c>
      <c r="C14" s="1">
        <f>B14</f>
        <v>2</v>
      </c>
      <c r="D14" s="1">
        <f>C14*12</f>
        <v>24</v>
      </c>
      <c r="E14" s="1" t="s">
        <v>189</v>
      </c>
      <c r="H14" s="1" t="s">
        <v>157</v>
      </c>
      <c r="I14" s="1" t="s">
        <v>108</v>
      </c>
      <c r="J14" s="1" t="s">
        <v>21</v>
      </c>
      <c r="K14" s="1" t="s">
        <v>22</v>
      </c>
      <c r="L14" s="1" t="s">
        <v>23</v>
      </c>
    </row>
    <row r="15" spans="1:19" x14ac:dyDescent="0.25">
      <c r="A15" s="1">
        <v>5</v>
      </c>
      <c r="B15" s="1">
        <v>1</v>
      </c>
      <c r="C15" s="1">
        <f>B15</f>
        <v>1</v>
      </c>
      <c r="D15" s="1">
        <f>C15*12</f>
        <v>12</v>
      </c>
      <c r="H15" s="1" t="s">
        <v>113</v>
      </c>
      <c r="I15" s="1" t="s">
        <v>114</v>
      </c>
      <c r="J15" s="1" t="s">
        <v>115</v>
      </c>
      <c r="K15" s="1" t="s">
        <v>116</v>
      </c>
      <c r="L15" s="1" t="s">
        <v>23</v>
      </c>
    </row>
    <row r="16" spans="1:19" x14ac:dyDescent="0.25">
      <c r="A16" s="1">
        <v>7</v>
      </c>
      <c r="B16" s="1">
        <v>1</v>
      </c>
      <c r="C16" s="1" t="s">
        <v>190</v>
      </c>
      <c r="H16" s="1" t="s">
        <v>39</v>
      </c>
      <c r="I16" s="1" t="s">
        <v>117</v>
      </c>
      <c r="J16" s="1" t="s">
        <v>41</v>
      </c>
      <c r="K16" s="1" t="s">
        <v>42</v>
      </c>
      <c r="L16" s="1" t="s">
        <v>23</v>
      </c>
    </row>
    <row r="17" spans="1:12" x14ac:dyDescent="0.25">
      <c r="A17" s="1">
        <v>9</v>
      </c>
      <c r="B17" s="1">
        <v>1</v>
      </c>
      <c r="H17" s="1" t="s">
        <v>50</v>
      </c>
      <c r="I17" s="1" t="s">
        <v>118</v>
      </c>
      <c r="J17" s="1" t="s">
        <v>119</v>
      </c>
      <c r="K17" s="1" t="s">
        <v>120</v>
      </c>
      <c r="L17" s="1" t="s">
        <v>23</v>
      </c>
    </row>
    <row r="18" spans="1:12" x14ac:dyDescent="0.25">
      <c r="A18" s="1">
        <v>10</v>
      </c>
      <c r="B18" s="1">
        <v>1</v>
      </c>
      <c r="H18" s="1" t="s">
        <v>54</v>
      </c>
      <c r="I18" s="1" t="s">
        <v>55</v>
      </c>
      <c r="J18" s="1" t="s">
        <v>56</v>
      </c>
      <c r="K18" s="1" t="s">
        <v>57</v>
      </c>
    </row>
    <row r="19" spans="1:12" x14ac:dyDescent="0.25">
      <c r="A19" s="1">
        <v>11</v>
      </c>
      <c r="B19" s="1">
        <v>1</v>
      </c>
      <c r="C19" s="1">
        <f t="shared" ref="C19:C24" si="0">B19</f>
        <v>1</v>
      </c>
      <c r="D19" s="1">
        <f t="shared" ref="D19:D24" si="1">C19*12</f>
        <v>12</v>
      </c>
      <c r="G19" s="1" t="s">
        <v>190</v>
      </c>
      <c r="H19" s="1" t="s">
        <v>121</v>
      </c>
      <c r="I19" s="1" t="s">
        <v>122</v>
      </c>
      <c r="J19" s="1" t="s">
        <v>123</v>
      </c>
      <c r="K19" s="1" t="s">
        <v>124</v>
      </c>
      <c r="L19" s="1" t="s">
        <v>23</v>
      </c>
    </row>
    <row r="20" spans="1:12" x14ac:dyDescent="0.25">
      <c r="A20" s="1">
        <v>12</v>
      </c>
      <c r="B20" s="1">
        <v>5</v>
      </c>
      <c r="C20" s="1">
        <f t="shared" si="0"/>
        <v>5</v>
      </c>
      <c r="D20" s="1">
        <f t="shared" si="1"/>
        <v>60</v>
      </c>
      <c r="E20" s="1" t="s">
        <v>189</v>
      </c>
      <c r="H20" s="1" t="s">
        <v>167</v>
      </c>
      <c r="I20" s="1" t="s">
        <v>125</v>
      </c>
      <c r="J20" s="1" t="s">
        <v>59</v>
      </c>
      <c r="K20" s="1" t="s">
        <v>60</v>
      </c>
      <c r="L20" s="1" t="s">
        <v>23</v>
      </c>
    </row>
    <row r="21" spans="1:12" ht="15.75" customHeight="1" x14ac:dyDescent="0.25">
      <c r="A21" s="1">
        <v>13</v>
      </c>
      <c r="B21" s="1">
        <v>1</v>
      </c>
      <c r="C21" s="1">
        <f t="shared" si="0"/>
        <v>1</v>
      </c>
      <c r="D21" s="1">
        <f t="shared" si="1"/>
        <v>12</v>
      </c>
      <c r="E21" s="1" t="s">
        <v>189</v>
      </c>
      <c r="H21" s="1" t="s">
        <v>126</v>
      </c>
      <c r="I21" s="1" t="s">
        <v>127</v>
      </c>
      <c r="J21" s="1" t="s">
        <v>59</v>
      </c>
      <c r="K21" s="1" t="s">
        <v>60</v>
      </c>
      <c r="L21" s="1" t="s">
        <v>23</v>
      </c>
    </row>
    <row r="22" spans="1:12" ht="15.75" customHeight="1" x14ac:dyDescent="0.25">
      <c r="A22" s="1">
        <v>14</v>
      </c>
      <c r="B22" s="1">
        <v>3</v>
      </c>
      <c r="C22" s="1">
        <f t="shared" si="0"/>
        <v>3</v>
      </c>
      <c r="D22" s="1">
        <f t="shared" si="1"/>
        <v>36</v>
      </c>
      <c r="E22" s="1" t="s">
        <v>189</v>
      </c>
      <c r="H22" s="1" t="s">
        <v>172</v>
      </c>
      <c r="I22" s="1" t="s">
        <v>129</v>
      </c>
      <c r="J22" s="1" t="s">
        <v>59</v>
      </c>
      <c r="K22" s="1" t="s">
        <v>60</v>
      </c>
      <c r="L22" s="1" t="s">
        <v>23</v>
      </c>
    </row>
    <row r="23" spans="1:12" ht="15.75" customHeight="1" x14ac:dyDescent="0.25">
      <c r="A23" s="1">
        <v>15</v>
      </c>
      <c r="B23" s="1">
        <v>3</v>
      </c>
      <c r="C23" s="1">
        <f t="shared" si="0"/>
        <v>3</v>
      </c>
      <c r="D23" s="1">
        <f t="shared" si="1"/>
        <v>36</v>
      </c>
      <c r="E23" s="1" t="s">
        <v>189</v>
      </c>
      <c r="H23" s="1" t="s">
        <v>175</v>
      </c>
      <c r="I23" s="1" t="s">
        <v>131</v>
      </c>
      <c r="J23" s="1" t="s">
        <v>59</v>
      </c>
      <c r="K23" s="1" t="s">
        <v>60</v>
      </c>
      <c r="L23" s="1" t="s">
        <v>23</v>
      </c>
    </row>
    <row r="24" spans="1:12" ht="15.75" customHeight="1" x14ac:dyDescent="0.25">
      <c r="A24" s="1">
        <v>16</v>
      </c>
      <c r="B24" s="1">
        <v>1</v>
      </c>
      <c r="C24" s="1">
        <f t="shared" si="0"/>
        <v>1</v>
      </c>
      <c r="D24" s="1">
        <f t="shared" si="1"/>
        <v>12</v>
      </c>
      <c r="E24" s="1" t="s">
        <v>189</v>
      </c>
      <c r="H24" s="1" t="s">
        <v>132</v>
      </c>
      <c r="I24" s="1" t="s">
        <v>133</v>
      </c>
      <c r="J24" s="1" t="s">
        <v>59</v>
      </c>
      <c r="K24" s="1" t="s">
        <v>60</v>
      </c>
      <c r="L24" s="1" t="s">
        <v>23</v>
      </c>
    </row>
    <row r="25" spans="1:12" ht="15.75" customHeight="1" x14ac:dyDescent="0.25">
      <c r="A25" s="1">
        <v>17</v>
      </c>
      <c r="B25" s="1">
        <v>1</v>
      </c>
      <c r="C25" s="1" t="s">
        <v>190</v>
      </c>
      <c r="H25" s="1" t="s">
        <v>140</v>
      </c>
      <c r="I25" s="1" t="s">
        <v>141</v>
      </c>
      <c r="J25" s="1" t="s">
        <v>142</v>
      </c>
      <c r="K25" s="1" t="s">
        <v>42</v>
      </c>
      <c r="L25" s="1" t="s">
        <v>23</v>
      </c>
    </row>
    <row r="26" spans="1:12" ht="15.75" customHeight="1" x14ac:dyDescent="0.25">
      <c r="A26" s="1">
        <v>18</v>
      </c>
      <c r="B26" s="1">
        <v>1</v>
      </c>
      <c r="C26" s="1" t="s">
        <v>190</v>
      </c>
      <c r="H26" s="1" t="s">
        <v>143</v>
      </c>
      <c r="I26" s="1" t="s">
        <v>144</v>
      </c>
      <c r="J26" s="1" t="s">
        <v>142</v>
      </c>
      <c r="K26" s="1" t="s">
        <v>42</v>
      </c>
      <c r="L26" s="1" t="s">
        <v>23</v>
      </c>
    </row>
    <row r="27" spans="1:12" ht="15.75" customHeight="1" x14ac:dyDescent="0.25">
      <c r="A27" s="1">
        <v>19</v>
      </c>
      <c r="B27" s="1">
        <v>1</v>
      </c>
      <c r="C27" s="1" t="s">
        <v>190</v>
      </c>
      <c r="H27" s="1" t="s">
        <v>145</v>
      </c>
      <c r="I27" s="1" t="s">
        <v>146</v>
      </c>
      <c r="J27" s="1" t="s">
        <v>142</v>
      </c>
      <c r="K27" s="1" t="s">
        <v>42</v>
      </c>
      <c r="L27" s="1" t="s">
        <v>23</v>
      </c>
    </row>
    <row r="28" spans="1:12" ht="15.75" customHeight="1" x14ac:dyDescent="0.25">
      <c r="A28" s="1">
        <v>20</v>
      </c>
      <c r="B28" s="1">
        <v>2</v>
      </c>
      <c r="C28" s="1">
        <f>B28</f>
        <v>2</v>
      </c>
      <c r="D28" s="1">
        <f>C28*12</f>
        <v>24</v>
      </c>
      <c r="F28" s="1" t="s">
        <v>190</v>
      </c>
      <c r="H28" s="1" t="s">
        <v>180</v>
      </c>
      <c r="I28" s="1" t="s">
        <v>147</v>
      </c>
      <c r="J28" s="1" t="s">
        <v>148</v>
      </c>
      <c r="K28" s="1" t="s">
        <v>148</v>
      </c>
    </row>
    <row r="29" spans="1:12" ht="15.75" customHeight="1" x14ac:dyDescent="0.25"/>
    <row r="30" spans="1:12" ht="15.75" customHeight="1" x14ac:dyDescent="0.25"/>
    <row r="31" spans="1:12" ht="15.75" customHeight="1" x14ac:dyDescent="0.25"/>
    <row r="32" spans="1:1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hyperlinks>
    <hyperlink ref="L8" r:id="rId1" xr:uid="{00000000-0004-0000-0200-000000000000}"/>
    <hyperlink ref="S8" r:id="rId2" xr:uid="{00000000-0004-0000-0200-000001000000}"/>
  </hyperlink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Transmit US</vt:lpstr>
      <vt:lpstr>Receive US</vt:lpstr>
      <vt:lpstr>Combined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Lindahl</dc:creator>
  <cp:lastModifiedBy>Brian Lindahl</cp:lastModifiedBy>
  <dcterms:created xsi:type="dcterms:W3CDTF">2022-05-11T04:01:30Z</dcterms:created>
  <dcterms:modified xsi:type="dcterms:W3CDTF">2022-05-14T00:23:44Z</dcterms:modified>
</cp:coreProperties>
</file>