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muu/Dropbox/Experimentation in SE/Data/"/>
    </mc:Choice>
  </mc:AlternateContent>
  <bookViews>
    <workbookView xWindow="-38460" yWindow="1060" windowWidth="30980" windowHeight="20580"/>
  </bookViews>
  <sheets>
    <sheet name="Table" sheetId="1" r:id="rId1"/>
    <sheet name="Table confidence" sheetId="2" r:id="rId2"/>
    <sheet name="Wilcox confindence p-value" sheetId="3" r:id="rId3"/>
    <sheet name="Wilcox Per Person p-value" sheetId="4" r:id="rId4"/>
    <sheet name="Normality Per Person p-value" sheetId="5" r:id="rId5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4" i="1" l="1"/>
  <c r="C23" i="1"/>
  <c r="C16" i="1"/>
  <c r="C15" i="1"/>
  <c r="C21" i="1"/>
  <c r="C20" i="1"/>
  <c r="C14" i="1"/>
  <c r="C13" i="1"/>
  <c r="C12" i="1"/>
  <c r="C11" i="1"/>
  <c r="C10" i="1"/>
  <c r="C9" i="1"/>
  <c r="C35" i="2"/>
  <c r="C34" i="2"/>
  <c r="C26" i="2"/>
  <c r="C25" i="2"/>
  <c r="C30" i="2"/>
  <c r="C28" i="2"/>
  <c r="C24" i="2"/>
  <c r="C23" i="2"/>
  <c r="C22" i="2"/>
  <c r="C21" i="2"/>
  <c r="C19" i="2"/>
  <c r="C20" i="2"/>
</calcChain>
</file>

<file path=xl/sharedStrings.xml><?xml version="1.0" encoding="utf-8"?>
<sst xmlns="http://schemas.openxmlformats.org/spreadsheetml/2006/main" count="77" uniqueCount="40">
  <si>
    <t>Var1</t>
  </si>
  <si>
    <t>Var2</t>
  </si>
  <si>
    <t>Freq</t>
  </si>
  <si>
    <t>1</t>
  </si>
  <si>
    <t>2</t>
  </si>
  <si>
    <t>3</t>
  </si>
  <si>
    <t>4</t>
  </si>
  <si>
    <t>Fatigued</t>
  </si>
  <si>
    <t>Non-fatigued</t>
  </si>
  <si>
    <t>FALSE</t>
  </si>
  <si>
    <t>TRUE</t>
  </si>
  <si>
    <t>5</t>
  </si>
  <si>
    <t>6</t>
  </si>
  <si>
    <t>High</t>
  </si>
  <si>
    <t>Low</t>
  </si>
  <si>
    <t>Medium</t>
  </si>
  <si>
    <t>x</t>
  </si>
  <si>
    <t>Not high</t>
  </si>
  <si>
    <t>P(H)</t>
  </si>
  <si>
    <t>P(NH)</t>
  </si>
  <si>
    <t>P(F)</t>
  </si>
  <si>
    <t>P(NF)</t>
  </si>
  <si>
    <t>P(F given NH)</t>
  </si>
  <si>
    <t>P(NH given F)</t>
  </si>
  <si>
    <t>P(F given H)</t>
  </si>
  <si>
    <t>P(H given F)</t>
  </si>
  <si>
    <t>P(NH given NF)</t>
  </si>
  <si>
    <t>P(NF given NH)</t>
  </si>
  <si>
    <t>P (NF given H)</t>
  </si>
  <si>
    <t>P(H given NF)</t>
  </si>
  <si>
    <t>P(False)</t>
  </si>
  <si>
    <t>P(True)</t>
  </si>
  <si>
    <t>P(False given F)</t>
  </si>
  <si>
    <t>P(True given F)</t>
  </si>
  <si>
    <t>P(False given NF)</t>
  </si>
  <si>
    <t>P(True given NF)</t>
  </si>
  <si>
    <t>P (F given False)</t>
  </si>
  <si>
    <t>P(NF given False)</t>
  </si>
  <si>
    <t>P(F given True)</t>
  </si>
  <si>
    <t>P(NF given True)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</si>
</sst>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>
      <selection activeCell="D28" sqref="D28"/>
    </sheetView>
  </sheetViews>
  <sheetFormatPr baseColWidth="10" defaultColWidth="8.83203125" defaultRowHeight="15" x14ac:dyDescent="0.2"/>
  <cols>
    <col min="1" max="1" width="9.5" customWidth="1"/>
    <col min="2" max="2" width="15.33203125" customWidth="1"/>
    <col min="3" max="3" width="9.6640625" customWidth="1"/>
    <col min="4" max="4" width="8.33203125" customWidth="1"/>
  </cols>
  <sheetData>
    <row r="1" spans="1:4" x14ac:dyDescent="0.2">
      <c r="B1" t="s">
        <v>0</v>
      </c>
      <c r="C1" t="s">
        <v>1</v>
      </c>
      <c r="D1" t="s">
        <v>2</v>
      </c>
    </row>
    <row r="2" spans="1:4" x14ac:dyDescent="0.2">
      <c r="A2" t="s">
        <v>3</v>
      </c>
      <c r="B2" t="s">
        <v>7</v>
      </c>
      <c r="C2" t="s">
        <v>9</v>
      </c>
      <c r="D2">
        <v>62</v>
      </c>
    </row>
    <row r="3" spans="1:4" x14ac:dyDescent="0.2">
      <c r="A3" t="s">
        <v>4</v>
      </c>
      <c r="B3" t="s">
        <v>8</v>
      </c>
      <c r="C3" t="s">
        <v>9</v>
      </c>
      <c r="D3">
        <v>91</v>
      </c>
    </row>
    <row r="4" spans="1:4" x14ac:dyDescent="0.2">
      <c r="A4" t="s">
        <v>5</v>
      </c>
      <c r="B4" t="s">
        <v>7</v>
      </c>
      <c r="C4" t="s">
        <v>10</v>
      </c>
      <c r="D4">
        <v>158</v>
      </c>
    </row>
    <row r="5" spans="1:4" x14ac:dyDescent="0.2">
      <c r="A5" t="s">
        <v>6</v>
      </c>
      <c r="B5" t="s">
        <v>8</v>
      </c>
      <c r="C5" t="s">
        <v>10</v>
      </c>
      <c r="D5">
        <v>289</v>
      </c>
    </row>
    <row r="9" spans="1:4" x14ac:dyDescent="0.2">
      <c r="B9" t="s">
        <v>30</v>
      </c>
      <c r="C9">
        <f>153/600</f>
        <v>0.255</v>
      </c>
      <c r="D9">
        <v>26</v>
      </c>
    </row>
    <row r="10" spans="1:4" x14ac:dyDescent="0.2">
      <c r="B10" t="s">
        <v>31</v>
      </c>
      <c r="C10">
        <f>1-C9</f>
        <v>0.745</v>
      </c>
      <c r="D10">
        <v>74</v>
      </c>
    </row>
    <row r="11" spans="1:4" x14ac:dyDescent="0.2">
      <c r="B11" t="s">
        <v>20</v>
      </c>
      <c r="C11">
        <f>220/600</f>
        <v>0.36666666666666664</v>
      </c>
      <c r="D11" s="1">
        <v>0.37</v>
      </c>
    </row>
    <row r="12" spans="1:4" x14ac:dyDescent="0.2">
      <c r="B12" t="s">
        <v>21</v>
      </c>
      <c r="C12">
        <f>1-C11</f>
        <v>0.6333333333333333</v>
      </c>
      <c r="D12" s="1">
        <v>0.63</v>
      </c>
    </row>
    <row r="13" spans="1:4" x14ac:dyDescent="0.2">
      <c r="B13" t="s">
        <v>36</v>
      </c>
      <c r="C13">
        <f>62/153</f>
        <v>0.40522875816993464</v>
      </c>
      <c r="D13" s="1">
        <v>0.41</v>
      </c>
    </row>
    <row r="14" spans="1:4" x14ac:dyDescent="0.2">
      <c r="B14" t="s">
        <v>38</v>
      </c>
      <c r="C14">
        <f>158/447</f>
        <v>0.3534675615212528</v>
      </c>
      <c r="D14" s="1">
        <v>0.35</v>
      </c>
    </row>
    <row r="15" spans="1:4" x14ac:dyDescent="0.2">
      <c r="B15" t="s">
        <v>37</v>
      </c>
      <c r="C15">
        <f>91/153</f>
        <v>0.59477124183006536</v>
      </c>
      <c r="D15" s="1">
        <v>0.59</v>
      </c>
    </row>
    <row r="16" spans="1:4" x14ac:dyDescent="0.2">
      <c r="B16" t="s">
        <v>39</v>
      </c>
      <c r="C16">
        <f>289/447</f>
        <v>0.6465324384787472</v>
      </c>
      <c r="D16" s="1">
        <v>0.65</v>
      </c>
    </row>
    <row r="20" spans="2:4" x14ac:dyDescent="0.2">
      <c r="B20" t="s">
        <v>32</v>
      </c>
      <c r="C20">
        <f>(C13*C9)/((C13*C9)+(C14*C10))</f>
        <v>0.2818181818181818</v>
      </c>
      <c r="D20" s="1">
        <v>0.28000000000000003</v>
      </c>
    </row>
    <row r="21" spans="2:4" x14ac:dyDescent="0.2">
      <c r="B21" t="s">
        <v>33</v>
      </c>
      <c r="C21">
        <f>1-C20</f>
        <v>0.71818181818181825</v>
      </c>
      <c r="D21" s="1">
        <v>0.72</v>
      </c>
    </row>
    <row r="23" spans="2:4" x14ac:dyDescent="0.2">
      <c r="B23" t="s">
        <v>34</v>
      </c>
      <c r="C23">
        <f>(C15*C9)/((C15*C9)+(C16*C10))</f>
        <v>0.23947368421052634</v>
      </c>
      <c r="D23" s="1">
        <v>0.24</v>
      </c>
    </row>
    <row r="24" spans="2:4" x14ac:dyDescent="0.2">
      <c r="B24" t="s">
        <v>35</v>
      </c>
      <c r="C24">
        <f>1-C23</f>
        <v>0.76052631578947372</v>
      </c>
      <c r="D24" s="1">
        <v>0.76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topLeftCell="A5" workbookViewId="0">
      <selection activeCell="F32" sqref="F32"/>
    </sheetView>
  </sheetViews>
  <sheetFormatPr baseColWidth="10" defaultColWidth="8.83203125" defaultRowHeight="15" x14ac:dyDescent="0.2"/>
  <cols>
    <col min="2" max="2" width="12.33203125" bestFit="1" customWidth="1"/>
    <col min="3" max="3" width="11" bestFit="1" customWidth="1"/>
  </cols>
  <sheetData>
    <row r="1" spans="1:5" x14ac:dyDescent="0.2">
      <c r="B1" t="s">
        <v>0</v>
      </c>
      <c r="C1" t="s">
        <v>1</v>
      </c>
      <c r="D1" t="s">
        <v>2</v>
      </c>
    </row>
    <row r="2" spans="1:5" x14ac:dyDescent="0.2">
      <c r="A2" t="s">
        <v>3</v>
      </c>
      <c r="B2" t="s">
        <v>13</v>
      </c>
      <c r="C2" t="s">
        <v>7</v>
      </c>
      <c r="D2">
        <v>106</v>
      </c>
    </row>
    <row r="3" spans="1:5" x14ac:dyDescent="0.2">
      <c r="A3" t="s">
        <v>4</v>
      </c>
      <c r="B3" t="s">
        <v>14</v>
      </c>
      <c r="C3" t="s">
        <v>7</v>
      </c>
      <c r="D3">
        <v>79</v>
      </c>
    </row>
    <row r="4" spans="1:5" x14ac:dyDescent="0.2">
      <c r="A4" t="s">
        <v>5</v>
      </c>
      <c r="B4" t="s">
        <v>15</v>
      </c>
      <c r="C4" t="s">
        <v>7</v>
      </c>
      <c r="D4">
        <v>35</v>
      </c>
    </row>
    <row r="5" spans="1:5" x14ac:dyDescent="0.2">
      <c r="A5" t="s">
        <v>6</v>
      </c>
      <c r="B5" t="s">
        <v>13</v>
      </c>
      <c r="C5" t="s">
        <v>8</v>
      </c>
      <c r="D5">
        <v>144</v>
      </c>
    </row>
    <row r="6" spans="1:5" x14ac:dyDescent="0.2">
      <c r="A6" t="s">
        <v>11</v>
      </c>
      <c r="B6" t="s">
        <v>14</v>
      </c>
      <c r="C6" t="s">
        <v>8</v>
      </c>
      <c r="D6">
        <v>40</v>
      </c>
    </row>
    <row r="7" spans="1:5" x14ac:dyDescent="0.2">
      <c r="A7" t="s">
        <v>12</v>
      </c>
      <c r="B7" t="s">
        <v>15</v>
      </c>
      <c r="C7" t="s">
        <v>8</v>
      </c>
      <c r="D7">
        <v>196</v>
      </c>
    </row>
    <row r="11" spans="1:5" x14ac:dyDescent="0.2">
      <c r="B11" t="s">
        <v>0</v>
      </c>
      <c r="C11" t="s">
        <v>1</v>
      </c>
      <c r="D11" t="s">
        <v>2</v>
      </c>
    </row>
    <row r="12" spans="1:5" x14ac:dyDescent="0.2">
      <c r="A12">
        <v>1</v>
      </c>
      <c r="B12" t="s">
        <v>13</v>
      </c>
      <c r="C12" t="s">
        <v>7</v>
      </c>
      <c r="D12">
        <v>106</v>
      </c>
    </row>
    <row r="13" spans="1:5" x14ac:dyDescent="0.2">
      <c r="A13">
        <v>2</v>
      </c>
      <c r="B13" t="s">
        <v>17</v>
      </c>
      <c r="C13" t="s">
        <v>7</v>
      </c>
      <c r="D13">
        <v>114</v>
      </c>
      <c r="E13">
        <v>220</v>
      </c>
    </row>
    <row r="14" spans="1:5" x14ac:dyDescent="0.2">
      <c r="A14">
        <v>3</v>
      </c>
      <c r="B14" t="s">
        <v>13</v>
      </c>
      <c r="C14" t="s">
        <v>8</v>
      </c>
      <c r="D14">
        <v>144</v>
      </c>
    </row>
    <row r="15" spans="1:5" x14ac:dyDescent="0.2">
      <c r="A15">
        <v>4</v>
      </c>
      <c r="B15" t="s">
        <v>17</v>
      </c>
      <c r="C15" t="s">
        <v>8</v>
      </c>
      <c r="D15">
        <v>236</v>
      </c>
      <c r="E15">
        <v>380</v>
      </c>
    </row>
    <row r="19" spans="2:4" x14ac:dyDescent="0.2">
      <c r="B19" t="s">
        <v>19</v>
      </c>
      <c r="C19">
        <f>350/600</f>
        <v>0.58333333333333337</v>
      </c>
    </row>
    <row r="20" spans="2:4" x14ac:dyDescent="0.2">
      <c r="B20" t="s">
        <v>18</v>
      </c>
      <c r="C20">
        <f>250/600</f>
        <v>0.41666666666666669</v>
      </c>
    </row>
    <row r="21" spans="2:4" x14ac:dyDescent="0.2">
      <c r="B21" t="s">
        <v>20</v>
      </c>
      <c r="C21">
        <f>220/600</f>
        <v>0.36666666666666664</v>
      </c>
    </row>
    <row r="22" spans="2:4" x14ac:dyDescent="0.2">
      <c r="B22" t="s">
        <v>21</v>
      </c>
      <c r="C22">
        <f>380/600</f>
        <v>0.6333333333333333</v>
      </c>
    </row>
    <row r="23" spans="2:4" x14ac:dyDescent="0.2">
      <c r="B23" t="s">
        <v>22</v>
      </c>
      <c r="C23">
        <f>114/350</f>
        <v>0.32571428571428573</v>
      </c>
    </row>
    <row r="24" spans="2:4" x14ac:dyDescent="0.2">
      <c r="B24" t="s">
        <v>24</v>
      </c>
      <c r="C24">
        <f>106/250</f>
        <v>0.42399999999999999</v>
      </c>
    </row>
    <row r="25" spans="2:4" x14ac:dyDescent="0.2">
      <c r="B25" t="s">
        <v>27</v>
      </c>
      <c r="C25">
        <f>236/350</f>
        <v>0.67428571428571427</v>
      </c>
    </row>
    <row r="26" spans="2:4" x14ac:dyDescent="0.2">
      <c r="B26" t="s">
        <v>28</v>
      </c>
      <c r="C26">
        <f>144/250</f>
        <v>0.57599999999999996</v>
      </c>
    </row>
    <row r="28" spans="2:4" x14ac:dyDescent="0.2">
      <c r="B28" t="s">
        <v>23</v>
      </c>
      <c r="C28">
        <f>(C23*C19)/((C23*C19)+(C24*C20))</f>
        <v>0.51818181818181819</v>
      </c>
      <c r="D28" s="1">
        <v>0.52</v>
      </c>
    </row>
    <row r="30" spans="2:4" x14ac:dyDescent="0.2">
      <c r="B30" t="s">
        <v>25</v>
      </c>
      <c r="C30">
        <f>(C24*C20)/((C24*C20)+(C23*C19))</f>
        <v>0.48181818181818176</v>
      </c>
      <c r="D30" s="1">
        <v>0.48</v>
      </c>
    </row>
    <row r="34" spans="2:4" x14ac:dyDescent="0.2">
      <c r="B34" t="s">
        <v>26</v>
      </c>
      <c r="C34">
        <f>(C25*C19)/((C25*C19)+(C26*C20))</f>
        <v>0.62105263157894741</v>
      </c>
      <c r="D34" s="1">
        <v>0.62</v>
      </c>
    </row>
    <row r="35" spans="2:4" x14ac:dyDescent="0.2">
      <c r="B35" t="s">
        <v>29</v>
      </c>
      <c r="C35">
        <f>1-C34</f>
        <v>0.37894736842105259</v>
      </c>
      <c r="D35" s="1">
        <v>0.38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H25" sqref="H25"/>
    </sheetView>
  </sheetViews>
  <sheetFormatPr baseColWidth="10" defaultColWidth="8.83203125" defaultRowHeight="15" x14ac:dyDescent="0.2"/>
  <sheetData>
    <row r="1" spans="1:2" x14ac:dyDescent="0.2">
      <c r="B1" t="s">
        <v>16</v>
      </c>
    </row>
    <row r="2" spans="1:2" x14ac:dyDescent="0.2">
      <c r="A2" t="s">
        <v>3</v>
      </c>
      <c r="B2">
        <v>2.4143970306501123E-9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/>
  </sheetViews>
  <sheetFormatPr baseColWidth="10" defaultColWidth="8.83203125" defaultRowHeight="15" x14ac:dyDescent="0.2"/>
  <sheetData>
    <row r="1" spans="1:2" x14ac:dyDescent="0.2">
      <c r="B1" t="s">
        <v>16</v>
      </c>
    </row>
    <row r="2" spans="1:2" x14ac:dyDescent="0.2">
      <c r="A2" t="s">
        <v>3</v>
      </c>
      <c r="B2">
        <v>0.17197868192455817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/>
  </sheetViews>
  <sheetFormatPr baseColWidth="10" defaultColWidth="8.83203125" defaultRowHeight="15" x14ac:dyDescent="0.2"/>
  <sheetData>
    <row r="1" spans="1:2" x14ac:dyDescent="0.2">
      <c r="B1" t="s">
        <v>16</v>
      </c>
    </row>
    <row r="2" spans="1:2" x14ac:dyDescent="0.2">
      <c r="A2" t="s">
        <v>3</v>
      </c>
      <c r="B2">
        <v>3.3311595660811162E-2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Table</vt:lpstr>
      <vt:lpstr>Table confidence</vt:lpstr>
      <vt:lpstr>Wilcox confindence p-value</vt:lpstr>
      <vt:lpstr>Wilcox Per Person p-value</vt:lpstr>
      <vt:lpstr>Normality Per Person p-value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Muhammad Usman</cp:lastModifiedBy>
  <dcterms:created xsi:type="dcterms:W3CDTF">2017-02-07T13:23:04Z</dcterms:created>
  <dcterms:modified xsi:type="dcterms:W3CDTF">2017-03-09T13:43:11Z</dcterms:modified>
</cp:coreProperties>
</file>