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hinohide.org\politics\pres2016\data\"/>
    </mc:Choice>
  </mc:AlternateContent>
  <bookViews>
    <workbookView xWindow="360" yWindow="105" windowWidth="22995" windowHeight="11310" activeTab="1"/>
  </bookViews>
  <sheets>
    <sheet name="ev.state.fips" sheetId="4" r:id="rId1"/>
    <sheet name="ev trend" sheetId="1" r:id="rId2"/>
    <sheet name="Sheet2" sheetId="2" r:id="rId3"/>
  </sheets>
  <definedNames>
    <definedName name="_xlnm._FilterDatabase" localSheetId="0" hidden="1">ev.state.fips!$A$1:$P$52</definedName>
    <definedName name="_xlnm._FilterDatabase" localSheetId="2" hidden="1">Sheet2!$A$1:$K$58</definedName>
  </definedNames>
  <calcPr calcId="152511"/>
</workbook>
</file>

<file path=xl/calcChain.xml><?xml version="1.0" encoding="utf-8"?>
<calcChain xmlns="http://schemas.openxmlformats.org/spreadsheetml/2006/main">
  <c r="K3" i="4" l="1"/>
  <c r="K36" i="4"/>
  <c r="K21" i="4"/>
  <c r="K39" i="4"/>
  <c r="K26" i="4"/>
  <c r="K51" i="4"/>
  <c r="K2" i="4"/>
  <c r="K9" i="4"/>
  <c r="K16" i="4"/>
  <c r="K20" i="4"/>
  <c r="K11" i="4"/>
  <c r="K47" i="4"/>
  <c r="K32" i="4"/>
  <c r="K38" i="4"/>
  <c r="K7" i="4"/>
  <c r="K30" i="4"/>
  <c r="K14" i="4"/>
  <c r="K23" i="4"/>
  <c r="K50" i="4"/>
  <c r="K33" i="4"/>
  <c r="K40" i="4"/>
  <c r="K31" i="4"/>
  <c r="K28" i="4"/>
  <c r="K8" i="4"/>
  <c r="K19" i="4"/>
  <c r="K25" i="4"/>
  <c r="K13" i="4"/>
  <c r="K35" i="4"/>
  <c r="K34" i="4"/>
  <c r="K49" i="4"/>
  <c r="K46" i="4"/>
  <c r="K42" i="4"/>
  <c r="K18" i="4"/>
  <c r="K12" i="4"/>
  <c r="K15" i="4"/>
  <c r="K37" i="4"/>
  <c r="K22" i="4"/>
  <c r="K45" i="4"/>
  <c r="K4" i="4"/>
  <c r="K48" i="4"/>
  <c r="K10" i="4"/>
  <c r="K27" i="4"/>
  <c r="K52" i="4"/>
  <c r="K41" i="4"/>
  <c r="K43" i="4"/>
  <c r="K29" i="4"/>
  <c r="K44" i="4"/>
  <c r="K17" i="4"/>
  <c r="K24" i="4"/>
  <c r="K6" i="4"/>
  <c r="K5" i="4"/>
  <c r="J4" i="2"/>
  <c r="J3" i="2"/>
  <c r="J2" i="2"/>
  <c r="H58" i="2"/>
  <c r="G58" i="2"/>
  <c r="F58" i="2"/>
  <c r="E58" i="2"/>
  <c r="H57" i="2"/>
  <c r="G57" i="2"/>
  <c r="F57" i="2"/>
  <c r="E57" i="2"/>
  <c r="H56" i="2"/>
  <c r="G56" i="2"/>
  <c r="F56" i="2"/>
  <c r="E56" i="2"/>
  <c r="J56" i="2" s="1"/>
  <c r="H55" i="2"/>
  <c r="G55" i="2"/>
  <c r="F55" i="2"/>
  <c r="E55" i="2"/>
  <c r="H54" i="2"/>
  <c r="G54" i="2"/>
  <c r="F54" i="2"/>
  <c r="E54" i="2"/>
  <c r="H53" i="2"/>
  <c r="G53" i="2"/>
  <c r="F53" i="2"/>
  <c r="E53" i="2"/>
  <c r="J53" i="2" s="1"/>
  <c r="H52" i="2"/>
  <c r="G52" i="2"/>
  <c r="F52" i="2"/>
  <c r="E52" i="2"/>
  <c r="H51" i="2"/>
  <c r="G51" i="2"/>
  <c r="F51" i="2"/>
  <c r="E51" i="2"/>
  <c r="J51" i="2" s="1"/>
  <c r="H50" i="2"/>
  <c r="G50" i="2"/>
  <c r="F50" i="2"/>
  <c r="E50" i="2"/>
  <c r="H49" i="2"/>
  <c r="G49" i="2"/>
  <c r="F49" i="2"/>
  <c r="E49" i="2"/>
  <c r="H48" i="2"/>
  <c r="G48" i="2"/>
  <c r="F48" i="2"/>
  <c r="E48" i="2"/>
  <c r="J48" i="2" s="1"/>
  <c r="H47" i="2"/>
  <c r="G47" i="2"/>
  <c r="F47" i="2"/>
  <c r="E47" i="2"/>
  <c r="H46" i="2"/>
  <c r="G46" i="2"/>
  <c r="F46" i="2"/>
  <c r="E46" i="2"/>
  <c r="H45" i="2"/>
  <c r="G45" i="2"/>
  <c r="F45" i="2"/>
  <c r="E45" i="2"/>
  <c r="H44" i="2"/>
  <c r="G44" i="2"/>
  <c r="F44" i="2"/>
  <c r="E44" i="2"/>
  <c r="J44" i="2" s="1"/>
  <c r="H43" i="2"/>
  <c r="G43" i="2"/>
  <c r="F43" i="2"/>
  <c r="E43" i="2"/>
  <c r="J43" i="2" s="1"/>
  <c r="H42" i="2"/>
  <c r="G42" i="2"/>
  <c r="F42" i="2"/>
  <c r="E42" i="2"/>
  <c r="H41" i="2"/>
  <c r="G41" i="2"/>
  <c r="F41" i="2"/>
  <c r="E41" i="2"/>
  <c r="J41" i="2" s="1"/>
  <c r="H40" i="2"/>
  <c r="G40" i="2"/>
  <c r="F40" i="2"/>
  <c r="E40" i="2"/>
  <c r="H39" i="2"/>
  <c r="G39" i="2"/>
  <c r="F39" i="2"/>
  <c r="E39" i="2"/>
  <c r="J39" i="2" s="1"/>
  <c r="H38" i="2"/>
  <c r="G38" i="2"/>
  <c r="F38" i="2"/>
  <c r="E38" i="2"/>
  <c r="H37" i="2"/>
  <c r="G37" i="2"/>
  <c r="F37" i="2"/>
  <c r="E37" i="2"/>
  <c r="H36" i="2"/>
  <c r="G36" i="2"/>
  <c r="F36" i="2"/>
  <c r="E36" i="2"/>
  <c r="J36" i="2" s="1"/>
  <c r="H35" i="2"/>
  <c r="G35" i="2"/>
  <c r="F35" i="2"/>
  <c r="E35" i="2"/>
  <c r="H34" i="2"/>
  <c r="G34" i="2"/>
  <c r="F34" i="2"/>
  <c r="E34" i="2"/>
  <c r="H33" i="2"/>
  <c r="G33" i="2"/>
  <c r="F33" i="2"/>
  <c r="E33" i="2"/>
  <c r="J33" i="2" s="1"/>
  <c r="H32" i="2"/>
  <c r="G32" i="2"/>
  <c r="F32" i="2"/>
  <c r="E32" i="2"/>
  <c r="J32" i="2" s="1"/>
  <c r="H31" i="2"/>
  <c r="G31" i="2"/>
  <c r="F31" i="2"/>
  <c r="E31" i="2"/>
  <c r="H30" i="2"/>
  <c r="G30" i="2"/>
  <c r="F30" i="2"/>
  <c r="E30" i="2"/>
  <c r="H29" i="2"/>
  <c r="G29" i="2"/>
  <c r="F29" i="2"/>
  <c r="E29" i="2"/>
  <c r="J29" i="2" s="1"/>
  <c r="H28" i="2"/>
  <c r="G28" i="2"/>
  <c r="F28" i="2"/>
  <c r="E28" i="2"/>
  <c r="J28" i="2" s="1"/>
  <c r="H27" i="2"/>
  <c r="G27" i="2"/>
  <c r="F27" i="2"/>
  <c r="E27" i="2"/>
  <c r="J27" i="2" s="1"/>
  <c r="H26" i="2"/>
  <c r="G26" i="2"/>
  <c r="F26" i="2"/>
  <c r="E26" i="2"/>
  <c r="H25" i="2"/>
  <c r="G25" i="2"/>
  <c r="F25" i="2"/>
  <c r="E25" i="2"/>
  <c r="J25" i="2" s="1"/>
  <c r="H24" i="2"/>
  <c r="G24" i="2"/>
  <c r="F24" i="2"/>
  <c r="E24" i="2"/>
  <c r="H23" i="2"/>
  <c r="G23" i="2"/>
  <c r="F23" i="2"/>
  <c r="E23" i="2"/>
  <c r="J23" i="2" s="1"/>
  <c r="H22" i="2"/>
  <c r="G22" i="2"/>
  <c r="F22" i="2"/>
  <c r="E22" i="2"/>
  <c r="H21" i="2"/>
  <c r="G21" i="2"/>
  <c r="F21" i="2"/>
  <c r="E21" i="2"/>
  <c r="J21" i="2" s="1"/>
  <c r="H20" i="2"/>
  <c r="G20" i="2"/>
  <c r="F20" i="2"/>
  <c r="E20" i="2"/>
  <c r="H19" i="2"/>
  <c r="G19" i="2"/>
  <c r="F19" i="2"/>
  <c r="E19" i="2"/>
  <c r="J19" i="2" s="1"/>
  <c r="H18" i="2"/>
  <c r="G18" i="2"/>
  <c r="F18" i="2"/>
  <c r="E18" i="2"/>
  <c r="H17" i="2"/>
  <c r="G17" i="2"/>
  <c r="F17" i="2"/>
  <c r="E17" i="2"/>
  <c r="J17" i="2" s="1"/>
  <c r="H16" i="2"/>
  <c r="G16" i="2"/>
  <c r="F16" i="2"/>
  <c r="E16" i="2"/>
  <c r="J16" i="2" s="1"/>
  <c r="H15" i="2"/>
  <c r="G15" i="2"/>
  <c r="F15" i="2"/>
  <c r="E15" i="2"/>
  <c r="J15" i="2" s="1"/>
  <c r="H14" i="2"/>
  <c r="G14" i="2"/>
  <c r="F14" i="2"/>
  <c r="E14" i="2"/>
  <c r="H13" i="2"/>
  <c r="G13" i="2"/>
  <c r="F13" i="2"/>
  <c r="E13" i="2"/>
  <c r="J13" i="2" s="1"/>
  <c r="H12" i="2"/>
  <c r="G12" i="2"/>
  <c r="F12" i="2"/>
  <c r="E12" i="2"/>
  <c r="J12" i="2" s="1"/>
  <c r="H11" i="2"/>
  <c r="G11" i="2"/>
  <c r="F11" i="2"/>
  <c r="E11" i="2"/>
  <c r="J11" i="2" s="1"/>
  <c r="H10" i="2"/>
  <c r="G10" i="2"/>
  <c r="F10" i="2"/>
  <c r="E10" i="2"/>
  <c r="H9" i="2"/>
  <c r="G9" i="2"/>
  <c r="F9" i="2"/>
  <c r="E9" i="2"/>
  <c r="J9" i="2" s="1"/>
  <c r="H8" i="2"/>
  <c r="G8" i="2"/>
  <c r="F8" i="2"/>
  <c r="E8" i="2"/>
  <c r="J8" i="2" s="1"/>
  <c r="H7" i="2"/>
  <c r="G7" i="2"/>
  <c r="F7" i="2"/>
  <c r="E7" i="2"/>
  <c r="H6" i="2"/>
  <c r="G6" i="2"/>
  <c r="F6" i="2"/>
  <c r="E6" i="2"/>
  <c r="H5" i="2"/>
  <c r="G5" i="2"/>
  <c r="F5" i="2"/>
  <c r="E5" i="2"/>
  <c r="J5" i="2" s="1"/>
  <c r="N3" i="4"/>
  <c r="M3" i="4"/>
  <c r="L3" i="4"/>
  <c r="N36" i="4"/>
  <c r="M36" i="4"/>
  <c r="L36" i="4"/>
  <c r="N21" i="4"/>
  <c r="M21" i="4"/>
  <c r="L21" i="4"/>
  <c r="N39" i="4"/>
  <c r="M39" i="4"/>
  <c r="L39" i="4"/>
  <c r="N26" i="4"/>
  <c r="M26" i="4"/>
  <c r="L26" i="4"/>
  <c r="N51" i="4"/>
  <c r="M51" i="4"/>
  <c r="L51" i="4"/>
  <c r="N2" i="4"/>
  <c r="M2" i="4"/>
  <c r="L2" i="4"/>
  <c r="N9" i="4"/>
  <c r="M9" i="4"/>
  <c r="L9" i="4"/>
  <c r="N16" i="4"/>
  <c r="M16" i="4"/>
  <c r="L16" i="4"/>
  <c r="N20" i="4"/>
  <c r="M20" i="4"/>
  <c r="L20" i="4"/>
  <c r="N11" i="4"/>
  <c r="M11" i="4"/>
  <c r="L11" i="4"/>
  <c r="N47" i="4"/>
  <c r="M47" i="4"/>
  <c r="L47" i="4"/>
  <c r="N32" i="4"/>
  <c r="M32" i="4"/>
  <c r="L32" i="4"/>
  <c r="N38" i="4"/>
  <c r="M38" i="4"/>
  <c r="L38" i="4"/>
  <c r="N7" i="4"/>
  <c r="M7" i="4"/>
  <c r="L7" i="4"/>
  <c r="N30" i="4"/>
  <c r="M30" i="4"/>
  <c r="L30" i="4"/>
  <c r="N14" i="4"/>
  <c r="M14" i="4"/>
  <c r="L14" i="4"/>
  <c r="N23" i="4"/>
  <c r="M23" i="4"/>
  <c r="L23" i="4"/>
  <c r="N50" i="4"/>
  <c r="M50" i="4"/>
  <c r="L50" i="4"/>
  <c r="N33" i="4"/>
  <c r="M33" i="4"/>
  <c r="L33" i="4"/>
  <c r="N40" i="4"/>
  <c r="M40" i="4"/>
  <c r="L40" i="4"/>
  <c r="N31" i="4"/>
  <c r="M31" i="4"/>
  <c r="L31" i="4"/>
  <c r="N28" i="4"/>
  <c r="M28" i="4"/>
  <c r="L28" i="4"/>
  <c r="N8" i="4"/>
  <c r="M8" i="4"/>
  <c r="L8" i="4"/>
  <c r="N19" i="4"/>
  <c r="M19" i="4"/>
  <c r="L19" i="4"/>
  <c r="N25" i="4"/>
  <c r="M25" i="4"/>
  <c r="L25" i="4"/>
  <c r="N13" i="4"/>
  <c r="M13" i="4"/>
  <c r="L13" i="4"/>
  <c r="N35" i="4"/>
  <c r="M35" i="4"/>
  <c r="L35" i="4"/>
  <c r="N34" i="4"/>
  <c r="M34" i="4"/>
  <c r="L34" i="4"/>
  <c r="N49" i="4"/>
  <c r="M49" i="4"/>
  <c r="L49" i="4"/>
  <c r="N46" i="4"/>
  <c r="M46" i="4"/>
  <c r="L46" i="4"/>
  <c r="N42" i="4"/>
  <c r="M42" i="4"/>
  <c r="L42" i="4"/>
  <c r="N18" i="4"/>
  <c r="M18" i="4"/>
  <c r="L18" i="4"/>
  <c r="N12" i="4"/>
  <c r="M12" i="4"/>
  <c r="L12" i="4"/>
  <c r="N15" i="4"/>
  <c r="M15" i="4"/>
  <c r="L15" i="4"/>
  <c r="N37" i="4"/>
  <c r="M37" i="4"/>
  <c r="L37" i="4"/>
  <c r="N22" i="4"/>
  <c r="M22" i="4"/>
  <c r="L22" i="4"/>
  <c r="N45" i="4"/>
  <c r="M45" i="4"/>
  <c r="L45" i="4"/>
  <c r="N4" i="4"/>
  <c r="M4" i="4"/>
  <c r="L4" i="4"/>
  <c r="N48" i="4"/>
  <c r="M48" i="4"/>
  <c r="L48" i="4"/>
  <c r="N10" i="4"/>
  <c r="M10" i="4"/>
  <c r="L10" i="4"/>
  <c r="N27" i="4"/>
  <c r="M27" i="4"/>
  <c r="L27" i="4"/>
  <c r="N52" i="4"/>
  <c r="M52" i="4"/>
  <c r="L52" i="4"/>
  <c r="N41" i="4"/>
  <c r="M41" i="4"/>
  <c r="L41" i="4"/>
  <c r="N43" i="4"/>
  <c r="M43" i="4"/>
  <c r="L43" i="4"/>
  <c r="N29" i="4"/>
  <c r="M29" i="4"/>
  <c r="L29" i="4"/>
  <c r="N44" i="4"/>
  <c r="M44" i="4"/>
  <c r="L44" i="4"/>
  <c r="N17" i="4"/>
  <c r="M17" i="4"/>
  <c r="L17" i="4"/>
  <c r="N24" i="4"/>
  <c r="M24" i="4"/>
  <c r="L24" i="4"/>
  <c r="N6" i="4"/>
  <c r="M6" i="4"/>
  <c r="L6" i="4"/>
  <c r="L5" i="4"/>
  <c r="N5" i="4"/>
  <c r="M5" i="4"/>
  <c r="J31" i="2" l="1"/>
  <c r="J35" i="2"/>
  <c r="J37" i="2"/>
  <c r="J40" i="2"/>
  <c r="J45" i="2"/>
  <c r="J47" i="2"/>
  <c r="J49" i="2"/>
  <c r="J52" i="2"/>
  <c r="J55" i="2"/>
  <c r="J57" i="2"/>
  <c r="J58" i="2"/>
  <c r="J24" i="2"/>
  <c r="J6" i="2"/>
  <c r="J10" i="2"/>
  <c r="J14" i="2"/>
  <c r="J18" i="2"/>
  <c r="J22" i="2"/>
  <c r="J26" i="2"/>
  <c r="J30" i="2"/>
  <c r="J34" i="2"/>
  <c r="J38" i="2"/>
  <c r="J42" i="2"/>
  <c r="J46" i="2"/>
  <c r="J50" i="2"/>
  <c r="J54" i="2"/>
  <c r="J7" i="2"/>
  <c r="J20" i="2"/>
  <c r="I7" i="2"/>
  <c r="I11" i="2"/>
  <c r="I15" i="2"/>
  <c r="I19" i="2"/>
  <c r="I23" i="2"/>
  <c r="I27" i="2"/>
  <c r="I18" i="2"/>
  <c r="I31" i="2"/>
  <c r="I34" i="2"/>
  <c r="I38" i="2"/>
  <c r="I44" i="2"/>
  <c r="I54" i="2"/>
  <c r="I58" i="2"/>
  <c r="I5" i="2"/>
  <c r="I21" i="2"/>
  <c r="I37" i="2"/>
  <c r="I53" i="2"/>
  <c r="I24" i="2"/>
  <c r="I30" i="2"/>
  <c r="I32" i="2"/>
  <c r="I35" i="2"/>
  <c r="I39" i="2"/>
  <c r="I43" i="2"/>
  <c r="I9" i="2"/>
  <c r="I25" i="2"/>
  <c r="I41" i="2"/>
  <c r="I57" i="2"/>
  <c r="I6" i="2"/>
  <c r="I8" i="2"/>
  <c r="I10" i="2"/>
  <c r="I14" i="2"/>
  <c r="I16" i="2"/>
  <c r="I20" i="2"/>
  <c r="I22" i="2"/>
  <c r="I28" i="2"/>
  <c r="I40" i="2"/>
  <c r="I42" i="2"/>
  <c r="I52" i="2"/>
  <c r="I56" i="2"/>
  <c r="I13" i="2"/>
  <c r="I29" i="2"/>
  <c r="I45" i="2"/>
  <c r="I12" i="2"/>
  <c r="I26" i="2"/>
  <c r="I36" i="2"/>
  <c r="I46" i="2"/>
  <c r="I47" i="2"/>
  <c r="I48" i="2"/>
  <c r="I50" i="2"/>
  <c r="I51" i="2"/>
  <c r="I55" i="2"/>
  <c r="I17" i="2"/>
  <c r="I33" i="2"/>
  <c r="I49" i="2"/>
  <c r="F48" i="4"/>
  <c r="F6" i="4"/>
  <c r="F10" i="4"/>
  <c r="F23" i="4"/>
  <c r="F26" i="4"/>
  <c r="F28" i="4"/>
  <c r="F44" i="4"/>
  <c r="F5" i="4"/>
  <c r="F11" i="4"/>
  <c r="F13" i="4"/>
  <c r="F46" i="4"/>
  <c r="F29" i="4"/>
  <c r="F41" i="4"/>
  <c r="F40" i="4"/>
  <c r="F33" i="4"/>
  <c r="F51" i="4"/>
  <c r="F31" i="4"/>
  <c r="F27" i="4"/>
  <c r="F39" i="4"/>
  <c r="F9" i="4"/>
  <c r="F43" i="4"/>
  <c r="F50" i="4"/>
  <c r="F34" i="4"/>
  <c r="F30" i="4"/>
  <c r="F8" i="4"/>
  <c r="F4" i="4"/>
  <c r="F38" i="4"/>
  <c r="F47" i="4"/>
  <c r="F22" i="4"/>
  <c r="F42" i="4"/>
  <c r="F52" i="4"/>
  <c r="F24" i="4"/>
  <c r="F45" i="4"/>
  <c r="F2" i="4"/>
  <c r="F32" i="4"/>
  <c r="F19" i="4"/>
  <c r="F14" i="4"/>
  <c r="F35" i="4"/>
  <c r="F36" i="4"/>
  <c r="F49" i="4"/>
  <c r="F37" i="4"/>
  <c r="F25" i="4"/>
  <c r="F15" i="4"/>
  <c r="F7" i="4"/>
  <c r="F18" i="4"/>
  <c r="F3" i="4"/>
  <c r="F20" i="4"/>
  <c r="F12" i="4"/>
  <c r="F16" i="4"/>
  <c r="F17" i="4"/>
  <c r="F21" i="4"/>
  <c r="E48" i="4"/>
  <c r="D48" i="4"/>
  <c r="E6" i="4"/>
  <c r="D6" i="4"/>
  <c r="E10" i="4"/>
  <c r="D10" i="4"/>
  <c r="E23" i="4"/>
  <c r="D23" i="4"/>
  <c r="E26" i="4"/>
  <c r="D26" i="4"/>
  <c r="E28" i="4"/>
  <c r="D28" i="4"/>
  <c r="E44" i="4"/>
  <c r="D44" i="4"/>
  <c r="E5" i="4"/>
  <c r="D5" i="4"/>
  <c r="E11" i="4"/>
  <c r="D11" i="4"/>
  <c r="E13" i="4"/>
  <c r="D13" i="4"/>
  <c r="E46" i="4"/>
  <c r="D46" i="4"/>
  <c r="E29" i="4"/>
  <c r="D29" i="4"/>
  <c r="E41" i="4"/>
  <c r="D41" i="4"/>
  <c r="E40" i="4"/>
  <c r="D40" i="4"/>
  <c r="E33" i="4"/>
  <c r="D33" i="4"/>
  <c r="E51" i="4"/>
  <c r="D51" i="4"/>
  <c r="E31" i="4"/>
  <c r="D31" i="4"/>
  <c r="E27" i="4"/>
  <c r="D27" i="4"/>
  <c r="E39" i="4"/>
  <c r="D39" i="4"/>
  <c r="E9" i="4"/>
  <c r="D9" i="4"/>
  <c r="E43" i="4"/>
  <c r="D43" i="4"/>
  <c r="E50" i="4"/>
  <c r="D50" i="4"/>
  <c r="E34" i="4"/>
  <c r="D34" i="4"/>
  <c r="E30" i="4"/>
  <c r="D30" i="4"/>
  <c r="E8" i="4"/>
  <c r="D8" i="4"/>
  <c r="E4" i="4"/>
  <c r="D4" i="4"/>
  <c r="E38" i="4"/>
  <c r="D38" i="4"/>
  <c r="E47" i="4"/>
  <c r="D47" i="4"/>
  <c r="E22" i="4"/>
  <c r="D22" i="4"/>
  <c r="E42" i="4"/>
  <c r="D42" i="4"/>
  <c r="E52" i="4"/>
  <c r="D52" i="4"/>
  <c r="E24" i="4"/>
  <c r="D24" i="4"/>
  <c r="E45" i="4"/>
  <c r="D45" i="4"/>
  <c r="E2" i="4"/>
  <c r="D2" i="4"/>
  <c r="E32" i="4"/>
  <c r="D32" i="4"/>
  <c r="E19" i="4"/>
  <c r="D19" i="4"/>
  <c r="E14" i="4"/>
  <c r="D14" i="4"/>
  <c r="E35" i="4"/>
  <c r="D35" i="4"/>
  <c r="E36" i="4"/>
  <c r="D36" i="4"/>
  <c r="E49" i="4"/>
  <c r="D49" i="4"/>
  <c r="E37" i="4"/>
  <c r="D37" i="4"/>
  <c r="E25" i="4"/>
  <c r="D25" i="4"/>
  <c r="E15" i="4"/>
  <c r="D15" i="4"/>
  <c r="E7" i="4"/>
  <c r="D7" i="4"/>
  <c r="E18" i="4"/>
  <c r="D18" i="4"/>
  <c r="E3" i="4"/>
  <c r="D3" i="4"/>
  <c r="E20" i="4"/>
  <c r="D20" i="4"/>
  <c r="E12" i="4"/>
  <c r="D12" i="4"/>
  <c r="E16" i="4"/>
  <c r="D16" i="4"/>
  <c r="E17" i="4"/>
  <c r="D17" i="4"/>
  <c r="J21" i="4"/>
  <c r="J48" i="4"/>
  <c r="J17" i="4"/>
  <c r="J16" i="4"/>
  <c r="J28" i="4"/>
  <c r="J44" i="4"/>
  <c r="J12" i="4"/>
  <c r="J20" i="4"/>
  <c r="J3" i="4"/>
  <c r="J46" i="4"/>
  <c r="J29" i="4"/>
  <c r="J41" i="4"/>
  <c r="J40" i="4"/>
  <c r="J18" i="4"/>
  <c r="J7" i="4"/>
  <c r="J15" i="4"/>
  <c r="J25" i="4"/>
  <c r="J33" i="4"/>
  <c r="J51" i="4"/>
  <c r="J31" i="4"/>
  <c r="J39" i="4"/>
  <c r="J14" i="4"/>
  <c r="J43" i="4"/>
  <c r="J50" i="4"/>
  <c r="J34" i="4"/>
  <c r="J30" i="4"/>
  <c r="J38" i="4"/>
  <c r="J47" i="4"/>
  <c r="J19" i="4"/>
  <c r="J42" i="4"/>
  <c r="J26" i="4"/>
  <c r="J2" i="4"/>
  <c r="J52" i="4"/>
  <c r="J24" i="4"/>
  <c r="J45" i="4"/>
  <c r="J32" i="4"/>
  <c r="J22" i="4"/>
  <c r="J4" i="4"/>
  <c r="J8" i="4"/>
  <c r="J27" i="4"/>
  <c r="J35" i="4"/>
  <c r="J36" i="4"/>
  <c r="J9" i="4"/>
  <c r="J49" i="4"/>
  <c r="J37" i="4"/>
  <c r="J13" i="4"/>
  <c r="J11" i="4"/>
  <c r="J5" i="4"/>
  <c r="J23" i="4"/>
  <c r="J10" i="4"/>
  <c r="J6" i="4"/>
  <c r="D21" i="4"/>
  <c r="E21" i="4"/>
</calcChain>
</file>

<file path=xl/sharedStrings.xml><?xml version="1.0" encoding="utf-8"?>
<sst xmlns="http://schemas.openxmlformats.org/spreadsheetml/2006/main" count="301" uniqueCount="178">
  <si>
    <t>fips</t>
  </si>
  <si>
    <t>state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</si>
  <si>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</si>
  <si>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</si>
  <si>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</si>
  <si>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</si>
  <si>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</si>
  <si>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</si>
  <si>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</si>
  <si>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</si>
  <si>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</si>
  <si>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</si>
  <si>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</si>
  <si>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</si>
  <si>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</si>
  <si>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</si>
  <si>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</si>
  <si>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</si>
  <si>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</si>
  <si>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</si>
  <si>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</si>
  <si>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</si>
  <si>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</si>
  <si>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</si>
  <si>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</si>
  <si>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</si>
  <si>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</si>
  <si>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</si>
  <si>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</si>
  <si>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</si>
  <si>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</si>
  <si>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</si>
  <si>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</si>
  <si>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</si>
  <si>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</si>
  <si>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</si>
  <si>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</si>
  <si>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</si>
  <si>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</si>
  <si>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</si>
  <si>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</si>
  <si>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</si>
  <si>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</si>
  <si>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</si>
  <si>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</si>
  <si>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</si>
  <si>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</si>
  <si>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</si>
  <si>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</si>
  <si>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</si>
  <si>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</si>
  <si>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</si>
  <si>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</si>
  <si>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</si>
  <si>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ev</t>
  </si>
  <si>
    <t>y</t>
  </si>
  <si>
    <t>yhat</t>
  </si>
  <si>
    <t>m</t>
  </si>
  <si>
    <t>b</t>
  </si>
  <si>
    <t>s</t>
  </si>
  <si>
    <t>swing</t>
  </si>
  <si>
    <t>safe</t>
  </si>
  <si>
    <t>realsafe</t>
  </si>
  <si>
    <t>2012-y</t>
  </si>
  <si>
    <t>2012-yhat</t>
  </si>
  <si>
    <t>diff</t>
  </si>
  <si>
    <t>2016-yhat</t>
  </si>
  <si>
    <t>2016-s</t>
  </si>
  <si>
    <t>1st</t>
  </si>
  <si>
    <t>1788–1789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</si>
  <si>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</si>
  <si>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</si>
  <si>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</si>
  <si>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</si>
  <si>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</si>
  <si>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</si>
  <si>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</si>
  <si>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</si>
  <si>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</si>
  <si>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</si>
  <si>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</si>
  <si>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</si>
  <si>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</si>
  <si>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</si>
  <si>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</si>
  <si>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</si>
  <si>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</si>
  <si>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</si>
  <si>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</si>
  <si>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</si>
  <si>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</si>
  <si>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</si>
  <si>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</si>
  <si>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</si>
  <si>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</si>
  <si>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</si>
  <si>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</si>
  <si>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</si>
  <si>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</si>
  <si>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</si>
  <si>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</si>
  <si>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</si>
  <si>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</si>
  <si>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</si>
  <si>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36th</t>
  </si>
  <si>
    <t>37th</t>
  </si>
  <si>
    <t>38th</t>
  </si>
  <si>
    <t>39th</t>
  </si>
  <si>
    <t>40th</t>
  </si>
  <si>
    <t>41st</t>
  </si>
  <si>
    <t>42nd</t>
  </si>
  <si>
    <t>43rd</t>
  </si>
  <si>
    <t>44th</t>
  </si>
  <si>
    <t>45th</t>
  </si>
  <si>
    <t>46th</t>
  </si>
  <si>
    <t>47th</t>
  </si>
  <si>
    <t>48th</t>
  </si>
  <si>
    <t>49th</t>
  </si>
  <si>
    <t>50th</t>
  </si>
  <si>
    <t>51st</t>
  </si>
  <si>
    <t>52nd</t>
  </si>
  <si>
    <t>53rd</t>
  </si>
  <si>
    <t>54th</t>
  </si>
  <si>
    <t>55th</t>
  </si>
  <si>
    <t>56th</t>
  </si>
  <si>
    <t>57th</t>
  </si>
  <si>
    <t>George Washington</t>
  </si>
  <si>
    <t>no party</t>
  </si>
  <si>
    <t>69 electoral votes</t>
  </si>
  <si>
    <t>John Adams</t>
  </si>
  <si>
    <t>Federalist</t>
  </si>
  <si>
    <t>Thomas Jefferson</t>
  </si>
  <si>
    <t>Democratic-Republican</t>
  </si>
  <si>
    <t>73[23]</t>
  </si>
  <si>
    <t>James Madison</t>
  </si>
  <si>
    <t>James Monroe</t>
  </si>
  <si>
    <t>228/231 [24]</t>
  </si>
  <si>
    <t>John Quincy Adams</t>
  </si>
  <si>
    <t>84[25]</t>
  </si>
  <si>
    <t>Andrew Jackson</t>
  </si>
  <si>
    <t>Democratic</t>
  </si>
  <si>
    <t>Martin Van Buren</t>
  </si>
  <si>
    <t>William Henry Harrison</t>
  </si>
  <si>
    <t>Whig</t>
  </si>
  <si>
    <t>James K. Polk</t>
  </si>
  <si>
    <t>Zachary Taylor</t>
  </si>
  <si>
    <t>Franklin Pierce</t>
  </si>
  <si>
    <t>James Buchanan</t>
  </si>
  <si>
    <t>Abraham Lincoln</t>
  </si>
  <si>
    <t>Republican</t>
  </si>
  <si>
    <t>1864[26]</t>
  </si>
  <si>
    <t>National Union</t>
  </si>
  <si>
    <t>Ulysses S. Grant</t>
  </si>
  <si>
    <t>Rutherford B. Hayes</t>
  </si>
  <si>
    <t>James A. Garfield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</si>
  <si>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</si>
  <si>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</si>
  <si>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</si>
  <si>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</si>
  <si>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</si>
  <si>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</si>
  <si>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</si>
  <si>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</si>
  <si>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</si>
  <si>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</si>
  <si>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</si>
  <si>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</si>
  <si>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</si>
  <si>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</si>
  <si>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</si>
  <si>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Jimmy Carter</t>
  </si>
  <si>
    <t>Ronald Reagan</t>
  </si>
  <si>
    <t>George H. W. Bush</t>
  </si>
  <si>
    <t>Bill Clinton</t>
  </si>
  <si>
    <t>George W. Bush</t>
  </si>
  <si>
    <t>Barack Obama</t>
  </si>
  <si>
    <t>miss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</si>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</sst>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A21" workbookViewId="0">
      <selection activeCell="C1" sqref="C1:C29"/>
    </sheetView>
  </sheetViews>
  <sheetFormatPr defaultRowHeight="15" x14ac:dyDescent="0.25"/>
  <cols>
    <col min="2" max="2" width="18.7109375" bestFit="1" customWidth="1"/>
    <col min="4" max="4" width="0" hidden="1" customWidth="1"/>
    <col min="5" max="7" width="0" style="1" hidden="1" customWidth="1"/>
    <col min="8" max="8" width="10.7109375" hidden="1" customWidth="1"/>
    <col min="9" max="9" width="12.140625" hidden="1" customWidth="1"/>
    <col min="10" max="11" width="0" hidden="1" customWidth="1"/>
    <col min="16" max="16" width="9.140625" style="2"/>
    <col min="17" max="17" width="18.7109375" bestFit="1" customWidth="1"/>
  </cols>
  <sheetData>
    <row r="1" spans="1:17" x14ac:dyDescent="0.25">
      <c r="A1" t="s">
        <v>0</v>
      </c>
      <c r="B1" t="s">
        <v>1</v>
      </c>
      <c r="C1" t="s">
        <v>54</v>
      </c>
      <c r="D1" t="s">
        <v>177</v>
      </c>
      <c r="E1" s="1" t="s">
        <v>61</v>
      </c>
      <c r="F1" s="1" t="s">
        <v>62</v>
      </c>
      <c r="G1" s="1" t="s">
        <v>59</v>
      </c>
      <c r="H1" t="s">
        <v>63</v>
      </c>
      <c r="I1" s="1" t="s">
        <v>64</v>
      </c>
      <c r="J1" s="1" t="s">
        <v>65</v>
      </c>
      <c r="K1" s="1" t="s">
        <v>176</v>
      </c>
      <c r="L1" s="1" t="s">
        <v>60</v>
      </c>
      <c r="M1" s="1" t="s">
        <v>61</v>
      </c>
      <c r="N1" s="1" t="s">
        <v>62</v>
      </c>
      <c r="O1" s="1" t="s">
        <v>67</v>
      </c>
      <c r="P1" s="2" t="s">
        <v>66</v>
      </c>
      <c r="Q1" t="s">
        <v>1</v>
      </c>
    </row>
    <row r="2" spans="1:17" x14ac:dyDescent="0.25">
      <c r="A2">
        <v>49</v>
      </c>
      <c r="B2" t="s">
        <v>47</v>
      </c>
      <c r="C2">
        <v>6</v>
      </c>
      <c r="D2" s="1" t="b">
        <f>ABS(I2)&lt;G2/2</f>
        <v>0</v>
      </c>
      <c r="E2" s="1" t="b">
        <f>ABS(I2)&gt;G2</f>
        <v>1</v>
      </c>
      <c r="F2" s="1" t="b">
        <f>ABS(I2)&gt;2*G2</f>
        <v>1</v>
      </c>
      <c r="G2" s="1">
        <v>0.14440375</v>
      </c>
      <c r="H2">
        <v>-0.4788</v>
      </c>
      <c r="I2">
        <v>-0.47294952400000001</v>
      </c>
      <c r="J2">
        <f>H2-I2</f>
        <v>-5.8504759999999933E-3</v>
      </c>
      <c r="K2" t="b">
        <f>IF(H2*I2&gt;0,TRUE,FALSE)</f>
        <v>1</v>
      </c>
      <c r="L2" s="1" t="b">
        <f>ABS(P2)&lt;O2/2</f>
        <v>0</v>
      </c>
      <c r="M2" s="1" t="b">
        <f>ABS(P2)&gt;O2</f>
        <v>1</v>
      </c>
      <c r="N2" s="1" t="b">
        <f>ABS(P2)&gt;2*O2</f>
        <v>1</v>
      </c>
      <c r="O2">
        <v>0.13915772000000001</v>
      </c>
      <c r="P2" s="2">
        <v>-0.49489250000000001</v>
      </c>
      <c r="Q2" t="s">
        <v>47</v>
      </c>
    </row>
    <row r="3" spans="1:17" x14ac:dyDescent="0.25">
      <c r="A3">
        <v>56</v>
      </c>
      <c r="B3" t="s">
        <v>53</v>
      </c>
      <c r="C3">
        <v>3</v>
      </c>
      <c r="D3" s="1" t="b">
        <f>ABS(I3)&lt;G3/2</f>
        <v>0</v>
      </c>
      <c r="E3" s="1" t="b">
        <f>ABS(I3)&gt;G3</f>
        <v>1</v>
      </c>
      <c r="F3" s="1" t="b">
        <f>ABS(I3)&gt;2*G3</f>
        <v>1</v>
      </c>
      <c r="G3" s="1">
        <v>0.14781100999999999</v>
      </c>
      <c r="H3">
        <v>-0.40820000000000001</v>
      </c>
      <c r="I3">
        <v>-0.33844285699999999</v>
      </c>
      <c r="J3">
        <f>H3-I3</f>
        <v>-6.9757143000000021E-2</v>
      </c>
      <c r="K3" t="b">
        <f>IF(H3*I3&gt;0,TRUE,FALSE)</f>
        <v>1</v>
      </c>
      <c r="L3" s="1" t="b">
        <f>ABS(P3)&lt;O3/2</f>
        <v>0</v>
      </c>
      <c r="M3" s="1" t="b">
        <f>ABS(P3)&gt;O3</f>
        <v>1</v>
      </c>
      <c r="N3" s="1" t="b">
        <f>ABS(P3)&gt;2*O3</f>
        <v>1</v>
      </c>
      <c r="O3">
        <v>0.14337316999999999</v>
      </c>
      <c r="P3" s="2">
        <v>-0.3689325</v>
      </c>
      <c r="Q3" t="s">
        <v>53</v>
      </c>
    </row>
    <row r="4" spans="1:17" x14ac:dyDescent="0.25">
      <c r="A4">
        <v>16</v>
      </c>
      <c r="B4" t="s">
        <v>15</v>
      </c>
      <c r="C4">
        <v>4</v>
      </c>
      <c r="D4" s="1" t="b">
        <f>ABS(I4)&lt;G4/2</f>
        <v>0</v>
      </c>
      <c r="E4" s="1" t="b">
        <f>ABS(I4)&gt;G4</f>
        <v>1</v>
      </c>
      <c r="F4" s="1" t="b">
        <f>ABS(I4)&gt;2*G4</f>
        <v>1</v>
      </c>
      <c r="G4" s="1">
        <v>0.13145797000000001</v>
      </c>
      <c r="H4">
        <v>-0.31690000000000002</v>
      </c>
      <c r="I4">
        <v>-0.33655238100000001</v>
      </c>
      <c r="J4">
        <f>H4-I4</f>
        <v>1.9652380999999997E-2</v>
      </c>
      <c r="K4" t="b">
        <f>IF(H4*I4&gt;0,TRUE,FALSE)</f>
        <v>1</v>
      </c>
      <c r="L4" s="1" t="b">
        <f>ABS(P4)&lt;O4/2</f>
        <v>0</v>
      </c>
      <c r="M4" s="1" t="b">
        <f>ABS(P4)&gt;O4</f>
        <v>1</v>
      </c>
      <c r="N4" s="1" t="b">
        <f>ABS(P4)&gt;2*O4</f>
        <v>1</v>
      </c>
      <c r="O4">
        <v>0.12676009999999999</v>
      </c>
      <c r="P4" s="2">
        <v>-0.34082499999999999</v>
      </c>
      <c r="Q4" t="s">
        <v>15</v>
      </c>
    </row>
    <row r="5" spans="1:17" x14ac:dyDescent="0.25">
      <c r="A5">
        <v>1</v>
      </c>
      <c r="B5" t="s">
        <v>3</v>
      </c>
      <c r="C5">
        <v>9</v>
      </c>
      <c r="D5" s="1" t="b">
        <f>ABS(I5)&lt;G5/2</f>
        <v>0</v>
      </c>
      <c r="E5" s="1" t="b">
        <f>ABS(I5)&gt;G5</f>
        <v>1</v>
      </c>
      <c r="F5" s="1" t="b">
        <f>ABS(I5)&gt;2*G5</f>
        <v>0</v>
      </c>
      <c r="G5" s="1">
        <v>0.25204536</v>
      </c>
      <c r="H5">
        <v>-0.22189999999999999</v>
      </c>
      <c r="I5">
        <v>-0.30614952400000001</v>
      </c>
      <c r="J5">
        <f>H5-I5</f>
        <v>8.424952400000002E-2</v>
      </c>
      <c r="K5" t="b">
        <f>IF(H5*I5&gt;0,TRUE,FALSE)</f>
        <v>1</v>
      </c>
      <c r="L5" s="1" t="b">
        <f>ABS(P5)&lt;O5/2</f>
        <v>0</v>
      </c>
      <c r="M5" s="1" t="b">
        <f>ABS(P5)&gt;O5</f>
        <v>1</v>
      </c>
      <c r="N5" s="1" t="b">
        <f>ABS(P5)&gt;2*O5</f>
        <v>0</v>
      </c>
      <c r="O5">
        <v>0.24368148000000001</v>
      </c>
      <c r="P5" s="2">
        <v>-0.31875999999999999</v>
      </c>
      <c r="Q5" t="s">
        <v>3</v>
      </c>
    </row>
    <row r="6" spans="1:17" x14ac:dyDescent="0.25">
      <c r="A6">
        <v>2</v>
      </c>
      <c r="B6" t="s">
        <v>4</v>
      </c>
      <c r="C6">
        <v>3</v>
      </c>
      <c r="D6" s="1" t="b">
        <f>ABS(I6)&lt;G6/2</f>
        <v>0</v>
      </c>
      <c r="E6" s="1" t="b">
        <f>ABS(I6)&gt;G6</f>
        <v>1</v>
      </c>
      <c r="F6" s="1" t="b">
        <f>ABS(I6)&gt;2*G6</f>
        <v>1</v>
      </c>
      <c r="G6" s="1">
        <v>0.15289936000000001</v>
      </c>
      <c r="H6">
        <v>-0.1399</v>
      </c>
      <c r="I6">
        <v>-0.34298076900000002</v>
      </c>
      <c r="J6">
        <f>H6-I6</f>
        <v>0.20308076900000002</v>
      </c>
      <c r="K6" t="b">
        <f>IF(H6*I6&gt;0,TRUE,FALSE)</f>
        <v>1</v>
      </c>
      <c r="L6" s="1" t="b">
        <f>ABS(P6)&lt;O6/2</f>
        <v>0</v>
      </c>
      <c r="M6" s="1" t="b">
        <f>ABS(P6)&gt;O6</f>
        <v>1</v>
      </c>
      <c r="N6" s="1" t="b">
        <f>ABS(P6)&gt;2*O6</f>
        <v>1</v>
      </c>
      <c r="O6">
        <v>0.15486475999999999</v>
      </c>
      <c r="P6" s="2">
        <v>-0.31074400000000002</v>
      </c>
      <c r="Q6" t="s">
        <v>4</v>
      </c>
    </row>
    <row r="7" spans="1:17" x14ac:dyDescent="0.25">
      <c r="A7">
        <v>40</v>
      </c>
      <c r="B7" t="s">
        <v>39</v>
      </c>
      <c r="C7">
        <v>7</v>
      </c>
      <c r="D7" s="1" t="b">
        <f>ABS(I7)&lt;G7/2</f>
        <v>0</v>
      </c>
      <c r="E7" s="1" t="b">
        <f>ABS(I7)&gt;G7</f>
        <v>1</v>
      </c>
      <c r="F7" s="1" t="b">
        <f>ABS(I7)&gt;2*G7</f>
        <v>0</v>
      </c>
      <c r="G7" s="1">
        <v>0.15018110000000001</v>
      </c>
      <c r="H7">
        <v>-0.33539999999999998</v>
      </c>
      <c r="I7">
        <v>-0.27545238100000002</v>
      </c>
      <c r="J7">
        <f>H7-I7</f>
        <v>-5.9947618999999952E-2</v>
      </c>
      <c r="K7" t="b">
        <f>IF(H7*I7&gt;0,TRUE,FALSE)</f>
        <v>1</v>
      </c>
      <c r="L7" s="1" t="b">
        <f>ABS(P7)&lt;O7/2</f>
        <v>0</v>
      </c>
      <c r="M7" s="1" t="b">
        <f>ABS(P7)&gt;O7</f>
        <v>1</v>
      </c>
      <c r="N7" s="1" t="b">
        <f>ABS(P7)&gt;2*O7</f>
        <v>1</v>
      </c>
      <c r="O7">
        <v>0.14540123999999999</v>
      </c>
      <c r="P7" s="2">
        <v>-0.30208249999999998</v>
      </c>
      <c r="Q7" t="s">
        <v>39</v>
      </c>
    </row>
    <row r="8" spans="1:17" x14ac:dyDescent="0.25">
      <c r="A8">
        <v>31</v>
      </c>
      <c r="B8" t="s">
        <v>30</v>
      </c>
      <c r="C8">
        <v>5</v>
      </c>
      <c r="D8" s="1" t="b">
        <f>ABS(I8)&lt;G8/2</f>
        <v>0</v>
      </c>
      <c r="E8" s="1" t="b">
        <f>ABS(I8)&gt;G8</f>
        <v>1</v>
      </c>
      <c r="F8" s="1" t="b">
        <f>ABS(I8)&gt;2*G8</f>
        <v>0</v>
      </c>
      <c r="G8" s="1">
        <v>0.12880368</v>
      </c>
      <c r="H8">
        <v>-0.2177</v>
      </c>
      <c r="I8">
        <v>-0.23870095199999999</v>
      </c>
      <c r="J8">
        <f>H8-I8</f>
        <v>2.1000951999999989E-2</v>
      </c>
      <c r="K8" t="b">
        <f>IF(H8*I8&gt;0,TRUE,FALSE)</f>
        <v>1</v>
      </c>
      <c r="L8" s="1" t="b">
        <f>ABS(P8)&lt;O8/2</f>
        <v>0</v>
      </c>
      <c r="M8" s="1" t="b">
        <f>ABS(P8)&gt;O8</f>
        <v>1</v>
      </c>
      <c r="N8" s="1" t="b">
        <f>ABS(P8)&gt;2*O8</f>
        <v>0</v>
      </c>
      <c r="O8">
        <v>0.12421627</v>
      </c>
      <c r="P8" s="2">
        <v>-0.23052249999999999</v>
      </c>
      <c r="Q8" t="s">
        <v>30</v>
      </c>
    </row>
    <row r="9" spans="1:17" x14ac:dyDescent="0.25">
      <c r="A9">
        <v>48</v>
      </c>
      <c r="B9" t="s">
        <v>46</v>
      </c>
      <c r="C9">
        <v>38</v>
      </c>
      <c r="D9" s="1" t="b">
        <f>ABS(I9)&lt;G9/2</f>
        <v>0</v>
      </c>
      <c r="E9" s="1" t="b">
        <f>ABS(I9)&gt;G9</f>
        <v>1</v>
      </c>
      <c r="F9" s="1" t="b">
        <f>ABS(I9)&gt;2*G9</f>
        <v>0</v>
      </c>
      <c r="G9" s="1">
        <v>0.14067987000000001</v>
      </c>
      <c r="H9">
        <v>-0.1578</v>
      </c>
      <c r="I9">
        <v>-0.19178000000000001</v>
      </c>
      <c r="J9">
        <f>H9-I9</f>
        <v>3.398000000000001E-2</v>
      </c>
      <c r="K9" t="b">
        <f>IF(H9*I9&gt;0,TRUE,FALSE)</f>
        <v>1</v>
      </c>
      <c r="L9" s="1" t="b">
        <f>ABS(P9)&lt;O9/2</f>
        <v>0</v>
      </c>
      <c r="M9" s="1" t="b">
        <f>ABS(P9)&gt;O9</f>
        <v>1</v>
      </c>
      <c r="N9" s="1" t="b">
        <f>ABS(P9)&gt;2*O9</f>
        <v>0</v>
      </c>
      <c r="O9">
        <v>0.13579716999999999</v>
      </c>
      <c r="P9" s="2">
        <v>-0.1959475</v>
      </c>
      <c r="Q9" t="s">
        <v>46</v>
      </c>
    </row>
    <row r="10" spans="1:17" x14ac:dyDescent="0.25">
      <c r="A10">
        <v>13</v>
      </c>
      <c r="B10" t="s">
        <v>13</v>
      </c>
      <c r="C10">
        <v>16</v>
      </c>
      <c r="D10" s="1" t="b">
        <f>ABS(I10)&lt;G10/2</f>
        <v>0</v>
      </c>
      <c r="E10" s="1" t="b">
        <f>ABS(I10)&gt;G10</f>
        <v>0</v>
      </c>
      <c r="F10" s="1" t="b">
        <f>ABS(I10)&gt;2*G10</f>
        <v>0</v>
      </c>
      <c r="G10" s="1">
        <v>0.26685753000000001</v>
      </c>
      <c r="H10">
        <v>-7.8E-2</v>
      </c>
      <c r="I10">
        <v>-0.199835238</v>
      </c>
      <c r="J10">
        <f>H10-I10</f>
        <v>0.121835238</v>
      </c>
      <c r="K10" t="b">
        <f>IF(H10*I10&gt;0,TRUE,FALSE)</f>
        <v>1</v>
      </c>
      <c r="L10" s="1" t="b">
        <f>ABS(P10)&lt;O10/2</f>
        <v>0</v>
      </c>
      <c r="M10" s="1" t="b">
        <f>ABS(P10)&gt;O10</f>
        <v>0</v>
      </c>
      <c r="N10" s="1" t="b">
        <f>ABS(P10)&gt;2*O10</f>
        <v>0</v>
      </c>
      <c r="O10">
        <v>0.25873711999999999</v>
      </c>
      <c r="P10" s="2">
        <v>-0.19161</v>
      </c>
      <c r="Q10" t="s">
        <v>13</v>
      </c>
    </row>
    <row r="11" spans="1:17" x14ac:dyDescent="0.25">
      <c r="A11">
        <v>45</v>
      </c>
      <c r="B11" t="s">
        <v>43</v>
      </c>
      <c r="C11">
        <v>9</v>
      </c>
      <c r="D11" s="1" t="b">
        <f>ABS(I11)&lt;G11/2</f>
        <v>0</v>
      </c>
      <c r="E11" s="1" t="b">
        <f>ABS(I11)&gt;G11</f>
        <v>1</v>
      </c>
      <c r="F11" s="1" t="b">
        <f>ABS(I11)&gt;2*G11</f>
        <v>0</v>
      </c>
      <c r="G11" s="1">
        <v>0.15063526999999999</v>
      </c>
      <c r="H11">
        <v>-0.1047</v>
      </c>
      <c r="I11">
        <v>-0.18805523800000001</v>
      </c>
      <c r="J11">
        <f>H11-I11</f>
        <v>8.3355238000000012E-2</v>
      </c>
      <c r="K11" t="b">
        <f>IF(H11*I11&gt;0,TRUE,FALSE)</f>
        <v>1</v>
      </c>
      <c r="L11" s="1" t="b">
        <f>ABS(P11)&lt;O11/2</f>
        <v>0</v>
      </c>
      <c r="M11" s="1" t="b">
        <f>ABS(P11)&gt;O11</f>
        <v>1</v>
      </c>
      <c r="N11" s="1" t="b">
        <f>ABS(P11)&gt;2*O11</f>
        <v>0</v>
      </c>
      <c r="O11">
        <v>0.14646967999999999</v>
      </c>
      <c r="P11" s="2">
        <v>-0.17858750000000001</v>
      </c>
      <c r="Q11" t="s">
        <v>43</v>
      </c>
    </row>
    <row r="12" spans="1:17" x14ac:dyDescent="0.25">
      <c r="A12">
        <v>21</v>
      </c>
      <c r="B12" t="s">
        <v>20</v>
      </c>
      <c r="C12">
        <v>8</v>
      </c>
      <c r="D12" s="1" t="b">
        <f>ABS(I12)&lt;G12/2</f>
        <v>0</v>
      </c>
      <c r="E12" s="1" t="b">
        <f>ABS(I12)&gt;G12</f>
        <v>1</v>
      </c>
      <c r="F12" s="1" t="b">
        <f>ABS(I12)&gt;2*G12</f>
        <v>0</v>
      </c>
      <c r="G12" s="1">
        <v>0.13538175999999999</v>
      </c>
      <c r="H12">
        <v>-0.22689999999999999</v>
      </c>
      <c r="I12">
        <v>-0.148105714</v>
      </c>
      <c r="J12">
        <f>H12-I12</f>
        <v>-7.8794285999999991E-2</v>
      </c>
      <c r="K12" t="b">
        <f>IF(H12*I12&gt;0,TRUE,FALSE)</f>
        <v>1</v>
      </c>
      <c r="L12" s="1" t="b">
        <f>ABS(P12)&lt;O12/2</f>
        <v>0</v>
      </c>
      <c r="M12" s="1" t="b">
        <f>ABS(P12)&gt;O12</f>
        <v>1</v>
      </c>
      <c r="N12" s="1" t="b">
        <f>ABS(P12)&gt;2*O12</f>
        <v>0</v>
      </c>
      <c r="O12">
        <v>0.13176283999999999</v>
      </c>
      <c r="P12" s="2">
        <v>-0.17829999999999999</v>
      </c>
      <c r="Q12" t="s">
        <v>20</v>
      </c>
    </row>
    <row r="13" spans="1:17" x14ac:dyDescent="0.25">
      <c r="A13">
        <v>28</v>
      </c>
      <c r="B13" t="s">
        <v>27</v>
      </c>
      <c r="C13">
        <v>6</v>
      </c>
      <c r="D13" s="1" t="b">
        <f>ABS(I13)&lt;G13/2</f>
        <v>0</v>
      </c>
      <c r="E13" s="1" t="b">
        <f>ABS(I13)&gt;G13</f>
        <v>0</v>
      </c>
      <c r="F13" s="1" t="b">
        <f>ABS(I13)&gt;2*G13</f>
        <v>0</v>
      </c>
      <c r="G13" s="1">
        <v>0.28487636</v>
      </c>
      <c r="H13">
        <v>-0.115</v>
      </c>
      <c r="I13">
        <v>-0.194395238</v>
      </c>
      <c r="J13">
        <f>H13-I13</f>
        <v>7.9395237999999993E-2</v>
      </c>
      <c r="K13" t="b">
        <f>IF(H13*I13&gt;0,TRUE,FALSE)</f>
        <v>1</v>
      </c>
      <c r="L13" s="1" t="b">
        <f>ABS(P13)&lt;O13/2</f>
        <v>0</v>
      </c>
      <c r="M13" s="1" t="b">
        <f>ABS(P13)&gt;O13</f>
        <v>0</v>
      </c>
      <c r="N13" s="1" t="b">
        <f>ABS(P13)&gt;2*O13</f>
        <v>0</v>
      </c>
      <c r="O13">
        <v>0.27514615999999997</v>
      </c>
      <c r="P13" s="2">
        <v>-0.17764250000000001</v>
      </c>
      <c r="Q13" t="s">
        <v>27</v>
      </c>
    </row>
    <row r="14" spans="1:17" x14ac:dyDescent="0.25">
      <c r="A14">
        <v>38</v>
      </c>
      <c r="B14" t="s">
        <v>37</v>
      </c>
      <c r="C14">
        <v>3</v>
      </c>
      <c r="D14" s="1" t="b">
        <f>ABS(I14)&lt;G14/2</f>
        <v>0</v>
      </c>
      <c r="E14" s="1" t="b">
        <f>ABS(I14)&gt;G14</f>
        <v>1</v>
      </c>
      <c r="F14" s="1" t="b">
        <f>ABS(I14)&gt;2*G14</f>
        <v>0</v>
      </c>
      <c r="G14" s="1">
        <v>0.15371633000000001</v>
      </c>
      <c r="H14">
        <v>-0.1963</v>
      </c>
      <c r="I14">
        <v>-0.16696380999999999</v>
      </c>
      <c r="J14">
        <f>H14-I14</f>
        <v>-2.9336190000000012E-2</v>
      </c>
      <c r="K14" t="b">
        <f>IF(H14*I14&gt;0,TRUE,FALSE)</f>
        <v>1</v>
      </c>
      <c r="L14" s="1" t="b">
        <f>ABS(P14)&lt;O14/2</f>
        <v>0</v>
      </c>
      <c r="M14" s="1" t="b">
        <f>ABS(P14)&gt;O14</f>
        <v>1</v>
      </c>
      <c r="N14" s="1" t="b">
        <f>ABS(P14)&gt;2*O14</f>
        <v>0</v>
      </c>
      <c r="O14">
        <v>0.14828488000000001</v>
      </c>
      <c r="P14" s="2">
        <v>-0.1722175</v>
      </c>
      <c r="Q14" t="s">
        <v>37</v>
      </c>
    </row>
    <row r="15" spans="1:17" x14ac:dyDescent="0.25">
      <c r="A15">
        <v>20</v>
      </c>
      <c r="B15" t="s">
        <v>19</v>
      </c>
      <c r="C15">
        <v>6</v>
      </c>
      <c r="D15" s="1" t="b">
        <f>ABS(I15)&lt;G15/2</f>
        <v>0</v>
      </c>
      <c r="E15" s="1" t="b">
        <f>ABS(I15)&gt;G15</f>
        <v>1</v>
      </c>
      <c r="F15" s="1" t="b">
        <f>ABS(I15)&gt;2*G15</f>
        <v>0</v>
      </c>
      <c r="G15" s="1">
        <v>0.13093489</v>
      </c>
      <c r="H15">
        <v>-0.21609999999999999</v>
      </c>
      <c r="I15">
        <v>-0.15639428599999999</v>
      </c>
      <c r="J15">
        <f>H15-I15</f>
        <v>-5.9705713999999993E-2</v>
      </c>
      <c r="K15" t="b">
        <f>IF(H15*I15&gt;0,TRUE,FALSE)</f>
        <v>1</v>
      </c>
      <c r="L15" s="1" t="b">
        <f>ABS(P15)&lt;O15/2</f>
        <v>0</v>
      </c>
      <c r="M15" s="1" t="b">
        <f>ABS(P15)&gt;O15</f>
        <v>1</v>
      </c>
      <c r="N15" s="1" t="b">
        <f>ABS(P15)&gt;2*O15</f>
        <v>0</v>
      </c>
      <c r="O15">
        <v>0.12694867000000001</v>
      </c>
      <c r="P15" s="2">
        <v>-0.16557250000000001</v>
      </c>
      <c r="Q15" t="s">
        <v>19</v>
      </c>
    </row>
    <row r="16" spans="1:17" x14ac:dyDescent="0.25">
      <c r="A16">
        <v>47</v>
      </c>
      <c r="B16" t="s">
        <v>45</v>
      </c>
      <c r="C16">
        <v>11</v>
      </c>
      <c r="D16" s="1" t="b">
        <f>ABS(I16)&lt;G16/2</f>
        <v>0</v>
      </c>
      <c r="E16" s="1" t="b">
        <f>ABS(I16)&gt;G16</f>
        <v>0</v>
      </c>
      <c r="F16" s="1" t="b">
        <f>ABS(I16)&gt;2*G16</f>
        <v>0</v>
      </c>
      <c r="G16" s="1">
        <v>0.13173386000000001</v>
      </c>
      <c r="H16">
        <v>-0.20380000000000001</v>
      </c>
      <c r="I16">
        <v>-0.102381905</v>
      </c>
      <c r="J16">
        <f>H16-I16</f>
        <v>-0.10141809500000001</v>
      </c>
      <c r="K16" t="b">
        <f>IF(H16*I16&gt;0,TRUE,FALSE)</f>
        <v>1</v>
      </c>
      <c r="L16" s="1" t="b">
        <f>ABS(P16)&lt;O16/2</f>
        <v>0</v>
      </c>
      <c r="M16" s="1" t="b">
        <f>ABS(P16)&gt;O16</f>
        <v>1</v>
      </c>
      <c r="N16" s="1" t="b">
        <f>ABS(P16)&gt;2*O16</f>
        <v>0</v>
      </c>
      <c r="O16">
        <v>0.12915678999999999</v>
      </c>
      <c r="P16" s="2">
        <v>-0.13297</v>
      </c>
      <c r="Q16" t="s">
        <v>45</v>
      </c>
    </row>
    <row r="17" spans="1:17" x14ac:dyDescent="0.25">
      <c r="A17">
        <v>5</v>
      </c>
      <c r="B17" t="s">
        <v>6</v>
      </c>
      <c r="C17">
        <v>6</v>
      </c>
      <c r="D17" s="1" t="b">
        <f>ABS(I17)&lt;G17/2</f>
        <v>1</v>
      </c>
      <c r="E17" s="1" t="b">
        <f>ABS(I17)&gt;G17</f>
        <v>0</v>
      </c>
      <c r="F17" s="1" t="b">
        <f>ABS(I17)&gt;2*G17</f>
        <v>0</v>
      </c>
      <c r="G17" s="1">
        <v>0.21175084</v>
      </c>
      <c r="H17">
        <v>-0.2369</v>
      </c>
      <c r="I17">
        <v>-8.8338095000000005E-2</v>
      </c>
      <c r="J17">
        <f>H17-I17</f>
        <v>-0.14856190499999999</v>
      </c>
      <c r="K17" t="b">
        <f>IF(H17*I17&gt;0,TRUE,FALSE)</f>
        <v>1</v>
      </c>
      <c r="L17" s="1" t="b">
        <f>ABS(P17)&lt;O17/2</f>
        <v>0</v>
      </c>
      <c r="M17" s="1" t="b">
        <f>ABS(P17)&gt;O17</f>
        <v>0</v>
      </c>
      <c r="N17" s="1" t="b">
        <f>ABS(P17)&gt;2*O17</f>
        <v>0</v>
      </c>
      <c r="O17">
        <v>0.20700919000000001</v>
      </c>
      <c r="P17" s="2">
        <v>-0.13266749999999999</v>
      </c>
      <c r="Q17" t="s">
        <v>6</v>
      </c>
    </row>
    <row r="18" spans="1:17" x14ac:dyDescent="0.25">
      <c r="A18">
        <v>22</v>
      </c>
      <c r="B18" t="s">
        <v>21</v>
      </c>
      <c r="C18">
        <v>8</v>
      </c>
      <c r="D18" s="1" t="b">
        <f>ABS(I18)&lt;G18/2</f>
        <v>0</v>
      </c>
      <c r="E18" s="1" t="b">
        <f>ABS(I18)&gt;G18</f>
        <v>0</v>
      </c>
      <c r="F18" s="1" t="b">
        <f>ABS(I18)&gt;2*G18</f>
        <v>0</v>
      </c>
      <c r="G18" s="1">
        <v>0.15709360999999999</v>
      </c>
      <c r="H18">
        <v>-0.17199999999999999</v>
      </c>
      <c r="I18">
        <v>-0.110193333</v>
      </c>
      <c r="J18">
        <f>H18-I18</f>
        <v>-6.1806666999999982E-2</v>
      </c>
      <c r="K18" t="b">
        <f>IF(H18*I18&gt;0,TRUE,FALSE)</f>
        <v>1</v>
      </c>
      <c r="L18" s="1" t="b">
        <f>ABS(P18)&lt;O18/2</f>
        <v>0</v>
      </c>
      <c r="M18" s="1" t="b">
        <f>ABS(P18)&gt;O18</f>
        <v>0</v>
      </c>
      <c r="N18" s="1" t="b">
        <f>ABS(P18)&gt;2*O18</f>
        <v>0</v>
      </c>
      <c r="O18">
        <v>0.15207340999999999</v>
      </c>
      <c r="P18" s="2">
        <v>-0.12997</v>
      </c>
      <c r="Q18" t="s">
        <v>21</v>
      </c>
    </row>
    <row r="19" spans="1:17" x14ac:dyDescent="0.25">
      <c r="A19">
        <v>30</v>
      </c>
      <c r="B19" t="s">
        <v>29</v>
      </c>
      <c r="C19">
        <v>3</v>
      </c>
      <c r="D19" s="1" t="b">
        <f>ABS(I19)&lt;G19/2</f>
        <v>0</v>
      </c>
      <c r="E19" s="1" t="b">
        <f>ABS(I19)&gt;G19</f>
        <v>0</v>
      </c>
      <c r="F19" s="1" t="b">
        <f>ABS(I19)&gt;2*G19</f>
        <v>0</v>
      </c>
      <c r="G19" s="1">
        <v>0.12513083999999999</v>
      </c>
      <c r="H19">
        <v>-0.13639999999999999</v>
      </c>
      <c r="I19">
        <v>-0.12305047600000001</v>
      </c>
      <c r="J19">
        <f>H19-I19</f>
        <v>-1.3349523999999988E-2</v>
      </c>
      <c r="K19" t="b">
        <f>IF(H19*I19&gt;0,TRUE,FALSE)</f>
        <v>1</v>
      </c>
      <c r="L19" s="1" t="b">
        <f>ABS(P19)&lt;O19/2</f>
        <v>0</v>
      </c>
      <c r="M19" s="1" t="b">
        <f>ABS(P19)&gt;O19</f>
        <v>1</v>
      </c>
      <c r="N19" s="1" t="b">
        <f>ABS(P19)&gt;2*O19</f>
        <v>0</v>
      </c>
      <c r="O19">
        <v>0.12061984000000001</v>
      </c>
      <c r="P19" s="2">
        <v>-0.1288425</v>
      </c>
      <c r="Q19" t="s">
        <v>29</v>
      </c>
    </row>
    <row r="20" spans="1:17" x14ac:dyDescent="0.25">
      <c r="A20">
        <v>46</v>
      </c>
      <c r="B20" t="s">
        <v>44</v>
      </c>
      <c r="C20">
        <v>3</v>
      </c>
      <c r="D20" s="1" t="b">
        <f>ABS(I20)&lt;G20/2</f>
        <v>0</v>
      </c>
      <c r="E20" s="1" t="b">
        <f>ABS(I20)&gt;G20</f>
        <v>0</v>
      </c>
      <c r="F20" s="1" t="b">
        <f>ABS(I20)&gt;2*G20</f>
        <v>0</v>
      </c>
      <c r="G20" s="1">
        <v>0.13090884</v>
      </c>
      <c r="H20">
        <v>-0.1802</v>
      </c>
      <c r="I20">
        <v>-0.1082</v>
      </c>
      <c r="J20">
        <f>H20-I20</f>
        <v>-7.1999999999999995E-2</v>
      </c>
      <c r="K20" t="b">
        <f>IF(H20*I20&gt;0,TRUE,FALSE)</f>
        <v>1</v>
      </c>
      <c r="L20" s="1" t="b">
        <f>ABS(P20)&lt;O20/2</f>
        <v>0</v>
      </c>
      <c r="M20" s="1" t="b">
        <f>ABS(P20)&gt;O20</f>
        <v>0</v>
      </c>
      <c r="N20" s="1" t="b">
        <f>ABS(P20)&gt;2*O20</f>
        <v>0</v>
      </c>
      <c r="O20">
        <v>0.127275</v>
      </c>
      <c r="P20" s="2">
        <v>-0.1227925</v>
      </c>
      <c r="Q20" t="s">
        <v>44</v>
      </c>
    </row>
    <row r="21" spans="1:17" x14ac:dyDescent="0.25">
      <c r="A21">
        <v>54</v>
      </c>
      <c r="B21" t="s">
        <v>51</v>
      </c>
      <c r="C21">
        <v>5</v>
      </c>
      <c r="D21" s="1" t="b">
        <f>ABS(I21)&lt;G21/2</f>
        <v>1</v>
      </c>
      <c r="E21" s="1" t="b">
        <f>ABS(I21)&gt;G21</f>
        <v>0</v>
      </c>
      <c r="F21" s="1" t="b">
        <f>ABS(I21)&gt;2*G21</f>
        <v>0</v>
      </c>
      <c r="G21" s="1">
        <v>0.15523211000000001</v>
      </c>
      <c r="H21">
        <v>-0.26690000000000003</v>
      </c>
      <c r="I21">
        <v>-4.9333333E-2</v>
      </c>
      <c r="J21">
        <f>H21-I21</f>
        <v>-0.21756666700000002</v>
      </c>
      <c r="K21" t="b">
        <f>IF(H21*I21&gt;0,TRUE,FALSE)</f>
        <v>1</v>
      </c>
      <c r="L21" s="1" t="b">
        <f>ABS(P21)&lt;O21/2</f>
        <v>0</v>
      </c>
      <c r="M21" s="1" t="b">
        <f>ABS(P21)&gt;O21</f>
        <v>0</v>
      </c>
      <c r="N21" s="1" t="b">
        <f>ABS(P21)&gt;2*O21</f>
        <v>0</v>
      </c>
      <c r="O21">
        <v>0.15807020999999999</v>
      </c>
      <c r="P21" s="2">
        <v>-0.1123075</v>
      </c>
      <c r="Q21" t="s">
        <v>51</v>
      </c>
    </row>
    <row r="22" spans="1:17" x14ac:dyDescent="0.25">
      <c r="A22">
        <v>18</v>
      </c>
      <c r="B22" t="s">
        <v>17</v>
      </c>
      <c r="C22">
        <v>11</v>
      </c>
      <c r="D22" s="1" t="b">
        <f>ABS(I22)&lt;G22/2</f>
        <v>0</v>
      </c>
      <c r="E22" s="1" t="b">
        <f>ABS(I22)&gt;G22</f>
        <v>1</v>
      </c>
      <c r="F22" s="1" t="b">
        <f>ABS(I22)&gt;2*G22</f>
        <v>0</v>
      </c>
      <c r="G22" s="1">
        <v>0.11425494999999999</v>
      </c>
      <c r="H22">
        <v>-0.10199999999999999</v>
      </c>
      <c r="I22">
        <v>-0.116379048</v>
      </c>
      <c r="J22">
        <f>H22-I22</f>
        <v>1.4379048000000005E-2</v>
      </c>
      <c r="K22" t="b">
        <f>IF(H22*I22&gt;0,TRUE,FALSE)</f>
        <v>1</v>
      </c>
      <c r="L22" s="1" t="b">
        <f>ABS(P22)&lt;O22/2</f>
        <v>0</v>
      </c>
      <c r="M22" s="1" t="b">
        <f>ABS(P22)&gt;O22</f>
        <v>1</v>
      </c>
      <c r="N22" s="1" t="b">
        <f>ABS(P22)&gt;2*O22</f>
        <v>0</v>
      </c>
      <c r="O22">
        <v>0.11015059000000001</v>
      </c>
      <c r="P22" s="2">
        <v>-0.1108725</v>
      </c>
      <c r="Q22" t="s">
        <v>17</v>
      </c>
    </row>
    <row r="23" spans="1:17" x14ac:dyDescent="0.25">
      <c r="A23">
        <v>37</v>
      </c>
      <c r="B23" t="s">
        <v>36</v>
      </c>
      <c r="C23">
        <v>15</v>
      </c>
      <c r="D23" s="1" t="b">
        <f>ABS(I23)&lt;G23/2</f>
        <v>0</v>
      </c>
      <c r="E23" s="1" t="b">
        <f>ABS(I23)&gt;G23</f>
        <v>0</v>
      </c>
      <c r="F23" s="1" t="b">
        <f>ABS(I23)&gt;2*G23</f>
        <v>0</v>
      </c>
      <c r="G23" s="1">
        <v>0.14066646999999999</v>
      </c>
      <c r="H23">
        <v>-2.0400000000000001E-2</v>
      </c>
      <c r="I23">
        <v>-0.128329524</v>
      </c>
      <c r="J23">
        <f>H23-I23</f>
        <v>0.107929524</v>
      </c>
      <c r="K23" t="b">
        <f>IF(H23*I23&gt;0,TRUE,FALSE)</f>
        <v>1</v>
      </c>
      <c r="L23" s="1" t="b">
        <f>ABS(P23)&lt;O23/2</f>
        <v>0</v>
      </c>
      <c r="M23" s="1" t="b">
        <f>ABS(P23)&gt;O23</f>
        <v>0</v>
      </c>
      <c r="N23" s="1" t="b">
        <f>ABS(P23)&gt;2*O23</f>
        <v>0</v>
      </c>
      <c r="O23">
        <v>0.13789883999999999</v>
      </c>
      <c r="P23" s="2">
        <v>-0.1101425</v>
      </c>
      <c r="Q23" t="s">
        <v>36</v>
      </c>
    </row>
    <row r="24" spans="1:17" x14ac:dyDescent="0.25">
      <c r="A24">
        <v>4</v>
      </c>
      <c r="B24" t="s">
        <v>5</v>
      </c>
      <c r="C24">
        <v>11</v>
      </c>
      <c r="D24" s="1" t="b">
        <f>ABS(I24)&lt;G24/2</f>
        <v>0</v>
      </c>
      <c r="E24" s="1" t="b">
        <f>ABS(I24)&gt;G24</f>
        <v>0</v>
      </c>
      <c r="F24" s="1" t="b">
        <f>ABS(I24)&gt;2*G24</f>
        <v>0</v>
      </c>
      <c r="G24" s="1">
        <v>0.11367720000000001</v>
      </c>
      <c r="H24">
        <v>-9.0300000000000005E-2</v>
      </c>
      <c r="I24">
        <v>-9.0833333000000002E-2</v>
      </c>
      <c r="J24">
        <f>H24-I24</f>
        <v>5.3333299999999695E-4</v>
      </c>
      <c r="K24" t="b">
        <f>IF(H24*I24&gt;0,TRUE,FALSE)</f>
        <v>1</v>
      </c>
      <c r="L24" s="1" t="b">
        <f>ABS(P24)&lt;O24/2</f>
        <v>0</v>
      </c>
      <c r="M24" s="1" t="b">
        <f>ABS(P24)&gt;O24</f>
        <v>0</v>
      </c>
      <c r="N24" s="1" t="b">
        <f>ABS(P24)&gt;2*O24</f>
        <v>0</v>
      </c>
      <c r="O24">
        <v>0.10954216</v>
      </c>
      <c r="P24" s="2">
        <v>-8.2809999999999995E-2</v>
      </c>
      <c r="Q24" t="s">
        <v>5</v>
      </c>
    </row>
    <row r="25" spans="1:17" x14ac:dyDescent="0.25">
      <c r="A25">
        <v>29</v>
      </c>
      <c r="B25" t="s">
        <v>28</v>
      </c>
      <c r="C25">
        <v>10</v>
      </c>
      <c r="D25" s="1" t="b">
        <f>ABS(I25)&lt;G25/2</f>
        <v>1</v>
      </c>
      <c r="E25" s="1" t="b">
        <f>ABS(I25)&gt;G25</f>
        <v>0</v>
      </c>
      <c r="F25" s="1" t="b">
        <f>ABS(I25)&gt;2*G25</f>
        <v>0</v>
      </c>
      <c r="G25" s="1">
        <v>0.12482664</v>
      </c>
      <c r="H25">
        <v>-9.3600000000000003E-2</v>
      </c>
      <c r="I25">
        <v>-3.8831429000000001E-2</v>
      </c>
      <c r="J25">
        <f>H25-I25</f>
        <v>-5.4768571000000002E-2</v>
      </c>
      <c r="K25" t="b">
        <f>IF(H25*I25&gt;0,TRUE,FALSE)</f>
        <v>1</v>
      </c>
      <c r="L25" s="1" t="b">
        <f>ABS(P25)&lt;O25/2</f>
        <v>1</v>
      </c>
      <c r="M25" s="1" t="b">
        <f>ABS(P25)&gt;O25</f>
        <v>0</v>
      </c>
      <c r="N25" s="1" t="b">
        <f>ABS(P25)&gt;2*O25</f>
        <v>0</v>
      </c>
      <c r="O25">
        <v>0.12097160999999999</v>
      </c>
      <c r="P25" s="2">
        <v>-5.5722500000000001E-2</v>
      </c>
      <c r="Q25" t="s">
        <v>28</v>
      </c>
    </row>
    <row r="26" spans="1:17" x14ac:dyDescent="0.25">
      <c r="A26">
        <v>51</v>
      </c>
      <c r="B26" t="s">
        <v>49</v>
      </c>
      <c r="C26">
        <v>13</v>
      </c>
      <c r="D26" s="1" t="b">
        <f>ABS(I26)&lt;G26/2</f>
        <v>1</v>
      </c>
      <c r="E26" s="1" t="b">
        <f>ABS(I26)&gt;G26</f>
        <v>0</v>
      </c>
      <c r="F26" s="1" t="b">
        <f>ABS(I26)&gt;2*G26</f>
        <v>0</v>
      </c>
      <c r="G26" s="1">
        <v>0.11901318</v>
      </c>
      <c r="H26">
        <v>3.8800000000000001E-2</v>
      </c>
      <c r="I26">
        <v>-5.3890476E-2</v>
      </c>
      <c r="J26">
        <f>H26-I26</f>
        <v>9.2690475999999994E-2</v>
      </c>
      <c r="K26" t="b">
        <f>IF(H26*I26&gt;0,TRUE,FALSE)</f>
        <v>0</v>
      </c>
      <c r="L26" s="1" t="b">
        <f>ABS(P26)&lt;O26/2</f>
        <v>1</v>
      </c>
      <c r="M26" s="1" t="b">
        <f>ABS(P26)&gt;O26</f>
        <v>0</v>
      </c>
      <c r="N26" s="1" t="b">
        <f>ABS(P26)&gt;2*O26</f>
        <v>0</v>
      </c>
      <c r="O26">
        <v>0.11673136000000001</v>
      </c>
      <c r="P26" s="2">
        <v>-2.4729999999999999E-2</v>
      </c>
      <c r="Q26" t="s">
        <v>49</v>
      </c>
    </row>
    <row r="27" spans="1:17" x14ac:dyDescent="0.25">
      <c r="A27">
        <v>12</v>
      </c>
      <c r="B27" t="s">
        <v>12</v>
      </c>
      <c r="C27">
        <v>29</v>
      </c>
      <c r="D27" s="1" t="b">
        <f>ABS(I27)&lt;G27/2</f>
        <v>1</v>
      </c>
      <c r="E27" s="1" t="b">
        <f>ABS(I27)&gt;G27</f>
        <v>0</v>
      </c>
      <c r="F27" s="1" t="b">
        <f>ABS(I27)&gt;2*G27</f>
        <v>0</v>
      </c>
      <c r="G27" s="1">
        <v>0.14389782000000001</v>
      </c>
      <c r="H27">
        <v>8.6999999999999994E-3</v>
      </c>
      <c r="I27">
        <v>-3.5811428999999999E-2</v>
      </c>
      <c r="J27">
        <f>H27-I27</f>
        <v>4.4511428999999998E-2</v>
      </c>
      <c r="K27" t="b">
        <f>IF(H27*I27&gt;0,TRUE,FALSE)</f>
        <v>0</v>
      </c>
      <c r="L27" s="1" t="b">
        <f>ABS(P27)&lt;O27/2</f>
        <v>1</v>
      </c>
      <c r="M27" s="1" t="b">
        <f>ABS(P27)&gt;O27</f>
        <v>0</v>
      </c>
      <c r="N27" s="1" t="b">
        <f>ABS(P27)&gt;2*O27</f>
        <v>0</v>
      </c>
      <c r="O27">
        <v>0.13905682999999999</v>
      </c>
      <c r="P27" s="2">
        <v>-1.7315000000000001E-2</v>
      </c>
      <c r="Q27" t="s">
        <v>12</v>
      </c>
    </row>
    <row r="28" spans="1:17" x14ac:dyDescent="0.25">
      <c r="A28">
        <v>32</v>
      </c>
      <c r="B28" t="s">
        <v>31</v>
      </c>
      <c r="C28">
        <v>6</v>
      </c>
      <c r="D28" s="1" t="b">
        <f>ABS(I28)&lt;G28/2</f>
        <v>1</v>
      </c>
      <c r="E28" s="1" t="b">
        <f>ABS(I28)&gt;G28</f>
        <v>0</v>
      </c>
      <c r="F28" s="1" t="b">
        <f>ABS(I28)&gt;2*G28</f>
        <v>0</v>
      </c>
      <c r="G28" s="1">
        <v>0.16242202</v>
      </c>
      <c r="H28">
        <v>6.6799999999999998E-2</v>
      </c>
      <c r="I28">
        <v>-2.1773332999999999E-2</v>
      </c>
      <c r="J28">
        <f>H28-I28</f>
        <v>8.8573333000000004E-2</v>
      </c>
      <c r="K28" t="b">
        <f>IF(H28*I28&gt;0,TRUE,FALSE)</f>
        <v>0</v>
      </c>
      <c r="L28" s="1" t="b">
        <f>ABS(P28)&lt;O28/2</f>
        <v>1</v>
      </c>
      <c r="M28" s="1" t="b">
        <f>ABS(P28)&gt;O28</f>
        <v>0</v>
      </c>
      <c r="N28" s="1" t="b">
        <f>ABS(P28)&gt;2*O28</f>
        <v>0</v>
      </c>
      <c r="O28">
        <v>0.15788985</v>
      </c>
      <c r="P28" s="2">
        <v>9.2899999999999996E-3</v>
      </c>
      <c r="Q28" t="s">
        <v>31</v>
      </c>
    </row>
    <row r="29" spans="1:17" x14ac:dyDescent="0.25">
      <c r="A29">
        <v>8</v>
      </c>
      <c r="B29" t="s">
        <v>8</v>
      </c>
      <c r="C29">
        <v>9</v>
      </c>
      <c r="D29" s="1" t="b">
        <f>ABS(I29)&lt;G29/2</f>
        <v>1</v>
      </c>
      <c r="E29" s="1" t="b">
        <f>ABS(I29)&gt;G29</f>
        <v>0</v>
      </c>
      <c r="F29" s="1" t="b">
        <f>ABS(I29)&gt;2*G29</f>
        <v>0</v>
      </c>
      <c r="G29" s="1">
        <v>0.14055733000000001</v>
      </c>
      <c r="H29">
        <v>5.3600000000000002E-2</v>
      </c>
      <c r="I29">
        <v>-1.3211429E-2</v>
      </c>
      <c r="J29">
        <f>H29-I29</f>
        <v>6.6811429000000006E-2</v>
      </c>
      <c r="K29" t="b">
        <f>IF(H29*I29&gt;0,TRUE,FALSE)</f>
        <v>0</v>
      </c>
      <c r="L29" s="1" t="b">
        <f>ABS(P29)&lt;O29/2</f>
        <v>1</v>
      </c>
      <c r="M29" s="1" t="b">
        <f>ABS(P29)&gt;O29</f>
        <v>0</v>
      </c>
      <c r="N29" s="1" t="b">
        <f>ABS(P29)&gt;2*O29</f>
        <v>0</v>
      </c>
      <c r="O29">
        <v>0.13635013000000001</v>
      </c>
      <c r="P29" s="2">
        <v>1.33025E-2</v>
      </c>
      <c r="Q29" t="s">
        <v>8</v>
      </c>
    </row>
    <row r="30" spans="1:17" x14ac:dyDescent="0.25">
      <c r="A30">
        <v>39</v>
      </c>
      <c r="B30" t="s">
        <v>38</v>
      </c>
      <c r="C30">
        <v>18</v>
      </c>
      <c r="D30" s="1" t="b">
        <f>ABS(I30)&lt;G30/2</f>
        <v>1</v>
      </c>
      <c r="E30" s="1" t="b">
        <f>ABS(I30)&gt;G30</f>
        <v>0</v>
      </c>
      <c r="F30" s="1" t="b">
        <f>ABS(I30)&gt;2*G30</f>
        <v>0</v>
      </c>
      <c r="G30" s="1">
        <v>0.12482072</v>
      </c>
      <c r="H30">
        <v>2.98E-2</v>
      </c>
      <c r="I30">
        <v>8.2523809999999996E-3</v>
      </c>
      <c r="J30">
        <f>H30-I30</f>
        <v>2.1547619E-2</v>
      </c>
      <c r="K30" t="b">
        <f>IF(H30*I30&gt;0,TRUE,FALSE)</f>
        <v>1</v>
      </c>
      <c r="L30" s="1" t="b">
        <f>ABS(P30)&lt;O30/2</f>
        <v>1</v>
      </c>
      <c r="M30" s="1" t="b">
        <f>ABS(P30)&gt;O30</f>
        <v>0</v>
      </c>
      <c r="N30" s="1" t="b">
        <f>ABS(P30)&gt;2*O30</f>
        <v>0</v>
      </c>
      <c r="O30">
        <v>0.12038665</v>
      </c>
      <c r="P30" s="2">
        <v>2.0757500000000002E-2</v>
      </c>
      <c r="Q30" t="s">
        <v>38</v>
      </c>
    </row>
    <row r="31" spans="1:17" x14ac:dyDescent="0.25">
      <c r="A31">
        <v>33</v>
      </c>
      <c r="B31" t="s">
        <v>32</v>
      </c>
      <c r="C31">
        <v>4</v>
      </c>
      <c r="D31" s="1" t="b">
        <f>ABS(I31)&lt;G31/2</f>
        <v>1</v>
      </c>
      <c r="E31" s="1" t="b">
        <f>ABS(I31)&gt;G31</f>
        <v>0</v>
      </c>
      <c r="F31" s="1" t="b">
        <f>ABS(I31)&gt;2*G31</f>
        <v>0</v>
      </c>
      <c r="G31" s="1">
        <v>0.18458840000000001</v>
      </c>
      <c r="H31">
        <v>5.5800000000000002E-2</v>
      </c>
      <c r="I31">
        <v>7.5895240000000003E-3</v>
      </c>
      <c r="J31">
        <f>H31-I31</f>
        <v>4.8210476000000002E-2</v>
      </c>
      <c r="K31" t="b">
        <f>IF(H31*I31&gt;0,TRUE,FALSE)</f>
        <v>1</v>
      </c>
      <c r="L31" s="1" t="b">
        <f>ABS(P31)&lt;O31/2</f>
        <v>1</v>
      </c>
      <c r="M31" s="1" t="b">
        <f>ABS(P31)&gt;O31</f>
        <v>0</v>
      </c>
      <c r="N31" s="1" t="b">
        <f>ABS(P31)&gt;2*O31</f>
        <v>0</v>
      </c>
      <c r="O31">
        <v>0.17823377000000001</v>
      </c>
      <c r="P31" s="2">
        <v>3.3434999999999999E-2</v>
      </c>
      <c r="Q31" t="s">
        <v>32</v>
      </c>
    </row>
    <row r="32" spans="1:17" x14ac:dyDescent="0.25">
      <c r="A32">
        <v>42</v>
      </c>
      <c r="B32" t="s">
        <v>41</v>
      </c>
      <c r="C32">
        <v>20</v>
      </c>
      <c r="D32" s="1" t="b">
        <f>ABS(I32)&lt;G32/2</f>
        <v>0</v>
      </c>
      <c r="E32" s="1" t="b">
        <f>ABS(I32)&gt;G32</f>
        <v>0</v>
      </c>
      <c r="F32" s="1" t="b">
        <f>ABS(I32)&gt;2*G32</f>
        <v>0</v>
      </c>
      <c r="G32" s="1">
        <v>0.11837851000000001</v>
      </c>
      <c r="H32">
        <v>5.3800000000000001E-2</v>
      </c>
      <c r="I32">
        <v>6.1949523999999999E-2</v>
      </c>
      <c r="J32">
        <f>H32-I32</f>
        <v>-8.1495239999999983E-3</v>
      </c>
      <c r="K32" t="b">
        <f>IF(H32*I32&gt;0,TRUE,FALSE)</f>
        <v>1</v>
      </c>
      <c r="L32" s="1" t="b">
        <f>ABS(P32)&lt;O32/2</f>
        <v>0</v>
      </c>
      <c r="M32" s="1" t="b">
        <f>ABS(P32)&gt;O32</f>
        <v>0</v>
      </c>
      <c r="N32" s="1" t="b">
        <f>ABS(P32)&gt;2*O32</f>
        <v>0</v>
      </c>
      <c r="O32">
        <v>0.11408844</v>
      </c>
      <c r="P32" s="2">
        <v>6.6142500000000007E-2</v>
      </c>
      <c r="Q32" t="s">
        <v>41</v>
      </c>
    </row>
    <row r="33" spans="1:17" x14ac:dyDescent="0.25">
      <c r="A33">
        <v>35</v>
      </c>
      <c r="B33" t="s">
        <v>34</v>
      </c>
      <c r="C33">
        <v>5</v>
      </c>
      <c r="D33" s="1" t="b">
        <f>ABS(I33)&lt;G33/2</f>
        <v>1</v>
      </c>
      <c r="E33" s="1" t="b">
        <f>ABS(I33)&gt;G33</f>
        <v>0</v>
      </c>
      <c r="F33" s="1" t="b">
        <f>ABS(I33)&gt;2*G33</f>
        <v>0</v>
      </c>
      <c r="G33" s="1">
        <v>0.12547525000000001</v>
      </c>
      <c r="H33">
        <v>0.10150000000000001</v>
      </c>
      <c r="I33">
        <v>4.8154285999999998E-2</v>
      </c>
      <c r="J33">
        <f>H33-I33</f>
        <v>5.3345714000000009E-2</v>
      </c>
      <c r="K33" t="b">
        <f>IF(H33*I33&gt;0,TRUE,FALSE)</f>
        <v>1</v>
      </c>
      <c r="L33" s="1" t="b">
        <f>ABS(P33)&lt;O33/2</f>
        <v>0</v>
      </c>
      <c r="M33" s="1" t="b">
        <f>ABS(P33)&gt;O33</f>
        <v>0</v>
      </c>
      <c r="N33" s="1" t="b">
        <f>ABS(P33)&gt;2*O33</f>
        <v>0</v>
      </c>
      <c r="O33">
        <v>0.12155821999999999</v>
      </c>
      <c r="P33" s="2">
        <v>7.2495000000000004E-2</v>
      </c>
      <c r="Q33" t="s">
        <v>34</v>
      </c>
    </row>
    <row r="34" spans="1:17" x14ac:dyDescent="0.25">
      <c r="A34">
        <v>26</v>
      </c>
      <c r="B34" t="s">
        <v>25</v>
      </c>
      <c r="C34">
        <v>16</v>
      </c>
      <c r="D34" s="1" t="b">
        <f>ABS(I34)&lt;G34/2</f>
        <v>0</v>
      </c>
      <c r="E34" s="1" t="b">
        <f>ABS(I34)&gt;G34</f>
        <v>0</v>
      </c>
      <c r="F34" s="1" t="b">
        <f>ABS(I34)&gt;2*G34</f>
        <v>0</v>
      </c>
      <c r="G34" s="1">
        <v>0.13861195000000001</v>
      </c>
      <c r="H34">
        <v>9.4600000000000004E-2</v>
      </c>
      <c r="I34">
        <v>7.0808571000000001E-2</v>
      </c>
      <c r="J34">
        <f>H34-I34</f>
        <v>2.3791429000000003E-2</v>
      </c>
      <c r="K34" t="b">
        <f>IF(H34*I34&gt;0,TRUE,FALSE)</f>
        <v>1</v>
      </c>
      <c r="L34" s="1" t="b">
        <f>ABS(P34)&lt;O34/2</f>
        <v>0</v>
      </c>
      <c r="M34" s="1" t="b">
        <f>ABS(P34)&gt;O34</f>
        <v>0</v>
      </c>
      <c r="N34" s="1" t="b">
        <f>ABS(P34)&gt;2*O34</f>
        <v>0</v>
      </c>
      <c r="O34">
        <v>0.13368662000000001</v>
      </c>
      <c r="P34" s="2">
        <v>8.4622500000000003E-2</v>
      </c>
      <c r="Q34" t="s">
        <v>25</v>
      </c>
    </row>
    <row r="35" spans="1:17" x14ac:dyDescent="0.25">
      <c r="A35">
        <v>27</v>
      </c>
      <c r="B35" t="s">
        <v>26</v>
      </c>
      <c r="C35">
        <v>10</v>
      </c>
      <c r="D35" s="1" t="b">
        <f>ABS(I35)&lt;G35/2</f>
        <v>0</v>
      </c>
      <c r="E35" s="1" t="b">
        <f>ABS(I35)&gt;G35</f>
        <v>1</v>
      </c>
      <c r="F35" s="1" t="b">
        <f>ABS(I35)&gt;2*G35</f>
        <v>0</v>
      </c>
      <c r="G35" s="1">
        <v>9.9460190000000004E-2</v>
      </c>
      <c r="H35">
        <v>7.6899999999999996E-2</v>
      </c>
      <c r="I35">
        <v>0.10966095200000001</v>
      </c>
      <c r="J35">
        <f>H35-I35</f>
        <v>-3.276095200000001E-2</v>
      </c>
      <c r="K35" t="b">
        <f>IF(H35*I35&gt;0,TRUE,FALSE)</f>
        <v>1</v>
      </c>
      <c r="L35" s="1" t="b">
        <f>ABS(P35)&lt;O35/2</f>
        <v>0</v>
      </c>
      <c r="M35" s="1" t="b">
        <f>ABS(P35)&gt;O35</f>
        <v>1</v>
      </c>
      <c r="N35" s="1" t="b">
        <f>ABS(P35)&gt;2*O35</f>
        <v>0</v>
      </c>
      <c r="O35">
        <v>9.6150529999999998E-2</v>
      </c>
      <c r="P35" s="2">
        <v>0.10807</v>
      </c>
      <c r="Q35" t="s">
        <v>26</v>
      </c>
    </row>
    <row r="36" spans="1:17" x14ac:dyDescent="0.25">
      <c r="A36">
        <v>55</v>
      </c>
      <c r="B36" t="s">
        <v>52</v>
      </c>
      <c r="C36">
        <v>10</v>
      </c>
      <c r="D36" s="1" t="b">
        <f>ABS(I36)&lt;G36/2</f>
        <v>0</v>
      </c>
      <c r="E36" s="1" t="b">
        <f>ABS(I36)&gt;G36</f>
        <v>0</v>
      </c>
      <c r="F36" s="1" t="b">
        <f>ABS(I36)&gt;2*G36</f>
        <v>0</v>
      </c>
      <c r="G36" s="1">
        <v>0.11153134000000001</v>
      </c>
      <c r="H36">
        <v>6.9400000000000003E-2</v>
      </c>
      <c r="I36">
        <v>0.10253619</v>
      </c>
      <c r="J36">
        <f>H36-I36</f>
        <v>-3.3136189999999996E-2</v>
      </c>
      <c r="K36" t="b">
        <f>IF(H36*I36&gt;0,TRUE,FALSE)</f>
        <v>1</v>
      </c>
      <c r="L36" s="1" t="b">
        <f>ABS(P36)&lt;O36/2</f>
        <v>0</v>
      </c>
      <c r="M36" s="1" t="b">
        <f>ABS(P36)&gt;O36</f>
        <v>1</v>
      </c>
      <c r="N36" s="1" t="b">
        <f>ABS(P36)&gt;2*O36</f>
        <v>0</v>
      </c>
      <c r="O36">
        <v>0.10775563000000001</v>
      </c>
      <c r="P36" s="2">
        <v>0.108575</v>
      </c>
      <c r="Q36" t="s">
        <v>52</v>
      </c>
    </row>
    <row r="37" spans="1:17" x14ac:dyDescent="0.25">
      <c r="A37">
        <v>19</v>
      </c>
      <c r="B37" t="s">
        <v>18</v>
      </c>
      <c r="C37">
        <v>6</v>
      </c>
      <c r="D37" s="1" t="b">
        <f>ABS(I37)&lt;G37/2</f>
        <v>0</v>
      </c>
      <c r="E37" s="1" t="b">
        <f>ABS(I37)&gt;G37</f>
        <v>0</v>
      </c>
      <c r="F37" s="1" t="b">
        <f>ABS(I37)&gt;2*G37</f>
        <v>0</v>
      </c>
      <c r="G37" s="1">
        <v>0.11975092</v>
      </c>
      <c r="H37">
        <v>5.8099999999999999E-2</v>
      </c>
      <c r="I37">
        <v>0.105545714</v>
      </c>
      <c r="J37">
        <f>H37-I37</f>
        <v>-4.7445714E-2</v>
      </c>
      <c r="K37" t="b">
        <f>IF(H37*I37&gt;0,TRUE,FALSE)</f>
        <v>1</v>
      </c>
      <c r="L37" s="1" t="b">
        <f>ABS(P37)&lt;O37/2</f>
        <v>0</v>
      </c>
      <c r="M37" s="1" t="b">
        <f>ABS(P37)&gt;O37</f>
        <v>0</v>
      </c>
      <c r="N37" s="1" t="b">
        <f>ABS(P37)&gt;2*O37</f>
        <v>0</v>
      </c>
      <c r="O37">
        <v>0.11593152</v>
      </c>
      <c r="P37" s="2">
        <v>0.1111075</v>
      </c>
      <c r="Q37" t="s">
        <v>18</v>
      </c>
    </row>
    <row r="38" spans="1:17" x14ac:dyDescent="0.25">
      <c r="A38">
        <v>41</v>
      </c>
      <c r="B38" t="s">
        <v>40</v>
      </c>
      <c r="C38">
        <v>7</v>
      </c>
      <c r="D38" s="1" t="b">
        <f>ABS(I38)&lt;G38/2</f>
        <v>0</v>
      </c>
      <c r="E38" s="1" t="b">
        <f>ABS(I38)&gt;G38</f>
        <v>0</v>
      </c>
      <c r="F38" s="1" t="b">
        <f>ABS(I38)&gt;2*G38</f>
        <v>0</v>
      </c>
      <c r="G38" s="1">
        <v>0.11567661</v>
      </c>
      <c r="H38">
        <v>0.12089999999999999</v>
      </c>
      <c r="I38">
        <v>0.102693333</v>
      </c>
      <c r="J38">
        <f>H38-I38</f>
        <v>1.8206666999999996E-2</v>
      </c>
      <c r="K38" t="b">
        <f>IF(H38*I38&gt;0,TRUE,FALSE)</f>
        <v>1</v>
      </c>
      <c r="L38" s="1" t="b">
        <f>ABS(P38)&lt;O38/2</f>
        <v>0</v>
      </c>
      <c r="M38" s="1" t="b">
        <f>ABS(P38)&gt;O38</f>
        <v>1</v>
      </c>
      <c r="N38" s="1" t="b">
        <f>ABS(P38)&gt;2*O38</f>
        <v>0</v>
      </c>
      <c r="O38">
        <v>0.11155074</v>
      </c>
      <c r="P38" s="2">
        <v>0.1204225</v>
      </c>
      <c r="Q38" t="s">
        <v>40</v>
      </c>
    </row>
    <row r="39" spans="1:17" x14ac:dyDescent="0.25">
      <c r="A39">
        <v>53</v>
      </c>
      <c r="B39" t="s">
        <v>50</v>
      </c>
      <c r="C39">
        <v>12</v>
      </c>
      <c r="D39" s="1" t="b">
        <f>ABS(I39)&lt;G39/2</f>
        <v>0</v>
      </c>
      <c r="E39" s="1" t="b">
        <f>ABS(I39)&gt;G39</f>
        <v>0</v>
      </c>
      <c r="F39" s="1" t="b">
        <f>ABS(I39)&gt;2*G39</f>
        <v>0</v>
      </c>
      <c r="G39" s="1">
        <v>0.11466999</v>
      </c>
      <c r="H39">
        <v>0.1477</v>
      </c>
      <c r="I39">
        <v>0.104035238</v>
      </c>
      <c r="J39">
        <f>H39-I39</f>
        <v>4.3664761999999996E-2</v>
      </c>
      <c r="K39" t="b">
        <f>IF(H39*I39&gt;0,TRUE,FALSE)</f>
        <v>1</v>
      </c>
      <c r="L39" s="1" t="b">
        <f>ABS(P39)&lt;O39/2</f>
        <v>0</v>
      </c>
      <c r="M39" s="1" t="b">
        <f>ABS(P39)&gt;O39</f>
        <v>1</v>
      </c>
      <c r="N39" s="1" t="b">
        <f>ABS(P39)&gt;2*O39</f>
        <v>0</v>
      </c>
      <c r="O39">
        <v>0.11097352000000001</v>
      </c>
      <c r="P39" s="2">
        <v>0.12678</v>
      </c>
      <c r="Q39" t="s">
        <v>50</v>
      </c>
    </row>
    <row r="40" spans="1:17" x14ac:dyDescent="0.25">
      <c r="A40">
        <v>34</v>
      </c>
      <c r="B40" t="s">
        <v>33</v>
      </c>
      <c r="C40">
        <v>14</v>
      </c>
      <c r="D40" s="1" t="b">
        <f>ABS(I40)&lt;G40/2</f>
        <v>0</v>
      </c>
      <c r="E40" s="1" t="b">
        <f>ABS(I40)&gt;G40</f>
        <v>0</v>
      </c>
      <c r="F40" s="1" t="b">
        <f>ABS(I40)&gt;2*G40</f>
        <v>0</v>
      </c>
      <c r="G40" s="1">
        <v>0.16598846</v>
      </c>
      <c r="H40">
        <v>0.17749999999999999</v>
      </c>
      <c r="I40">
        <v>0.11388952400000001</v>
      </c>
      <c r="J40">
        <f>H40-I40</f>
        <v>6.3610475999999985E-2</v>
      </c>
      <c r="K40" t="b">
        <f>IF(H40*I40&gt;0,TRUE,FALSE)</f>
        <v>1</v>
      </c>
      <c r="L40" s="1" t="b">
        <f>ABS(P40)&lt;O40/2</f>
        <v>0</v>
      </c>
      <c r="M40" s="1" t="b">
        <f>ABS(P40)&gt;O40</f>
        <v>0</v>
      </c>
      <c r="N40" s="1" t="b">
        <f>ABS(P40)&gt;2*O40</f>
        <v>0</v>
      </c>
      <c r="O40">
        <v>0.1606465</v>
      </c>
      <c r="P40" s="2">
        <v>0.14665</v>
      </c>
      <c r="Q40" t="s">
        <v>33</v>
      </c>
    </row>
    <row r="41" spans="1:17" x14ac:dyDescent="0.25">
      <c r="A41">
        <v>10</v>
      </c>
      <c r="B41" t="s">
        <v>10</v>
      </c>
      <c r="C41">
        <v>3</v>
      </c>
      <c r="D41" s="1" t="b">
        <f>ABS(I41)&lt;G41/2</f>
        <v>0</v>
      </c>
      <c r="E41" s="1" t="b">
        <f>ABS(I41)&gt;G41</f>
        <v>0</v>
      </c>
      <c r="F41" s="1" t="b">
        <f>ABS(I41)&gt;2*G41</f>
        <v>0</v>
      </c>
      <c r="G41" s="1">
        <v>0.13189854000000001</v>
      </c>
      <c r="H41">
        <v>0.18629999999999999</v>
      </c>
      <c r="I41">
        <v>0.121441905</v>
      </c>
      <c r="J41">
        <f>H41-I41</f>
        <v>6.4858094999999991E-2</v>
      </c>
      <c r="K41" t="b">
        <f>IF(H41*I41&gt;0,TRUE,FALSE)</f>
        <v>1</v>
      </c>
      <c r="L41" s="1" t="b">
        <f>ABS(P41)&lt;O41/2</f>
        <v>0</v>
      </c>
      <c r="M41" s="1" t="b">
        <f>ABS(P41)&gt;O41</f>
        <v>1</v>
      </c>
      <c r="N41" s="1" t="b">
        <f>ABS(P41)&gt;2*O41</f>
        <v>0</v>
      </c>
      <c r="O41">
        <v>0.12800993999999999</v>
      </c>
      <c r="P41" s="2">
        <v>0.1507175</v>
      </c>
      <c r="Q41" t="s">
        <v>10</v>
      </c>
    </row>
    <row r="42" spans="1:17" x14ac:dyDescent="0.25">
      <c r="A42">
        <v>23</v>
      </c>
      <c r="B42" t="s">
        <v>22</v>
      </c>
      <c r="C42">
        <v>4</v>
      </c>
      <c r="D42" s="1" t="b">
        <f>ABS(I42)&lt;G42/2</f>
        <v>0</v>
      </c>
      <c r="E42" s="1" t="b">
        <f>ABS(I42)&gt;G42</f>
        <v>0</v>
      </c>
      <c r="F42" s="1" t="b">
        <f>ABS(I42)&gt;2*G42</f>
        <v>0</v>
      </c>
      <c r="G42" s="1">
        <v>0.19015356999999999</v>
      </c>
      <c r="H42">
        <v>0.15290000000000001</v>
      </c>
      <c r="I42">
        <v>0.14049523799999999</v>
      </c>
      <c r="J42">
        <f>H42-I42</f>
        <v>1.2404762000000014E-2</v>
      </c>
      <c r="K42" t="b">
        <f>IF(H42*I42&gt;0,TRUE,FALSE)</f>
        <v>1</v>
      </c>
      <c r="L42" s="1" t="b">
        <f>ABS(P42)&lt;O42/2</f>
        <v>0</v>
      </c>
      <c r="M42" s="1" t="b">
        <f>ABS(P42)&gt;O42</f>
        <v>0</v>
      </c>
      <c r="N42" s="1" t="b">
        <f>ABS(P42)&gt;2*O42</f>
        <v>0</v>
      </c>
      <c r="O42">
        <v>0.18325971999999999</v>
      </c>
      <c r="P42" s="2">
        <v>0.16552749999999999</v>
      </c>
      <c r="Q42" t="s">
        <v>22</v>
      </c>
    </row>
    <row r="43" spans="1:17" x14ac:dyDescent="0.25">
      <c r="A43">
        <v>9</v>
      </c>
      <c r="B43" t="s">
        <v>9</v>
      </c>
      <c r="C43">
        <v>7</v>
      </c>
      <c r="D43" s="1" t="b">
        <f>ABS(I43)&lt;G43/2</f>
        <v>0</v>
      </c>
      <c r="E43" s="1" t="b">
        <f>ABS(I43)&gt;G43</f>
        <v>0</v>
      </c>
      <c r="F43" s="1" t="b">
        <f>ABS(I43)&gt;2*G43</f>
        <v>0</v>
      </c>
      <c r="G43" s="1">
        <v>0.16890324000000001</v>
      </c>
      <c r="H43">
        <v>0.1734</v>
      </c>
      <c r="I43">
        <v>0.147025714</v>
      </c>
      <c r="J43">
        <f>H43-I43</f>
        <v>2.6374285999999997E-2</v>
      </c>
      <c r="K43" t="b">
        <f>IF(H43*I43&gt;0,TRUE,FALSE)</f>
        <v>1</v>
      </c>
      <c r="L43" s="1" t="b">
        <f>ABS(P43)&lt;O43/2</f>
        <v>0</v>
      </c>
      <c r="M43" s="1" t="b">
        <f>ABS(P43)&gt;O43</f>
        <v>1</v>
      </c>
      <c r="N43" s="1" t="b">
        <f>ABS(P43)&gt;2*O43</f>
        <v>0</v>
      </c>
      <c r="O43">
        <v>0.16287704</v>
      </c>
      <c r="P43" s="2">
        <v>0.17002999999999999</v>
      </c>
      <c r="Q43" t="s">
        <v>9</v>
      </c>
    </row>
    <row r="44" spans="1:17" x14ac:dyDescent="0.25">
      <c r="A44">
        <v>6</v>
      </c>
      <c r="B44" t="s">
        <v>7</v>
      </c>
      <c r="C44">
        <v>55</v>
      </c>
      <c r="D44" s="1" t="b">
        <f>ABS(I44)&lt;G44/2</f>
        <v>0</v>
      </c>
      <c r="E44" s="1" t="b">
        <f>ABS(I44)&gt;G44</f>
        <v>1</v>
      </c>
      <c r="F44" s="1" t="b">
        <f>ABS(I44)&gt;2*G44</f>
        <v>0</v>
      </c>
      <c r="G44" s="1">
        <v>0.11491624</v>
      </c>
      <c r="H44">
        <v>0.23089999999999999</v>
      </c>
      <c r="I44">
        <v>0.14649904799999999</v>
      </c>
      <c r="J44">
        <f>H44-I44</f>
        <v>8.4400952000000001E-2</v>
      </c>
      <c r="K44" t="b">
        <f>IF(H44*I44&gt;0,TRUE,FALSE)</f>
        <v>1</v>
      </c>
      <c r="L44" s="1" t="b">
        <f>ABS(P44)&lt;O44/2</f>
        <v>0</v>
      </c>
      <c r="M44" s="1" t="b">
        <f>ABS(P44)&gt;O44</f>
        <v>1</v>
      </c>
      <c r="N44" s="1" t="b">
        <f>ABS(P44)&gt;2*O44</f>
        <v>0</v>
      </c>
      <c r="O44">
        <v>0.11249584999999999</v>
      </c>
      <c r="P44" s="2">
        <v>0.18514249999999999</v>
      </c>
      <c r="Q44" t="s">
        <v>7</v>
      </c>
    </row>
    <row r="45" spans="1:17" x14ac:dyDescent="0.25">
      <c r="A45">
        <v>17</v>
      </c>
      <c r="B45" t="s">
        <v>16</v>
      </c>
      <c r="C45">
        <v>20</v>
      </c>
      <c r="D45" s="1" t="b">
        <f>ABS(I45)&lt;G45/2</f>
        <v>0</v>
      </c>
      <c r="E45" s="1" t="b">
        <f>ABS(I45)&gt;G45</f>
        <v>1</v>
      </c>
      <c r="F45" s="1" t="b">
        <f>ABS(I45)&gt;2*G45</f>
        <v>0</v>
      </c>
      <c r="G45" s="1">
        <v>0.11411448</v>
      </c>
      <c r="H45">
        <v>0.16839999999999999</v>
      </c>
      <c r="I45">
        <v>0.17222285700000001</v>
      </c>
      <c r="J45">
        <f>H45-I45</f>
        <v>-3.8228570000000128E-3</v>
      </c>
      <c r="K45" t="b">
        <f>IF(H45*I45&gt;0,TRUE,FALSE)</f>
        <v>1</v>
      </c>
      <c r="L45" s="1" t="b">
        <f>ABS(P45)&lt;O45/2</f>
        <v>0</v>
      </c>
      <c r="M45" s="1" t="b">
        <f>ABS(P45)&gt;O45</f>
        <v>1</v>
      </c>
      <c r="N45" s="1" t="b">
        <f>ABS(P45)&gt;2*O45</f>
        <v>0</v>
      </c>
      <c r="O45">
        <v>0.10996713</v>
      </c>
      <c r="P45" s="2">
        <v>0.19088749999999999</v>
      </c>
      <c r="Q45" t="s">
        <v>16</v>
      </c>
    </row>
    <row r="46" spans="1:17" x14ac:dyDescent="0.25">
      <c r="A46">
        <v>24</v>
      </c>
      <c r="B46" t="s">
        <v>23</v>
      </c>
      <c r="C46">
        <v>10</v>
      </c>
      <c r="D46" s="1" t="b">
        <f>ABS(I46)&lt;G46/2</f>
        <v>0</v>
      </c>
      <c r="E46" s="1" t="b">
        <f>ABS(I46)&gt;G46</f>
        <v>1</v>
      </c>
      <c r="F46" s="1" t="b">
        <f>ABS(I46)&gt;2*G46</f>
        <v>0</v>
      </c>
      <c r="G46" s="1">
        <v>0.13827900000000001</v>
      </c>
      <c r="H46">
        <v>0.26069999999999999</v>
      </c>
      <c r="I46">
        <v>0.19267904799999999</v>
      </c>
      <c r="J46">
        <f>H46-I46</f>
        <v>6.8020951999999996E-2</v>
      </c>
      <c r="K46" t="b">
        <f>IF(H46*I46&gt;0,TRUE,FALSE)</f>
        <v>1</v>
      </c>
      <c r="L46" s="1" t="b">
        <f>ABS(P46)&lt;O46/2</f>
        <v>0</v>
      </c>
      <c r="M46" s="1" t="b">
        <f>ABS(P46)&gt;O46</f>
        <v>1</v>
      </c>
      <c r="N46" s="1" t="b">
        <f>ABS(P46)&gt;2*O46</f>
        <v>0</v>
      </c>
      <c r="O46">
        <v>0.13420301000000001</v>
      </c>
      <c r="P46" s="2">
        <v>0.22794249999999999</v>
      </c>
      <c r="Q46" t="s">
        <v>23</v>
      </c>
    </row>
    <row r="47" spans="1:17" x14ac:dyDescent="0.25">
      <c r="A47">
        <v>44</v>
      </c>
      <c r="B47" t="s">
        <v>42</v>
      </c>
      <c r="C47">
        <v>4</v>
      </c>
      <c r="D47" s="1" t="b">
        <f>ABS(I47)&lt;G47/2</f>
        <v>0</v>
      </c>
      <c r="E47" s="1" t="b">
        <f>ABS(I47)&gt;G47</f>
        <v>1</v>
      </c>
      <c r="F47" s="1" t="b">
        <f>ABS(I47)&gt;2*G47</f>
        <v>0</v>
      </c>
      <c r="G47" s="1">
        <v>0.19782385999999999</v>
      </c>
      <c r="H47">
        <v>0.27460000000000001</v>
      </c>
      <c r="I47">
        <v>0.25660857100000001</v>
      </c>
      <c r="J47">
        <f>H47-I47</f>
        <v>1.7991429000000003E-2</v>
      </c>
      <c r="K47" t="b">
        <f>IF(H47*I47&gt;0,TRUE,FALSE)</f>
        <v>1</v>
      </c>
      <c r="L47" s="1" t="b">
        <f>ABS(P47)&lt;O47/2</f>
        <v>0</v>
      </c>
      <c r="M47" s="1" t="b">
        <f>ABS(P47)&gt;O47</f>
        <v>1</v>
      </c>
      <c r="N47" s="1" t="b">
        <f>ABS(P47)&gt;2*O47</f>
        <v>0</v>
      </c>
      <c r="O47">
        <v>0.19067466</v>
      </c>
      <c r="P47" s="2">
        <v>0.27192749999999999</v>
      </c>
      <c r="Q47" t="s">
        <v>42</v>
      </c>
    </row>
    <row r="48" spans="1:17" x14ac:dyDescent="0.25">
      <c r="A48">
        <v>15</v>
      </c>
      <c r="B48" t="s">
        <v>14</v>
      </c>
      <c r="C48">
        <v>4</v>
      </c>
      <c r="D48" s="1" t="b">
        <f>ABS(I48)&lt;G48/2</f>
        <v>0</v>
      </c>
      <c r="E48" s="1" t="b">
        <f>ABS(I48)&gt;G48</f>
        <v>0</v>
      </c>
      <c r="F48" s="1" t="b">
        <f>ABS(I48)&gt;2*G48</f>
        <v>0</v>
      </c>
      <c r="G48" s="1">
        <v>0.22418135</v>
      </c>
      <c r="H48">
        <v>0.42709999999999998</v>
      </c>
      <c r="I48">
        <v>0.201230769</v>
      </c>
      <c r="J48">
        <f>H48-I48</f>
        <v>0.22586923099999998</v>
      </c>
      <c r="K48" t="b">
        <f>IF(H48*I48&gt;0,TRUE,FALSE)</f>
        <v>1</v>
      </c>
      <c r="L48" s="1" t="b">
        <f>ABS(P48)&lt;O48/2</f>
        <v>0</v>
      </c>
      <c r="M48" s="1" t="b">
        <f>ABS(P48)&gt;O48</f>
        <v>1</v>
      </c>
      <c r="N48" s="1" t="b">
        <f>ABS(P48)&gt;2*O48</f>
        <v>0</v>
      </c>
      <c r="O48">
        <v>0.22187239</v>
      </c>
      <c r="P48" s="2">
        <v>0.27633079999999999</v>
      </c>
      <c r="Q48" t="s">
        <v>14</v>
      </c>
    </row>
    <row r="49" spans="1:17" x14ac:dyDescent="0.25">
      <c r="A49">
        <v>25</v>
      </c>
      <c r="B49" t="s">
        <v>24</v>
      </c>
      <c r="C49">
        <v>11</v>
      </c>
      <c r="D49" s="1" t="b">
        <f>ABS(I49)&lt;G49/2</f>
        <v>0</v>
      </c>
      <c r="E49" s="1" t="b">
        <f>ABS(I49)&gt;G49</f>
        <v>1</v>
      </c>
      <c r="F49" s="1" t="b">
        <f>ABS(I49)&gt;2*G49</f>
        <v>0</v>
      </c>
      <c r="G49" s="1">
        <v>0.17888589999999999</v>
      </c>
      <c r="H49">
        <v>0.23150000000000001</v>
      </c>
      <c r="I49">
        <v>0.27325238099999999</v>
      </c>
      <c r="J49">
        <f>H49-I49</f>
        <v>-4.1752380999999977E-2</v>
      </c>
      <c r="K49" t="b">
        <f>IF(H49*I49&gt;0,TRUE,FALSE)</f>
        <v>1</v>
      </c>
      <c r="L49" s="1" t="b">
        <f>ABS(P49)&lt;O49/2</f>
        <v>0</v>
      </c>
      <c r="M49" s="1" t="b">
        <f>ABS(P49)&gt;O49</f>
        <v>1</v>
      </c>
      <c r="N49" s="1" t="b">
        <f>ABS(P49)&gt;2*O49</f>
        <v>0</v>
      </c>
      <c r="O49">
        <v>0.17265739999999999</v>
      </c>
      <c r="P49" s="2">
        <v>0.27734249999999999</v>
      </c>
      <c r="Q49" t="s">
        <v>24</v>
      </c>
    </row>
    <row r="50" spans="1:17" x14ac:dyDescent="0.25">
      <c r="A50">
        <v>36</v>
      </c>
      <c r="B50" t="s">
        <v>35</v>
      </c>
      <c r="C50">
        <v>29</v>
      </c>
      <c r="D50" s="1" t="b">
        <f>ABS(I50)&lt;G50/2</f>
        <v>0</v>
      </c>
      <c r="E50" s="1" t="b">
        <f>ABS(I50)&gt;G50</f>
        <v>1</v>
      </c>
      <c r="F50" s="1" t="b">
        <f>ABS(I50)&gt;2*G50</f>
        <v>0</v>
      </c>
      <c r="G50" s="1">
        <v>0.15181478000000001</v>
      </c>
      <c r="H50">
        <v>0.28179999999999999</v>
      </c>
      <c r="I50">
        <v>0.25613904799999998</v>
      </c>
      <c r="J50">
        <f>H50-I50</f>
        <v>2.5660952000000015E-2</v>
      </c>
      <c r="K50" t="b">
        <f>IF(H50*I50&gt;0,TRUE,FALSE)</f>
        <v>1</v>
      </c>
      <c r="L50" s="1" t="b">
        <f>ABS(P50)&lt;O50/2</f>
        <v>0</v>
      </c>
      <c r="M50" s="1" t="b">
        <f>ABS(P50)&gt;O50</f>
        <v>1</v>
      </c>
      <c r="N50" s="1" t="b">
        <f>ABS(P50)&gt;2*O50</f>
        <v>0</v>
      </c>
      <c r="O50">
        <v>0.14641644000000001</v>
      </c>
      <c r="P50" s="2">
        <v>0.28548750000000001</v>
      </c>
      <c r="Q50" t="s">
        <v>35</v>
      </c>
    </row>
    <row r="51" spans="1:17" x14ac:dyDescent="0.25">
      <c r="A51">
        <v>50</v>
      </c>
      <c r="B51" t="s">
        <v>48</v>
      </c>
      <c r="C51">
        <v>3</v>
      </c>
      <c r="D51" s="1" t="b">
        <f>ABS(I51)&lt;G51/2</f>
        <v>0</v>
      </c>
      <c r="E51" s="1" t="b">
        <f>ABS(I51)&gt;G51</f>
        <v>1</v>
      </c>
      <c r="F51" s="1" t="b">
        <f>ABS(I51)&gt;2*G51</f>
        <v>0</v>
      </c>
      <c r="G51" s="1">
        <v>0.17881245000000001</v>
      </c>
      <c r="H51">
        <v>0.35599999999999998</v>
      </c>
      <c r="I51">
        <v>0.30374952399999999</v>
      </c>
      <c r="J51">
        <f>H51-I51</f>
        <v>5.225047599999999E-2</v>
      </c>
      <c r="K51" t="b">
        <f>IF(H51*I51&gt;0,TRUE,FALSE)</f>
        <v>1</v>
      </c>
      <c r="L51" s="1" t="b">
        <f>ABS(P51)&lt;O51/2</f>
        <v>0</v>
      </c>
      <c r="M51" s="1" t="b">
        <f>ABS(P51)&gt;O51</f>
        <v>1</v>
      </c>
      <c r="N51" s="1" t="b">
        <f>ABS(P51)&gt;2*O51</f>
        <v>1</v>
      </c>
      <c r="O51">
        <v>0.17274432000000001</v>
      </c>
      <c r="P51" s="2">
        <v>0.35815000000000002</v>
      </c>
      <c r="Q51" t="s">
        <v>48</v>
      </c>
    </row>
    <row r="52" spans="1:17" x14ac:dyDescent="0.25">
      <c r="A52">
        <v>11</v>
      </c>
      <c r="B52" t="s">
        <v>11</v>
      </c>
      <c r="C52">
        <v>3</v>
      </c>
      <c r="D52" s="1" t="b">
        <f>ABS(I52)&lt;G52/2</f>
        <v>0</v>
      </c>
      <c r="E52" s="1" t="b">
        <f>ABS(I52)&gt;G52</f>
        <v>1</v>
      </c>
      <c r="F52" s="1" t="b">
        <f>ABS(I52)&gt;2*G52</f>
        <v>1</v>
      </c>
      <c r="G52" s="1">
        <v>5.0785539999999997E-2</v>
      </c>
      <c r="H52">
        <v>0.83630000000000004</v>
      </c>
      <c r="I52">
        <v>0.832075758</v>
      </c>
      <c r="J52">
        <f>H52-I52</f>
        <v>4.2242420000000447E-3</v>
      </c>
      <c r="K52" t="b">
        <f>IF(H52*I52&gt;0,TRUE,FALSE)</f>
        <v>1</v>
      </c>
      <c r="L52" s="1" t="b">
        <f>ABS(P52)&lt;O52/2</f>
        <v>0</v>
      </c>
      <c r="M52" s="1" t="b">
        <f>ABS(P52)&gt;O52</f>
        <v>1</v>
      </c>
      <c r="N52" s="1" t="b">
        <f>ABS(P52)&gt;2*O52</f>
        <v>1</v>
      </c>
      <c r="O52">
        <v>4.843426E-2</v>
      </c>
      <c r="P52" s="2">
        <v>0.85226539999999995</v>
      </c>
      <c r="Q52" t="s">
        <v>11</v>
      </c>
    </row>
  </sheetData>
  <autoFilter ref="A1:P52">
    <sortState ref="A2:P52">
      <sortCondition ref="P1:P52"/>
    </sortState>
  </autoFilter>
  <conditionalFormatting sqref="H2:I5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 t="s">
        <v>2</v>
      </c>
      <c r="B1" t="s">
        <v>55</v>
      </c>
      <c r="C1" t="s">
        <v>56</v>
      </c>
    </row>
    <row r="2" spans="1:4" x14ac:dyDescent="0.25">
      <c r="A2">
        <v>1980</v>
      </c>
      <c r="B2">
        <v>49</v>
      </c>
      <c r="C2">
        <v>227.74</v>
      </c>
      <c r="D2" t="b">
        <v>1</v>
      </c>
    </row>
    <row r="3" spans="1:4" x14ac:dyDescent="0.25">
      <c r="A3">
        <v>1984</v>
      </c>
      <c r="B3">
        <v>13</v>
      </c>
      <c r="C3">
        <v>187.54</v>
      </c>
      <c r="D3" t="b">
        <v>1</v>
      </c>
    </row>
    <row r="4" spans="1:4" x14ac:dyDescent="0.25">
      <c r="A4">
        <v>1988</v>
      </c>
      <c r="B4">
        <v>111</v>
      </c>
      <c r="C4">
        <v>131.49</v>
      </c>
      <c r="D4" t="b">
        <v>1</v>
      </c>
    </row>
    <row r="5" spans="1:4" x14ac:dyDescent="0.25">
      <c r="A5">
        <v>1992</v>
      </c>
      <c r="B5">
        <v>370</v>
      </c>
      <c r="C5">
        <v>133.69999999999999</v>
      </c>
      <c r="D5" t="b">
        <v>0</v>
      </c>
    </row>
    <row r="6" spans="1:4" x14ac:dyDescent="0.25">
      <c r="A6">
        <v>1996</v>
      </c>
      <c r="B6">
        <v>379</v>
      </c>
      <c r="C6">
        <v>189.17</v>
      </c>
      <c r="D6" t="b">
        <v>0</v>
      </c>
    </row>
    <row r="7" spans="1:4" x14ac:dyDescent="0.25">
      <c r="A7">
        <v>2000</v>
      </c>
      <c r="B7">
        <v>266</v>
      </c>
      <c r="C7">
        <v>241.27</v>
      </c>
      <c r="D7" t="b">
        <v>1</v>
      </c>
    </row>
    <row r="8" spans="1:4" x14ac:dyDescent="0.25">
      <c r="A8">
        <v>2004</v>
      </c>
      <c r="B8">
        <v>251</v>
      </c>
      <c r="C8">
        <v>253.51</v>
      </c>
      <c r="D8" t="b">
        <v>1</v>
      </c>
    </row>
    <row r="9" spans="1:4" x14ac:dyDescent="0.25">
      <c r="A9">
        <v>2008</v>
      </c>
      <c r="B9">
        <v>365</v>
      </c>
      <c r="C9">
        <v>255.58</v>
      </c>
      <c r="D9" t="b">
        <v>0</v>
      </c>
    </row>
    <row r="10" spans="1:4" x14ac:dyDescent="0.25">
      <c r="A10">
        <v>2012</v>
      </c>
      <c r="B10">
        <v>332</v>
      </c>
      <c r="C10">
        <v>282.58</v>
      </c>
      <c r="D10" t="b">
        <v>1</v>
      </c>
    </row>
    <row r="12" spans="1:4" x14ac:dyDescent="0.25">
      <c r="C12" t="s">
        <v>57</v>
      </c>
      <c r="D12">
        <v>7.66</v>
      </c>
    </row>
    <row r="13" spans="1:4" x14ac:dyDescent="0.25">
      <c r="C13" t="s">
        <v>58</v>
      </c>
      <c r="D13">
        <v>-15062.48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8"/>
  <sheetViews>
    <sheetView workbookViewId="0">
      <selection activeCell="D12" sqref="D12"/>
    </sheetView>
  </sheetViews>
  <sheetFormatPr defaultRowHeight="15" x14ac:dyDescent="0.25"/>
  <cols>
    <col min="3" max="3" width="21.85546875" bestFit="1" customWidth="1"/>
    <col min="4" max="4" width="22" bestFit="1" customWidth="1"/>
    <col min="8" max="8" width="22" bestFit="1" customWidth="1"/>
    <col min="9" max="10" width="22" customWidth="1"/>
  </cols>
  <sheetData>
    <row r="2" spans="1:11" x14ac:dyDescent="0.25">
      <c r="A2" t="s">
        <v>68</v>
      </c>
      <c r="B2" t="s">
        <v>69</v>
      </c>
      <c r="C2" t="s">
        <v>126</v>
      </c>
      <c r="D2" t="s">
        <v>127</v>
      </c>
      <c r="I2" t="b">
        <v>0</v>
      </c>
      <c r="J2" t="b">
        <f t="shared" ref="J2:J57" si="0">IF(E2&lt;&gt;F2,IF(F2=G2,IF(G2=H2,TRUE,FALSE),FALSE),FALSE)</f>
        <v>0</v>
      </c>
      <c r="K2" t="s">
        <v>128</v>
      </c>
    </row>
    <row r="3" spans="1:11" x14ac:dyDescent="0.25">
      <c r="A3" t="s">
        <v>70</v>
      </c>
      <c r="B3">
        <v>1792</v>
      </c>
      <c r="C3" t="s">
        <v>126</v>
      </c>
      <c r="D3" t="s">
        <v>127</v>
      </c>
      <c r="I3" t="b">
        <v>0</v>
      </c>
      <c r="J3" t="b">
        <f t="shared" si="0"/>
        <v>0</v>
      </c>
      <c r="K3">
        <v>132</v>
      </c>
    </row>
    <row r="4" spans="1:11" x14ac:dyDescent="0.25">
      <c r="A4" t="s">
        <v>71</v>
      </c>
      <c r="B4">
        <v>1796</v>
      </c>
      <c r="C4" t="s">
        <v>129</v>
      </c>
      <c r="D4" t="s">
        <v>130</v>
      </c>
      <c r="I4" t="b">
        <v>0</v>
      </c>
      <c r="J4" t="b">
        <f t="shared" si="0"/>
        <v>0</v>
      </c>
      <c r="K4">
        <v>71</v>
      </c>
    </row>
    <row r="5" spans="1:11" x14ac:dyDescent="0.25">
      <c r="A5" t="s">
        <v>72</v>
      </c>
      <c r="B5">
        <v>1800</v>
      </c>
      <c r="C5" t="s">
        <v>131</v>
      </c>
      <c r="D5" t="s">
        <v>132</v>
      </c>
      <c r="E5" t="str">
        <f>D2</f>
        <v>no party</v>
      </c>
      <c r="F5" t="str">
        <f>D3</f>
        <v>no party</v>
      </c>
      <c r="G5" t="str">
        <f>D4</f>
        <v>Federalist</v>
      </c>
      <c r="H5" t="str">
        <f>D5</f>
        <v>Democratic-Republican</v>
      </c>
      <c r="I5" t="b">
        <f>IF(E5&lt;&gt;F5,IF(F5=G5,TRUE,FALSE),FALSE)</f>
        <v>0</v>
      </c>
      <c r="J5" t="b">
        <f t="shared" si="0"/>
        <v>0</v>
      </c>
      <c r="K5" t="s">
        <v>133</v>
      </c>
    </row>
    <row r="6" spans="1:11" x14ac:dyDescent="0.25">
      <c r="A6" t="s">
        <v>73</v>
      </c>
      <c r="B6">
        <v>1804</v>
      </c>
      <c r="C6" t="s">
        <v>131</v>
      </c>
      <c r="D6" t="s">
        <v>132</v>
      </c>
      <c r="E6" t="str">
        <f t="shared" ref="E6:E58" si="1">D3</f>
        <v>no party</v>
      </c>
      <c r="F6" t="str">
        <f t="shared" ref="F6:F58" si="2">D4</f>
        <v>Federalist</v>
      </c>
      <c r="G6" t="str">
        <f t="shared" ref="G6:G58" si="3">D5</f>
        <v>Democratic-Republican</v>
      </c>
      <c r="H6" t="str">
        <f t="shared" ref="H6:H58" si="4">D6</f>
        <v>Democratic-Republican</v>
      </c>
      <c r="I6" t="b">
        <f t="shared" ref="I6:I58" si="5">IF(E6&lt;&gt;F6,IF(F6=G6,TRUE,FALSE),FALSE)</f>
        <v>0</v>
      </c>
      <c r="J6" t="b">
        <f t="shared" si="0"/>
        <v>0</v>
      </c>
      <c r="K6">
        <v>162</v>
      </c>
    </row>
    <row r="7" spans="1:11" x14ac:dyDescent="0.25">
      <c r="A7" t="s">
        <v>74</v>
      </c>
      <c r="B7">
        <v>1808</v>
      </c>
      <c r="C7" t="s">
        <v>134</v>
      </c>
      <c r="D7" t="s">
        <v>132</v>
      </c>
      <c r="E7" t="str">
        <f t="shared" si="1"/>
        <v>Federalist</v>
      </c>
      <c r="F7" t="str">
        <f t="shared" si="2"/>
        <v>Democratic-Republican</v>
      </c>
      <c r="G7" t="str">
        <f t="shared" si="3"/>
        <v>Democratic-Republican</v>
      </c>
      <c r="H7" t="str">
        <f t="shared" si="4"/>
        <v>Democratic-Republican</v>
      </c>
      <c r="I7" t="b">
        <f t="shared" si="5"/>
        <v>1</v>
      </c>
      <c r="J7" t="b">
        <f t="shared" si="0"/>
        <v>1</v>
      </c>
      <c r="K7">
        <v>122</v>
      </c>
    </row>
    <row r="8" spans="1:11" x14ac:dyDescent="0.25">
      <c r="A8" t="s">
        <v>75</v>
      </c>
      <c r="B8">
        <v>1812</v>
      </c>
      <c r="C8" t="s">
        <v>134</v>
      </c>
      <c r="D8" t="s">
        <v>132</v>
      </c>
      <c r="E8" t="str">
        <f t="shared" si="1"/>
        <v>Democratic-Republican</v>
      </c>
      <c r="F8" t="str">
        <f t="shared" si="2"/>
        <v>Democratic-Republican</v>
      </c>
      <c r="G8" t="str">
        <f t="shared" si="3"/>
        <v>Democratic-Republican</v>
      </c>
      <c r="H8" t="str">
        <f t="shared" si="4"/>
        <v>Democratic-Republican</v>
      </c>
      <c r="I8" t="b">
        <f t="shared" si="5"/>
        <v>0</v>
      </c>
      <c r="J8" t="b">
        <f t="shared" si="0"/>
        <v>0</v>
      </c>
      <c r="K8">
        <v>128</v>
      </c>
    </row>
    <row r="9" spans="1:11" x14ac:dyDescent="0.25">
      <c r="A9" t="s">
        <v>76</v>
      </c>
      <c r="B9">
        <v>1816</v>
      </c>
      <c r="C9" t="s">
        <v>135</v>
      </c>
      <c r="D9" t="s">
        <v>132</v>
      </c>
      <c r="E9" t="str">
        <f t="shared" si="1"/>
        <v>Democratic-Republican</v>
      </c>
      <c r="F9" t="str">
        <f t="shared" si="2"/>
        <v>Democratic-Republican</v>
      </c>
      <c r="G9" t="str">
        <f t="shared" si="3"/>
        <v>Democratic-Republican</v>
      </c>
      <c r="H9" t="str">
        <f t="shared" si="4"/>
        <v>Democratic-Republican</v>
      </c>
      <c r="I9" t="b">
        <f t="shared" si="5"/>
        <v>0</v>
      </c>
      <c r="J9" t="b">
        <f t="shared" si="0"/>
        <v>0</v>
      </c>
      <c r="K9">
        <v>183</v>
      </c>
    </row>
    <row r="10" spans="1:11" x14ac:dyDescent="0.25">
      <c r="A10" t="s">
        <v>77</v>
      </c>
      <c r="B10">
        <v>1820</v>
      </c>
      <c r="C10" t="s">
        <v>135</v>
      </c>
      <c r="D10" t="s">
        <v>132</v>
      </c>
      <c r="E10" t="str">
        <f t="shared" si="1"/>
        <v>Democratic-Republican</v>
      </c>
      <c r="F10" t="str">
        <f t="shared" si="2"/>
        <v>Democratic-Republican</v>
      </c>
      <c r="G10" t="str">
        <f t="shared" si="3"/>
        <v>Democratic-Republican</v>
      </c>
      <c r="H10" t="str">
        <f t="shared" si="4"/>
        <v>Democratic-Republican</v>
      </c>
      <c r="I10" t="b">
        <f t="shared" si="5"/>
        <v>0</v>
      </c>
      <c r="J10" t="b">
        <f t="shared" si="0"/>
        <v>0</v>
      </c>
      <c r="K10" t="s">
        <v>136</v>
      </c>
    </row>
    <row r="11" spans="1:11" x14ac:dyDescent="0.25">
      <c r="A11" t="s">
        <v>78</v>
      </c>
      <c r="B11">
        <v>1824</v>
      </c>
      <c r="C11" t="s">
        <v>137</v>
      </c>
      <c r="D11" t="s">
        <v>132</v>
      </c>
      <c r="E11" t="str">
        <f t="shared" si="1"/>
        <v>Democratic-Republican</v>
      </c>
      <c r="F11" t="str">
        <f t="shared" si="2"/>
        <v>Democratic-Republican</v>
      </c>
      <c r="G11" t="str">
        <f t="shared" si="3"/>
        <v>Democratic-Republican</v>
      </c>
      <c r="H11" t="str">
        <f t="shared" si="4"/>
        <v>Democratic-Republican</v>
      </c>
      <c r="I11" t="b">
        <f t="shared" si="5"/>
        <v>0</v>
      </c>
      <c r="J11" t="b">
        <f t="shared" si="0"/>
        <v>0</v>
      </c>
      <c r="K11" t="s">
        <v>138</v>
      </c>
    </row>
    <row r="12" spans="1:11" x14ac:dyDescent="0.25">
      <c r="A12" t="s">
        <v>79</v>
      </c>
      <c r="B12">
        <v>1828</v>
      </c>
      <c r="C12" t="s">
        <v>139</v>
      </c>
      <c r="D12" t="s">
        <v>140</v>
      </c>
      <c r="E12" t="str">
        <f t="shared" si="1"/>
        <v>Democratic-Republican</v>
      </c>
      <c r="F12" t="str">
        <f t="shared" si="2"/>
        <v>Democratic-Republican</v>
      </c>
      <c r="G12" t="str">
        <f t="shared" si="3"/>
        <v>Democratic-Republican</v>
      </c>
      <c r="H12" t="str">
        <f t="shared" si="4"/>
        <v>Democratic</v>
      </c>
      <c r="I12" t="b">
        <f t="shared" si="5"/>
        <v>0</v>
      </c>
      <c r="J12" t="b">
        <f t="shared" si="0"/>
        <v>0</v>
      </c>
      <c r="K12">
        <v>178</v>
      </c>
    </row>
    <row r="13" spans="1:11" x14ac:dyDescent="0.25">
      <c r="A13" t="s">
        <v>80</v>
      </c>
      <c r="B13">
        <v>1832</v>
      </c>
      <c r="C13" t="s">
        <v>139</v>
      </c>
      <c r="D13" t="s">
        <v>140</v>
      </c>
      <c r="E13" t="str">
        <f t="shared" si="1"/>
        <v>Democratic-Republican</v>
      </c>
      <c r="F13" t="str">
        <f t="shared" si="2"/>
        <v>Democratic-Republican</v>
      </c>
      <c r="G13" t="str">
        <f t="shared" si="3"/>
        <v>Democratic</v>
      </c>
      <c r="H13" t="str">
        <f t="shared" si="4"/>
        <v>Democratic</v>
      </c>
      <c r="I13" t="b">
        <f t="shared" si="5"/>
        <v>0</v>
      </c>
      <c r="J13" t="b">
        <f t="shared" si="0"/>
        <v>0</v>
      </c>
      <c r="K13">
        <v>219</v>
      </c>
    </row>
    <row r="14" spans="1:11" x14ac:dyDescent="0.25">
      <c r="A14" t="s">
        <v>81</v>
      </c>
      <c r="B14">
        <v>1836</v>
      </c>
      <c r="C14" t="s">
        <v>141</v>
      </c>
      <c r="D14" t="s">
        <v>140</v>
      </c>
      <c r="E14" t="str">
        <f t="shared" si="1"/>
        <v>Democratic-Republican</v>
      </c>
      <c r="F14" t="str">
        <f t="shared" si="2"/>
        <v>Democratic</v>
      </c>
      <c r="G14" t="str">
        <f t="shared" si="3"/>
        <v>Democratic</v>
      </c>
      <c r="H14" t="str">
        <f t="shared" si="4"/>
        <v>Democratic</v>
      </c>
      <c r="I14" t="b">
        <f t="shared" si="5"/>
        <v>1</v>
      </c>
      <c r="J14" t="b">
        <f t="shared" si="0"/>
        <v>1</v>
      </c>
      <c r="K14">
        <v>170</v>
      </c>
    </row>
    <row r="15" spans="1:11" x14ac:dyDescent="0.25">
      <c r="A15" t="s">
        <v>82</v>
      </c>
      <c r="B15">
        <v>1840</v>
      </c>
      <c r="C15" t="s">
        <v>142</v>
      </c>
      <c r="D15" t="s">
        <v>143</v>
      </c>
      <c r="E15" t="str">
        <f t="shared" si="1"/>
        <v>Democratic</v>
      </c>
      <c r="F15" t="str">
        <f t="shared" si="2"/>
        <v>Democratic</v>
      </c>
      <c r="G15" t="str">
        <f t="shared" si="3"/>
        <v>Democratic</v>
      </c>
      <c r="H15" t="str">
        <f t="shared" si="4"/>
        <v>Whig</v>
      </c>
      <c r="I15" t="b">
        <f t="shared" si="5"/>
        <v>0</v>
      </c>
      <c r="J15" t="b">
        <f t="shared" si="0"/>
        <v>0</v>
      </c>
      <c r="K15">
        <v>234</v>
      </c>
    </row>
    <row r="16" spans="1:11" x14ac:dyDescent="0.25">
      <c r="A16" t="s">
        <v>83</v>
      </c>
      <c r="B16">
        <v>1844</v>
      </c>
      <c r="C16" t="s">
        <v>144</v>
      </c>
      <c r="D16" t="s">
        <v>140</v>
      </c>
      <c r="E16" t="str">
        <f t="shared" si="1"/>
        <v>Democratic</v>
      </c>
      <c r="F16" t="str">
        <f t="shared" si="2"/>
        <v>Democratic</v>
      </c>
      <c r="G16" t="str">
        <f t="shared" si="3"/>
        <v>Whig</v>
      </c>
      <c r="H16" t="str">
        <f t="shared" si="4"/>
        <v>Democratic</v>
      </c>
      <c r="I16" t="b">
        <f t="shared" si="5"/>
        <v>0</v>
      </c>
      <c r="J16" t="b">
        <f t="shared" si="0"/>
        <v>0</v>
      </c>
      <c r="K16">
        <v>170</v>
      </c>
    </row>
    <row r="17" spans="1:11" x14ac:dyDescent="0.25">
      <c r="A17" t="s">
        <v>84</v>
      </c>
      <c r="B17">
        <v>1848</v>
      </c>
      <c r="C17" t="s">
        <v>145</v>
      </c>
      <c r="D17" t="s">
        <v>143</v>
      </c>
      <c r="E17" t="str">
        <f t="shared" si="1"/>
        <v>Democratic</v>
      </c>
      <c r="F17" t="str">
        <f t="shared" si="2"/>
        <v>Whig</v>
      </c>
      <c r="G17" t="str">
        <f t="shared" si="3"/>
        <v>Democratic</v>
      </c>
      <c r="H17" t="str">
        <f t="shared" si="4"/>
        <v>Whig</v>
      </c>
      <c r="I17" t="b">
        <f t="shared" si="5"/>
        <v>0</v>
      </c>
      <c r="J17" t="b">
        <f t="shared" si="0"/>
        <v>0</v>
      </c>
      <c r="K17">
        <v>163</v>
      </c>
    </row>
    <row r="18" spans="1:11" x14ac:dyDescent="0.25">
      <c r="A18" t="s">
        <v>85</v>
      </c>
      <c r="B18">
        <v>1852</v>
      </c>
      <c r="C18" t="s">
        <v>146</v>
      </c>
      <c r="D18" t="s">
        <v>140</v>
      </c>
      <c r="E18" t="str">
        <f t="shared" si="1"/>
        <v>Whig</v>
      </c>
      <c r="F18" t="str">
        <f t="shared" si="2"/>
        <v>Democratic</v>
      </c>
      <c r="G18" t="str">
        <f t="shared" si="3"/>
        <v>Whig</v>
      </c>
      <c r="H18" t="str">
        <f t="shared" si="4"/>
        <v>Democratic</v>
      </c>
      <c r="I18" t="b">
        <f t="shared" si="5"/>
        <v>0</v>
      </c>
      <c r="J18" t="b">
        <f t="shared" si="0"/>
        <v>0</v>
      </c>
      <c r="K18">
        <v>254</v>
      </c>
    </row>
    <row r="19" spans="1:11" x14ac:dyDescent="0.25">
      <c r="A19" t="s">
        <v>86</v>
      </c>
      <c r="B19">
        <v>1856</v>
      </c>
      <c r="C19" t="s">
        <v>147</v>
      </c>
      <c r="D19" t="s">
        <v>140</v>
      </c>
      <c r="E19" t="str">
        <f t="shared" si="1"/>
        <v>Democratic</v>
      </c>
      <c r="F19" t="str">
        <f t="shared" si="2"/>
        <v>Whig</v>
      </c>
      <c r="G19" t="str">
        <f t="shared" si="3"/>
        <v>Democratic</v>
      </c>
      <c r="H19" t="str">
        <f t="shared" si="4"/>
        <v>Democratic</v>
      </c>
      <c r="I19" t="b">
        <f t="shared" si="5"/>
        <v>0</v>
      </c>
      <c r="J19" t="b">
        <f t="shared" si="0"/>
        <v>0</v>
      </c>
      <c r="K19">
        <v>174</v>
      </c>
    </row>
    <row r="20" spans="1:11" x14ac:dyDescent="0.25">
      <c r="A20" t="s">
        <v>87</v>
      </c>
      <c r="B20">
        <v>1860</v>
      </c>
      <c r="C20" t="s">
        <v>148</v>
      </c>
      <c r="D20" t="s">
        <v>149</v>
      </c>
      <c r="E20" t="str">
        <f t="shared" si="1"/>
        <v>Whig</v>
      </c>
      <c r="F20" t="str">
        <f t="shared" si="2"/>
        <v>Democratic</v>
      </c>
      <c r="G20" t="str">
        <f t="shared" si="3"/>
        <v>Democratic</v>
      </c>
      <c r="H20" t="str">
        <f t="shared" si="4"/>
        <v>Republican</v>
      </c>
      <c r="I20" t="b">
        <f t="shared" si="5"/>
        <v>1</v>
      </c>
      <c r="J20" t="b">
        <f t="shared" si="0"/>
        <v>0</v>
      </c>
      <c r="K20">
        <v>180</v>
      </c>
    </row>
    <row r="21" spans="1:11" x14ac:dyDescent="0.25">
      <c r="A21" t="s">
        <v>88</v>
      </c>
      <c r="B21" t="s">
        <v>150</v>
      </c>
      <c r="C21" t="s">
        <v>148</v>
      </c>
      <c r="D21" t="s">
        <v>151</v>
      </c>
      <c r="E21" t="str">
        <f t="shared" si="1"/>
        <v>Democratic</v>
      </c>
      <c r="F21" t="str">
        <f t="shared" si="2"/>
        <v>Democratic</v>
      </c>
      <c r="G21" t="str">
        <f t="shared" si="3"/>
        <v>Republican</v>
      </c>
      <c r="H21" t="str">
        <f t="shared" si="4"/>
        <v>National Union</v>
      </c>
      <c r="I21" t="b">
        <f t="shared" si="5"/>
        <v>0</v>
      </c>
      <c r="J21" t="b">
        <f t="shared" si="0"/>
        <v>0</v>
      </c>
      <c r="K21">
        <v>212</v>
      </c>
    </row>
    <row r="22" spans="1:11" x14ac:dyDescent="0.25">
      <c r="A22" t="s">
        <v>89</v>
      </c>
      <c r="B22">
        <v>1868</v>
      </c>
      <c r="C22" t="s">
        <v>152</v>
      </c>
      <c r="D22" t="s">
        <v>149</v>
      </c>
      <c r="E22" t="str">
        <f t="shared" si="1"/>
        <v>Democratic</v>
      </c>
      <c r="F22" t="str">
        <f t="shared" si="2"/>
        <v>Republican</v>
      </c>
      <c r="G22" t="str">
        <f t="shared" si="3"/>
        <v>National Union</v>
      </c>
      <c r="H22" t="str">
        <f t="shared" si="4"/>
        <v>Republican</v>
      </c>
      <c r="I22" t="b">
        <f t="shared" si="5"/>
        <v>0</v>
      </c>
      <c r="J22" t="b">
        <f t="shared" si="0"/>
        <v>0</v>
      </c>
      <c r="K22">
        <v>214</v>
      </c>
    </row>
    <row r="23" spans="1:11" x14ac:dyDescent="0.25">
      <c r="A23" t="s">
        <v>90</v>
      </c>
      <c r="B23">
        <v>1872</v>
      </c>
      <c r="C23" t="s">
        <v>152</v>
      </c>
      <c r="D23" t="s">
        <v>149</v>
      </c>
      <c r="E23" t="str">
        <f t="shared" si="1"/>
        <v>Republican</v>
      </c>
      <c r="F23" t="str">
        <f t="shared" si="2"/>
        <v>National Union</v>
      </c>
      <c r="G23" t="str">
        <f t="shared" si="3"/>
        <v>Republican</v>
      </c>
      <c r="H23" t="str">
        <f t="shared" si="4"/>
        <v>Republican</v>
      </c>
      <c r="I23" t="b">
        <f t="shared" si="5"/>
        <v>0</v>
      </c>
      <c r="J23" t="b">
        <f t="shared" si="0"/>
        <v>0</v>
      </c>
      <c r="K23">
        <v>286</v>
      </c>
    </row>
    <row r="24" spans="1:11" x14ac:dyDescent="0.25">
      <c r="A24" t="s">
        <v>91</v>
      </c>
      <c r="B24">
        <v>1876</v>
      </c>
      <c r="C24" t="s">
        <v>153</v>
      </c>
      <c r="D24" t="s">
        <v>149</v>
      </c>
      <c r="E24" t="str">
        <f t="shared" si="1"/>
        <v>National Union</v>
      </c>
      <c r="F24" t="str">
        <f t="shared" si="2"/>
        <v>Republican</v>
      </c>
      <c r="G24" t="str">
        <f t="shared" si="3"/>
        <v>Republican</v>
      </c>
      <c r="H24" t="str">
        <f t="shared" si="4"/>
        <v>Republican</v>
      </c>
      <c r="I24" t="b">
        <f t="shared" si="5"/>
        <v>1</v>
      </c>
      <c r="J24" t="b">
        <f t="shared" si="0"/>
        <v>1</v>
      </c>
      <c r="K24">
        <v>185</v>
      </c>
    </row>
    <row r="25" spans="1:11" x14ac:dyDescent="0.25">
      <c r="A25" t="s">
        <v>92</v>
      </c>
      <c r="B25">
        <v>1880</v>
      </c>
      <c r="C25" t="s">
        <v>154</v>
      </c>
      <c r="D25" t="s">
        <v>149</v>
      </c>
      <c r="E25" t="str">
        <f t="shared" si="1"/>
        <v>Republican</v>
      </c>
      <c r="F25" t="str">
        <f t="shared" si="2"/>
        <v>Republican</v>
      </c>
      <c r="G25" t="str">
        <f t="shared" si="3"/>
        <v>Republican</v>
      </c>
      <c r="H25" t="str">
        <f t="shared" si="4"/>
        <v>Republican</v>
      </c>
      <c r="I25" t="b">
        <f t="shared" si="5"/>
        <v>0</v>
      </c>
      <c r="J25" t="b">
        <f t="shared" si="0"/>
        <v>0</v>
      </c>
      <c r="K25">
        <v>214</v>
      </c>
    </row>
    <row r="26" spans="1:11" x14ac:dyDescent="0.25">
      <c r="A26" t="s">
        <v>93</v>
      </c>
      <c r="B26">
        <v>1884</v>
      </c>
      <c r="C26" t="s">
        <v>155</v>
      </c>
      <c r="D26" t="s">
        <v>140</v>
      </c>
      <c r="E26" t="str">
        <f t="shared" si="1"/>
        <v>Republican</v>
      </c>
      <c r="F26" t="str">
        <f t="shared" si="2"/>
        <v>Republican</v>
      </c>
      <c r="G26" t="str">
        <f t="shared" si="3"/>
        <v>Republican</v>
      </c>
      <c r="H26" t="str">
        <f t="shared" si="4"/>
        <v>Democratic</v>
      </c>
      <c r="I26" t="b">
        <f t="shared" si="5"/>
        <v>0</v>
      </c>
      <c r="J26" t="b">
        <f t="shared" si="0"/>
        <v>0</v>
      </c>
      <c r="K26">
        <v>219</v>
      </c>
    </row>
    <row r="27" spans="1:11" x14ac:dyDescent="0.25">
      <c r="A27" t="s">
        <v>94</v>
      </c>
      <c r="B27">
        <v>1888</v>
      </c>
      <c r="C27" t="s">
        <v>156</v>
      </c>
      <c r="D27" t="s">
        <v>149</v>
      </c>
      <c r="E27" t="str">
        <f t="shared" si="1"/>
        <v>Republican</v>
      </c>
      <c r="F27" t="str">
        <f t="shared" si="2"/>
        <v>Republican</v>
      </c>
      <c r="G27" t="str">
        <f t="shared" si="3"/>
        <v>Democratic</v>
      </c>
      <c r="H27" t="str">
        <f t="shared" si="4"/>
        <v>Republican</v>
      </c>
      <c r="I27" t="b">
        <f t="shared" si="5"/>
        <v>0</v>
      </c>
      <c r="J27" t="b">
        <f t="shared" si="0"/>
        <v>0</v>
      </c>
      <c r="K27">
        <v>233</v>
      </c>
    </row>
    <row r="28" spans="1:11" x14ac:dyDescent="0.25">
      <c r="A28" t="s">
        <v>95</v>
      </c>
      <c r="B28">
        <v>1892</v>
      </c>
      <c r="C28" t="s">
        <v>155</v>
      </c>
      <c r="D28" t="s">
        <v>140</v>
      </c>
      <c r="E28" t="str">
        <f t="shared" si="1"/>
        <v>Republican</v>
      </c>
      <c r="F28" t="str">
        <f t="shared" si="2"/>
        <v>Democratic</v>
      </c>
      <c r="G28" t="str">
        <f t="shared" si="3"/>
        <v>Republican</v>
      </c>
      <c r="H28" t="str">
        <f t="shared" si="4"/>
        <v>Democratic</v>
      </c>
      <c r="I28" t="b">
        <f t="shared" si="5"/>
        <v>0</v>
      </c>
      <c r="J28" t="b">
        <f t="shared" si="0"/>
        <v>0</v>
      </c>
      <c r="K28">
        <v>277</v>
      </c>
    </row>
    <row r="29" spans="1:11" x14ac:dyDescent="0.25">
      <c r="A29" t="s">
        <v>96</v>
      </c>
      <c r="B29">
        <v>1896</v>
      </c>
      <c r="C29" t="s">
        <v>157</v>
      </c>
      <c r="D29" t="s">
        <v>149</v>
      </c>
      <c r="E29" t="str">
        <f t="shared" si="1"/>
        <v>Democratic</v>
      </c>
      <c r="F29" t="str">
        <f t="shared" si="2"/>
        <v>Republican</v>
      </c>
      <c r="G29" t="str">
        <f t="shared" si="3"/>
        <v>Democratic</v>
      </c>
      <c r="H29" t="str">
        <f t="shared" si="4"/>
        <v>Republican</v>
      </c>
      <c r="I29" t="b">
        <f t="shared" si="5"/>
        <v>0</v>
      </c>
      <c r="J29" t="b">
        <f t="shared" si="0"/>
        <v>0</v>
      </c>
      <c r="K29">
        <v>271</v>
      </c>
    </row>
    <row r="30" spans="1:11" x14ac:dyDescent="0.25">
      <c r="A30" t="s">
        <v>97</v>
      </c>
      <c r="B30">
        <v>1900</v>
      </c>
      <c r="C30" t="s">
        <v>157</v>
      </c>
      <c r="D30" t="s">
        <v>149</v>
      </c>
      <c r="E30" t="str">
        <f t="shared" si="1"/>
        <v>Republican</v>
      </c>
      <c r="F30" t="str">
        <f t="shared" si="2"/>
        <v>Democratic</v>
      </c>
      <c r="G30" t="str">
        <f t="shared" si="3"/>
        <v>Republican</v>
      </c>
      <c r="H30" t="str">
        <f t="shared" si="4"/>
        <v>Republican</v>
      </c>
      <c r="I30" t="b">
        <f t="shared" si="5"/>
        <v>0</v>
      </c>
      <c r="J30" t="b">
        <f t="shared" si="0"/>
        <v>0</v>
      </c>
      <c r="K30">
        <v>292</v>
      </c>
    </row>
    <row r="31" spans="1:11" x14ac:dyDescent="0.25">
      <c r="A31" t="s">
        <v>98</v>
      </c>
      <c r="B31">
        <v>1904</v>
      </c>
      <c r="C31" t="s">
        <v>158</v>
      </c>
      <c r="D31" t="s">
        <v>149</v>
      </c>
      <c r="E31" t="str">
        <f t="shared" si="1"/>
        <v>Democratic</v>
      </c>
      <c r="F31" t="str">
        <f t="shared" si="2"/>
        <v>Republican</v>
      </c>
      <c r="G31" t="str">
        <f t="shared" si="3"/>
        <v>Republican</v>
      </c>
      <c r="H31" t="str">
        <f t="shared" si="4"/>
        <v>Republican</v>
      </c>
      <c r="I31" t="b">
        <f t="shared" si="5"/>
        <v>1</v>
      </c>
      <c r="J31" t="b">
        <f t="shared" si="0"/>
        <v>1</v>
      </c>
      <c r="K31">
        <v>336</v>
      </c>
    </row>
    <row r="32" spans="1:11" x14ac:dyDescent="0.25">
      <c r="A32" t="s">
        <v>99</v>
      </c>
      <c r="B32">
        <v>1908</v>
      </c>
      <c r="C32" t="s">
        <v>159</v>
      </c>
      <c r="D32" t="s">
        <v>149</v>
      </c>
      <c r="E32" t="str">
        <f t="shared" si="1"/>
        <v>Republican</v>
      </c>
      <c r="F32" t="str">
        <f t="shared" si="2"/>
        <v>Republican</v>
      </c>
      <c r="G32" t="str">
        <f t="shared" si="3"/>
        <v>Republican</v>
      </c>
      <c r="H32" t="str">
        <f t="shared" si="4"/>
        <v>Republican</v>
      </c>
      <c r="I32" t="b">
        <f t="shared" si="5"/>
        <v>0</v>
      </c>
      <c r="J32" t="b">
        <f t="shared" si="0"/>
        <v>0</v>
      </c>
      <c r="K32">
        <v>321</v>
      </c>
    </row>
    <row r="33" spans="1:11" x14ac:dyDescent="0.25">
      <c r="A33" t="s">
        <v>100</v>
      </c>
      <c r="B33">
        <v>1912</v>
      </c>
      <c r="C33" t="s">
        <v>160</v>
      </c>
      <c r="D33" t="s">
        <v>140</v>
      </c>
      <c r="E33" t="str">
        <f t="shared" si="1"/>
        <v>Republican</v>
      </c>
      <c r="F33" t="str">
        <f t="shared" si="2"/>
        <v>Republican</v>
      </c>
      <c r="G33" t="str">
        <f t="shared" si="3"/>
        <v>Republican</v>
      </c>
      <c r="H33" t="str">
        <f t="shared" si="4"/>
        <v>Democratic</v>
      </c>
      <c r="I33" t="b">
        <f t="shared" si="5"/>
        <v>0</v>
      </c>
      <c r="J33" t="b">
        <f t="shared" si="0"/>
        <v>0</v>
      </c>
      <c r="K33">
        <v>435</v>
      </c>
    </row>
    <row r="34" spans="1:11" x14ac:dyDescent="0.25">
      <c r="A34" t="s">
        <v>101</v>
      </c>
      <c r="B34">
        <v>1916</v>
      </c>
      <c r="C34" t="s">
        <v>160</v>
      </c>
      <c r="D34" t="s">
        <v>140</v>
      </c>
      <c r="E34" t="str">
        <f t="shared" si="1"/>
        <v>Republican</v>
      </c>
      <c r="F34" t="str">
        <f t="shared" si="2"/>
        <v>Republican</v>
      </c>
      <c r="G34" t="str">
        <f t="shared" si="3"/>
        <v>Democratic</v>
      </c>
      <c r="H34" t="str">
        <f t="shared" si="4"/>
        <v>Democratic</v>
      </c>
      <c r="I34" t="b">
        <f t="shared" si="5"/>
        <v>0</v>
      </c>
      <c r="J34" t="b">
        <f t="shared" si="0"/>
        <v>0</v>
      </c>
      <c r="K34">
        <v>277</v>
      </c>
    </row>
    <row r="35" spans="1:11" x14ac:dyDescent="0.25">
      <c r="A35" t="s">
        <v>102</v>
      </c>
      <c r="B35">
        <v>1920</v>
      </c>
      <c r="C35" t="s">
        <v>161</v>
      </c>
      <c r="D35" t="s">
        <v>149</v>
      </c>
      <c r="E35" t="str">
        <f t="shared" si="1"/>
        <v>Republican</v>
      </c>
      <c r="F35" t="str">
        <f t="shared" si="2"/>
        <v>Democratic</v>
      </c>
      <c r="G35" t="str">
        <f t="shared" si="3"/>
        <v>Democratic</v>
      </c>
      <c r="H35" t="str">
        <f t="shared" si="4"/>
        <v>Republican</v>
      </c>
      <c r="I35" t="b">
        <f t="shared" si="5"/>
        <v>1</v>
      </c>
      <c r="J35" t="b">
        <f t="shared" si="0"/>
        <v>0</v>
      </c>
      <c r="K35">
        <v>404</v>
      </c>
    </row>
    <row r="36" spans="1:11" x14ac:dyDescent="0.25">
      <c r="A36" t="s">
        <v>103</v>
      </c>
      <c r="B36">
        <v>1924</v>
      </c>
      <c r="C36" t="s">
        <v>162</v>
      </c>
      <c r="D36" t="s">
        <v>149</v>
      </c>
      <c r="E36" t="str">
        <f t="shared" si="1"/>
        <v>Democratic</v>
      </c>
      <c r="F36" t="str">
        <f t="shared" si="2"/>
        <v>Democratic</v>
      </c>
      <c r="G36" t="str">
        <f t="shared" si="3"/>
        <v>Republican</v>
      </c>
      <c r="H36" t="str">
        <f t="shared" si="4"/>
        <v>Republican</v>
      </c>
      <c r="I36" t="b">
        <f t="shared" si="5"/>
        <v>0</v>
      </c>
      <c r="J36" t="b">
        <f t="shared" si="0"/>
        <v>0</v>
      </c>
      <c r="K36">
        <v>382</v>
      </c>
    </row>
    <row r="37" spans="1:11" x14ac:dyDescent="0.25">
      <c r="A37" t="s">
        <v>104</v>
      </c>
      <c r="B37">
        <v>1928</v>
      </c>
      <c r="C37" t="s">
        <v>163</v>
      </c>
      <c r="D37" t="s">
        <v>149</v>
      </c>
      <c r="E37" t="str">
        <f t="shared" si="1"/>
        <v>Democratic</v>
      </c>
      <c r="F37" t="str">
        <f t="shared" si="2"/>
        <v>Republican</v>
      </c>
      <c r="G37" t="str">
        <f t="shared" si="3"/>
        <v>Republican</v>
      </c>
      <c r="H37" t="str">
        <f t="shared" si="4"/>
        <v>Republican</v>
      </c>
      <c r="I37" t="b">
        <f t="shared" si="5"/>
        <v>1</v>
      </c>
      <c r="J37" t="b">
        <f t="shared" si="0"/>
        <v>1</v>
      </c>
      <c r="K37">
        <v>444</v>
      </c>
    </row>
    <row r="38" spans="1:11" x14ac:dyDescent="0.25">
      <c r="A38" t="s">
        <v>105</v>
      </c>
      <c r="B38">
        <v>1932</v>
      </c>
      <c r="C38" t="s">
        <v>164</v>
      </c>
      <c r="D38" t="s">
        <v>140</v>
      </c>
      <c r="E38" t="str">
        <f t="shared" si="1"/>
        <v>Republican</v>
      </c>
      <c r="F38" t="str">
        <f t="shared" si="2"/>
        <v>Republican</v>
      </c>
      <c r="G38" t="str">
        <f t="shared" si="3"/>
        <v>Republican</v>
      </c>
      <c r="H38" t="str">
        <f t="shared" si="4"/>
        <v>Democratic</v>
      </c>
      <c r="I38" t="b">
        <f t="shared" si="5"/>
        <v>0</v>
      </c>
      <c r="J38" t="b">
        <f t="shared" si="0"/>
        <v>0</v>
      </c>
      <c r="K38">
        <v>472</v>
      </c>
    </row>
    <row r="39" spans="1:11" x14ac:dyDescent="0.25">
      <c r="A39" t="s">
        <v>106</v>
      </c>
      <c r="B39">
        <v>1936</v>
      </c>
      <c r="C39" t="s">
        <v>164</v>
      </c>
      <c r="D39" t="s">
        <v>140</v>
      </c>
      <c r="E39" t="str">
        <f t="shared" si="1"/>
        <v>Republican</v>
      </c>
      <c r="F39" t="str">
        <f t="shared" si="2"/>
        <v>Republican</v>
      </c>
      <c r="G39" t="str">
        <f t="shared" si="3"/>
        <v>Democratic</v>
      </c>
      <c r="H39" t="str">
        <f t="shared" si="4"/>
        <v>Democratic</v>
      </c>
      <c r="I39" t="b">
        <f t="shared" si="5"/>
        <v>0</v>
      </c>
      <c r="J39" t="b">
        <f t="shared" si="0"/>
        <v>0</v>
      </c>
      <c r="K39">
        <v>523</v>
      </c>
    </row>
    <row r="40" spans="1:11" x14ac:dyDescent="0.25">
      <c r="A40" t="s">
        <v>107</v>
      </c>
      <c r="B40">
        <v>1940</v>
      </c>
      <c r="C40" t="s">
        <v>164</v>
      </c>
      <c r="D40" t="s">
        <v>140</v>
      </c>
      <c r="E40" t="str">
        <f t="shared" si="1"/>
        <v>Republican</v>
      </c>
      <c r="F40" t="str">
        <f t="shared" si="2"/>
        <v>Democratic</v>
      </c>
      <c r="G40" t="str">
        <f t="shared" si="3"/>
        <v>Democratic</v>
      </c>
      <c r="H40" t="str">
        <f t="shared" si="4"/>
        <v>Democratic</v>
      </c>
      <c r="I40" t="b">
        <f t="shared" si="5"/>
        <v>1</v>
      </c>
      <c r="J40" t="b">
        <f t="shared" si="0"/>
        <v>1</v>
      </c>
      <c r="K40">
        <v>449</v>
      </c>
    </row>
    <row r="41" spans="1:11" x14ac:dyDescent="0.25">
      <c r="A41" t="s">
        <v>108</v>
      </c>
      <c r="B41">
        <v>1944</v>
      </c>
      <c r="C41" t="s">
        <v>164</v>
      </c>
      <c r="D41" t="s">
        <v>140</v>
      </c>
      <c r="E41" t="str">
        <f t="shared" si="1"/>
        <v>Democratic</v>
      </c>
      <c r="F41" t="str">
        <f t="shared" si="2"/>
        <v>Democratic</v>
      </c>
      <c r="G41" t="str">
        <f t="shared" si="3"/>
        <v>Democratic</v>
      </c>
      <c r="H41" t="str">
        <f t="shared" si="4"/>
        <v>Democratic</v>
      </c>
      <c r="I41" t="b">
        <f t="shared" si="5"/>
        <v>0</v>
      </c>
      <c r="J41" t="b">
        <f t="shared" si="0"/>
        <v>0</v>
      </c>
      <c r="K41">
        <v>432</v>
      </c>
    </row>
    <row r="42" spans="1:11" x14ac:dyDescent="0.25">
      <c r="A42" t="s">
        <v>109</v>
      </c>
      <c r="B42">
        <v>1948</v>
      </c>
      <c r="C42" t="s">
        <v>165</v>
      </c>
      <c r="D42" t="s">
        <v>140</v>
      </c>
      <c r="E42" t="str">
        <f t="shared" si="1"/>
        <v>Democratic</v>
      </c>
      <c r="F42" t="str">
        <f t="shared" si="2"/>
        <v>Democratic</v>
      </c>
      <c r="G42" t="str">
        <f t="shared" si="3"/>
        <v>Democratic</v>
      </c>
      <c r="H42" t="str">
        <f t="shared" si="4"/>
        <v>Democratic</v>
      </c>
      <c r="I42" t="b">
        <f t="shared" si="5"/>
        <v>0</v>
      </c>
      <c r="J42" t="b">
        <f t="shared" si="0"/>
        <v>0</v>
      </c>
      <c r="K42">
        <v>303</v>
      </c>
    </row>
    <row r="43" spans="1:11" x14ac:dyDescent="0.25">
      <c r="A43" t="s">
        <v>110</v>
      </c>
      <c r="B43">
        <v>1952</v>
      </c>
      <c r="C43" t="s">
        <v>166</v>
      </c>
      <c r="D43" t="s">
        <v>149</v>
      </c>
      <c r="E43" t="str">
        <f t="shared" si="1"/>
        <v>Democratic</v>
      </c>
      <c r="F43" t="str">
        <f t="shared" si="2"/>
        <v>Democratic</v>
      </c>
      <c r="G43" t="str">
        <f t="shared" si="3"/>
        <v>Democratic</v>
      </c>
      <c r="H43" t="str">
        <f t="shared" si="4"/>
        <v>Republican</v>
      </c>
      <c r="I43" t="b">
        <f t="shared" si="5"/>
        <v>0</v>
      </c>
      <c r="J43" t="b">
        <f t="shared" si="0"/>
        <v>0</v>
      </c>
      <c r="K43">
        <v>442</v>
      </c>
    </row>
    <row r="44" spans="1:11" x14ac:dyDescent="0.25">
      <c r="A44" t="s">
        <v>111</v>
      </c>
      <c r="B44">
        <v>1956</v>
      </c>
      <c r="C44" t="s">
        <v>166</v>
      </c>
      <c r="D44" t="s">
        <v>149</v>
      </c>
      <c r="E44" t="str">
        <f t="shared" si="1"/>
        <v>Democratic</v>
      </c>
      <c r="F44" t="str">
        <f t="shared" si="2"/>
        <v>Democratic</v>
      </c>
      <c r="G44" t="str">
        <f t="shared" si="3"/>
        <v>Republican</v>
      </c>
      <c r="H44" t="str">
        <f t="shared" si="4"/>
        <v>Republican</v>
      </c>
      <c r="I44" t="b">
        <f t="shared" si="5"/>
        <v>0</v>
      </c>
      <c r="J44" t="b">
        <f t="shared" si="0"/>
        <v>0</v>
      </c>
      <c r="K44">
        <v>457</v>
      </c>
    </row>
    <row r="45" spans="1:11" x14ac:dyDescent="0.25">
      <c r="A45" t="s">
        <v>112</v>
      </c>
      <c r="B45">
        <v>1960</v>
      </c>
      <c r="C45" t="s">
        <v>167</v>
      </c>
      <c r="D45" t="s">
        <v>140</v>
      </c>
      <c r="E45" t="str">
        <f t="shared" si="1"/>
        <v>Democratic</v>
      </c>
      <c r="F45" t="str">
        <f t="shared" si="2"/>
        <v>Republican</v>
      </c>
      <c r="G45" t="str">
        <f t="shared" si="3"/>
        <v>Republican</v>
      </c>
      <c r="H45" t="str">
        <f t="shared" si="4"/>
        <v>Democratic</v>
      </c>
      <c r="I45" t="b">
        <f t="shared" si="5"/>
        <v>1</v>
      </c>
      <c r="J45" t="b">
        <f t="shared" si="0"/>
        <v>0</v>
      </c>
      <c r="K45">
        <v>303</v>
      </c>
    </row>
    <row r="46" spans="1:11" x14ac:dyDescent="0.25">
      <c r="A46" t="s">
        <v>113</v>
      </c>
      <c r="B46">
        <v>1964</v>
      </c>
      <c r="C46" t="s">
        <v>168</v>
      </c>
      <c r="D46" t="s">
        <v>140</v>
      </c>
      <c r="E46" t="str">
        <f t="shared" si="1"/>
        <v>Republican</v>
      </c>
      <c r="F46" t="str">
        <f t="shared" si="2"/>
        <v>Republican</v>
      </c>
      <c r="G46" t="str">
        <f t="shared" si="3"/>
        <v>Democratic</v>
      </c>
      <c r="H46" t="str">
        <f t="shared" si="4"/>
        <v>Democratic</v>
      </c>
      <c r="I46" t="b">
        <f t="shared" si="5"/>
        <v>0</v>
      </c>
      <c r="J46" t="b">
        <f t="shared" si="0"/>
        <v>0</v>
      </c>
      <c r="K46">
        <v>486</v>
      </c>
    </row>
    <row r="47" spans="1:11" x14ac:dyDescent="0.25">
      <c r="A47" t="s">
        <v>114</v>
      </c>
      <c r="B47">
        <v>1968</v>
      </c>
      <c r="C47" t="s">
        <v>169</v>
      </c>
      <c r="D47" t="s">
        <v>149</v>
      </c>
      <c r="E47" t="str">
        <f t="shared" si="1"/>
        <v>Republican</v>
      </c>
      <c r="F47" t="str">
        <f t="shared" si="2"/>
        <v>Democratic</v>
      </c>
      <c r="G47" t="str">
        <f t="shared" si="3"/>
        <v>Democratic</v>
      </c>
      <c r="H47" t="str">
        <f t="shared" si="4"/>
        <v>Republican</v>
      </c>
      <c r="I47" t="b">
        <f t="shared" si="5"/>
        <v>1</v>
      </c>
      <c r="J47" t="b">
        <f t="shared" si="0"/>
        <v>0</v>
      </c>
      <c r="K47">
        <v>301</v>
      </c>
    </row>
    <row r="48" spans="1:11" x14ac:dyDescent="0.25">
      <c r="A48" t="s">
        <v>115</v>
      </c>
      <c r="B48">
        <v>1972</v>
      </c>
      <c r="C48" t="s">
        <v>169</v>
      </c>
      <c r="D48" t="s">
        <v>149</v>
      </c>
      <c r="E48" t="str">
        <f t="shared" si="1"/>
        <v>Democratic</v>
      </c>
      <c r="F48" t="str">
        <f t="shared" si="2"/>
        <v>Democratic</v>
      </c>
      <c r="G48" t="str">
        <f t="shared" si="3"/>
        <v>Republican</v>
      </c>
      <c r="H48" t="str">
        <f t="shared" si="4"/>
        <v>Republican</v>
      </c>
      <c r="I48" t="b">
        <f t="shared" si="5"/>
        <v>0</v>
      </c>
      <c r="J48" t="b">
        <f t="shared" si="0"/>
        <v>0</v>
      </c>
      <c r="K48">
        <v>520</v>
      </c>
    </row>
    <row r="49" spans="1:11" x14ac:dyDescent="0.25">
      <c r="A49" t="s">
        <v>116</v>
      </c>
      <c r="B49">
        <v>1976</v>
      </c>
      <c r="C49" t="s">
        <v>170</v>
      </c>
      <c r="D49" t="s">
        <v>140</v>
      </c>
      <c r="E49" t="str">
        <f t="shared" si="1"/>
        <v>Democratic</v>
      </c>
      <c r="F49" t="str">
        <f t="shared" si="2"/>
        <v>Republican</v>
      </c>
      <c r="G49" t="str">
        <f t="shared" si="3"/>
        <v>Republican</v>
      </c>
      <c r="H49" t="str">
        <f t="shared" si="4"/>
        <v>Democratic</v>
      </c>
      <c r="I49" t="b">
        <f t="shared" si="5"/>
        <v>1</v>
      </c>
      <c r="J49" t="b">
        <f t="shared" si="0"/>
        <v>0</v>
      </c>
      <c r="K49">
        <v>297</v>
      </c>
    </row>
    <row r="50" spans="1:11" x14ac:dyDescent="0.25">
      <c r="A50" t="s">
        <v>117</v>
      </c>
      <c r="B50">
        <v>1980</v>
      </c>
      <c r="C50" t="s">
        <v>171</v>
      </c>
      <c r="D50" t="s">
        <v>149</v>
      </c>
      <c r="E50" t="str">
        <f t="shared" si="1"/>
        <v>Republican</v>
      </c>
      <c r="F50" t="str">
        <f t="shared" si="2"/>
        <v>Republican</v>
      </c>
      <c r="G50" t="str">
        <f t="shared" si="3"/>
        <v>Democratic</v>
      </c>
      <c r="H50" t="str">
        <f t="shared" si="4"/>
        <v>Republican</v>
      </c>
      <c r="I50" t="b">
        <f t="shared" si="5"/>
        <v>0</v>
      </c>
      <c r="J50" t="b">
        <f t="shared" si="0"/>
        <v>0</v>
      </c>
      <c r="K50">
        <v>489</v>
      </c>
    </row>
    <row r="51" spans="1:11" x14ac:dyDescent="0.25">
      <c r="A51" t="s">
        <v>118</v>
      </c>
      <c r="B51">
        <v>1984</v>
      </c>
      <c r="C51" t="s">
        <v>171</v>
      </c>
      <c r="D51" t="s">
        <v>149</v>
      </c>
      <c r="E51" t="str">
        <f t="shared" si="1"/>
        <v>Republican</v>
      </c>
      <c r="F51" t="str">
        <f t="shared" si="2"/>
        <v>Democratic</v>
      </c>
      <c r="G51" t="str">
        <f t="shared" si="3"/>
        <v>Republican</v>
      </c>
      <c r="H51" t="str">
        <f t="shared" si="4"/>
        <v>Republican</v>
      </c>
      <c r="I51" t="b">
        <f t="shared" si="5"/>
        <v>0</v>
      </c>
      <c r="J51" t="b">
        <f t="shared" si="0"/>
        <v>0</v>
      </c>
      <c r="K51">
        <v>525</v>
      </c>
    </row>
    <row r="52" spans="1:11" x14ac:dyDescent="0.25">
      <c r="A52" t="s">
        <v>119</v>
      </c>
      <c r="B52">
        <v>1988</v>
      </c>
      <c r="C52" t="s">
        <v>172</v>
      </c>
      <c r="D52" t="s">
        <v>149</v>
      </c>
      <c r="E52" t="str">
        <f t="shared" si="1"/>
        <v>Democratic</v>
      </c>
      <c r="F52" t="str">
        <f t="shared" si="2"/>
        <v>Republican</v>
      </c>
      <c r="G52" t="str">
        <f t="shared" si="3"/>
        <v>Republican</v>
      </c>
      <c r="H52" t="str">
        <f t="shared" si="4"/>
        <v>Republican</v>
      </c>
      <c r="I52" t="b">
        <f t="shared" si="5"/>
        <v>1</v>
      </c>
      <c r="J52" t="b">
        <f t="shared" si="0"/>
        <v>1</v>
      </c>
      <c r="K52">
        <v>426</v>
      </c>
    </row>
    <row r="53" spans="1:11" x14ac:dyDescent="0.25">
      <c r="A53" t="s">
        <v>120</v>
      </c>
      <c r="B53">
        <v>1992</v>
      </c>
      <c r="C53" t="s">
        <v>173</v>
      </c>
      <c r="D53" t="s">
        <v>140</v>
      </c>
      <c r="E53" t="str">
        <f t="shared" si="1"/>
        <v>Republican</v>
      </c>
      <c r="F53" t="str">
        <f t="shared" si="2"/>
        <v>Republican</v>
      </c>
      <c r="G53" t="str">
        <f t="shared" si="3"/>
        <v>Republican</v>
      </c>
      <c r="H53" t="str">
        <f t="shared" si="4"/>
        <v>Democratic</v>
      </c>
      <c r="I53" t="b">
        <f t="shared" si="5"/>
        <v>0</v>
      </c>
      <c r="J53" t="b">
        <f t="shared" si="0"/>
        <v>0</v>
      </c>
      <c r="K53">
        <v>370</v>
      </c>
    </row>
    <row r="54" spans="1:11" x14ac:dyDescent="0.25">
      <c r="A54" t="s">
        <v>121</v>
      </c>
      <c r="B54">
        <v>1996</v>
      </c>
      <c r="C54" t="s">
        <v>173</v>
      </c>
      <c r="D54" t="s">
        <v>140</v>
      </c>
      <c r="E54" t="str">
        <f t="shared" si="1"/>
        <v>Republican</v>
      </c>
      <c r="F54" t="str">
        <f t="shared" si="2"/>
        <v>Republican</v>
      </c>
      <c r="G54" t="str">
        <f t="shared" si="3"/>
        <v>Democratic</v>
      </c>
      <c r="H54" t="str">
        <f t="shared" si="4"/>
        <v>Democratic</v>
      </c>
      <c r="I54" t="b">
        <f t="shared" si="5"/>
        <v>0</v>
      </c>
      <c r="J54" t="b">
        <f t="shared" si="0"/>
        <v>0</v>
      </c>
      <c r="K54">
        <v>379</v>
      </c>
    </row>
    <row r="55" spans="1:11" x14ac:dyDescent="0.25">
      <c r="A55" t="s">
        <v>122</v>
      </c>
      <c r="B55">
        <v>2000</v>
      </c>
      <c r="C55" t="s">
        <v>174</v>
      </c>
      <c r="D55" t="s">
        <v>149</v>
      </c>
      <c r="E55" t="str">
        <f t="shared" si="1"/>
        <v>Republican</v>
      </c>
      <c r="F55" t="str">
        <f t="shared" si="2"/>
        <v>Democratic</v>
      </c>
      <c r="G55" t="str">
        <f t="shared" si="3"/>
        <v>Democratic</v>
      </c>
      <c r="H55" t="str">
        <f t="shared" si="4"/>
        <v>Republican</v>
      </c>
      <c r="I55" t="b">
        <f t="shared" si="5"/>
        <v>1</v>
      </c>
      <c r="J55" t="b">
        <f t="shared" si="0"/>
        <v>0</v>
      </c>
      <c r="K55">
        <v>271</v>
      </c>
    </row>
    <row r="56" spans="1:11" x14ac:dyDescent="0.25">
      <c r="A56" t="s">
        <v>123</v>
      </c>
      <c r="B56">
        <v>2004</v>
      </c>
      <c r="C56" t="s">
        <v>174</v>
      </c>
      <c r="D56" t="s">
        <v>149</v>
      </c>
      <c r="E56" t="str">
        <f t="shared" si="1"/>
        <v>Democratic</v>
      </c>
      <c r="F56" t="str">
        <f t="shared" si="2"/>
        <v>Democratic</v>
      </c>
      <c r="G56" t="str">
        <f t="shared" si="3"/>
        <v>Republican</v>
      </c>
      <c r="H56" t="str">
        <f t="shared" si="4"/>
        <v>Republican</v>
      </c>
      <c r="I56" t="b">
        <f t="shared" si="5"/>
        <v>0</v>
      </c>
      <c r="J56" t="b">
        <f t="shared" si="0"/>
        <v>0</v>
      </c>
      <c r="K56">
        <v>286</v>
      </c>
    </row>
    <row r="57" spans="1:11" x14ac:dyDescent="0.25">
      <c r="A57" t="s">
        <v>124</v>
      </c>
      <c r="B57">
        <v>2008</v>
      </c>
      <c r="C57" t="s">
        <v>175</v>
      </c>
      <c r="D57" t="s">
        <v>140</v>
      </c>
      <c r="E57" t="str">
        <f t="shared" si="1"/>
        <v>Democratic</v>
      </c>
      <c r="F57" t="str">
        <f t="shared" si="2"/>
        <v>Republican</v>
      </c>
      <c r="G57" t="str">
        <f t="shared" si="3"/>
        <v>Republican</v>
      </c>
      <c r="H57" t="str">
        <f t="shared" si="4"/>
        <v>Democratic</v>
      </c>
      <c r="I57" t="b">
        <f t="shared" si="5"/>
        <v>1</v>
      </c>
      <c r="J57" t="b">
        <f t="shared" si="0"/>
        <v>0</v>
      </c>
      <c r="K57">
        <v>365</v>
      </c>
    </row>
    <row r="58" spans="1:11" x14ac:dyDescent="0.25">
      <c r="A58" t="s">
        <v>125</v>
      </c>
      <c r="B58">
        <v>2012</v>
      </c>
      <c r="C58" t="s">
        <v>175</v>
      </c>
      <c r="D58" t="s">
        <v>140</v>
      </c>
      <c r="E58" t="str">
        <f t="shared" si="1"/>
        <v>Republican</v>
      </c>
      <c r="F58" t="str">
        <f t="shared" si="2"/>
        <v>Republican</v>
      </c>
      <c r="G58" t="str">
        <f t="shared" si="3"/>
        <v>Democratic</v>
      </c>
      <c r="H58" t="str">
        <f t="shared" si="4"/>
        <v>Democratic</v>
      </c>
      <c r="I58" t="b">
        <f t="shared" si="5"/>
        <v>0</v>
      </c>
      <c r="J58" t="b">
        <f>IF(E58&lt;&gt;F58,IF(F58=G58,IF(G58=H58,TRUE,FALSE),FALSE),FALSE)</f>
        <v>0</v>
      </c>
      <c r="K58">
        <v>332</v>
      </c>
    </row>
  </sheetData>
  <autoFilter ref="A1:K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ev.state.fips</vt:lpstr>
      <vt:lpstr>ev trend</vt:lpstr>
      <vt:lpstr>Sheet2</vt:lpstr>
    </vt:vector>
  </TitlesOfParts>
  <Company>MDNTB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Broberg, Ronald</dc:creator>
  <cp:lastModifiedBy>rbroberg</cp:lastModifiedBy>
  <dcterms:created xsi:type="dcterms:W3CDTF">2015-04-29T14:53:19Z</dcterms:created>
  <dcterms:modified xsi:type="dcterms:W3CDTF">2015-04-30T04:56:58Z</dcterms:modified>
</cp:coreProperties>
</file>