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hinohide.org\politics\pres2016\data\"/>
    </mc:Choice>
  </mc:AlternateContent>
  <bookViews>
    <workbookView xWindow="0" yWindow="0" windowWidth="16575" windowHeight="5805"/>
  </bookViews>
  <sheets>
    <sheet name="Sheet1" sheetId="1" r:id="rId1"/>
  </sheets>
  <definedNames>
    <definedName name="_xlnm._FilterDatabase" localSheetId="0" hidden="1">Sheet1!$A$1:$S$54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R25" i="1"/>
  <c r="Q25" i="1"/>
  <c r="P25" i="1"/>
  <c r="S15" i="1"/>
  <c r="R15" i="1"/>
  <c r="Q15" i="1"/>
  <c r="P15" i="1"/>
  <c r="S51" i="1"/>
  <c r="R51" i="1"/>
  <c r="Q51" i="1"/>
  <c r="P51" i="1"/>
  <c r="S45" i="1"/>
  <c r="R45" i="1"/>
  <c r="Q45" i="1"/>
  <c r="P45" i="1"/>
  <c r="S2" i="1"/>
  <c r="R2" i="1"/>
  <c r="Q2" i="1"/>
  <c r="P2" i="1"/>
  <c r="S20" i="1"/>
  <c r="R20" i="1"/>
  <c r="Q20" i="1"/>
  <c r="P20" i="1"/>
  <c r="S27" i="1"/>
  <c r="R27" i="1"/>
  <c r="Q27" i="1"/>
  <c r="P27" i="1"/>
  <c r="S31" i="1"/>
  <c r="R31" i="1"/>
  <c r="Q31" i="1"/>
  <c r="P31" i="1"/>
  <c r="S11" i="1"/>
  <c r="R11" i="1"/>
  <c r="Q11" i="1"/>
  <c r="P11" i="1"/>
  <c r="S14" i="1"/>
  <c r="R14" i="1"/>
  <c r="Q14" i="1"/>
  <c r="P14" i="1"/>
  <c r="S48" i="1"/>
  <c r="R48" i="1"/>
  <c r="Q48" i="1"/>
  <c r="P48" i="1"/>
  <c r="S44" i="1"/>
  <c r="R44" i="1"/>
  <c r="Q44" i="1"/>
  <c r="P44" i="1"/>
  <c r="S24" i="1"/>
  <c r="R24" i="1"/>
  <c r="Q24" i="1"/>
  <c r="P24" i="1"/>
  <c r="S42" i="1"/>
  <c r="R42" i="1"/>
  <c r="Q42" i="1"/>
  <c r="P42" i="1"/>
  <c r="S23" i="1"/>
  <c r="R23" i="1"/>
  <c r="Q23" i="1"/>
  <c r="P23" i="1"/>
  <c r="S13" i="1"/>
  <c r="R13" i="1"/>
  <c r="Q13" i="1"/>
  <c r="P13" i="1"/>
  <c r="S18" i="1"/>
  <c r="R18" i="1"/>
  <c r="Q18" i="1"/>
  <c r="P18" i="1"/>
  <c r="S30" i="1"/>
  <c r="R30" i="1"/>
  <c r="Q30" i="1"/>
  <c r="P30" i="1"/>
  <c r="S38" i="1"/>
  <c r="R38" i="1"/>
  <c r="Q38" i="1"/>
  <c r="P38" i="1"/>
  <c r="S37" i="1"/>
  <c r="R37" i="1"/>
  <c r="Q37" i="1"/>
  <c r="P37" i="1"/>
  <c r="S5" i="1"/>
  <c r="R5" i="1"/>
  <c r="Q5" i="1"/>
  <c r="P5" i="1"/>
  <c r="S47" i="1"/>
  <c r="R47" i="1"/>
  <c r="Q47" i="1"/>
  <c r="P47" i="1"/>
  <c r="S46" i="1"/>
  <c r="R46" i="1"/>
  <c r="Q46" i="1"/>
  <c r="P46" i="1"/>
  <c r="S12" i="1"/>
  <c r="R12" i="1"/>
  <c r="Q12" i="1"/>
  <c r="P12" i="1"/>
  <c r="S4" i="1"/>
  <c r="R4" i="1"/>
  <c r="Q4" i="1"/>
  <c r="P4" i="1"/>
  <c r="S35" i="1"/>
  <c r="R35" i="1"/>
  <c r="Q35" i="1"/>
  <c r="P35" i="1"/>
  <c r="S17" i="1"/>
  <c r="R17" i="1"/>
  <c r="Q17" i="1"/>
  <c r="P17" i="1"/>
  <c r="S26" i="1"/>
  <c r="S53" i="1" s="1"/>
  <c r="R26" i="1"/>
  <c r="R53" i="1" s="1"/>
  <c r="Q26" i="1"/>
  <c r="Q53" i="1" s="1"/>
  <c r="P26" i="1"/>
  <c r="N49" i="1"/>
  <c r="M49" i="1"/>
  <c r="L49" i="1"/>
  <c r="K49" i="1"/>
  <c r="N25" i="1"/>
  <c r="M25" i="1"/>
  <c r="L25" i="1"/>
  <c r="K25" i="1"/>
  <c r="N36" i="1"/>
  <c r="M36" i="1"/>
  <c r="L36" i="1"/>
  <c r="K36" i="1"/>
  <c r="N45" i="1"/>
  <c r="M45" i="1"/>
  <c r="L45" i="1"/>
  <c r="K45" i="1"/>
  <c r="N17" i="1"/>
  <c r="M17" i="1"/>
  <c r="L17" i="1"/>
  <c r="K17" i="1"/>
  <c r="N11" i="1"/>
  <c r="M11" i="1"/>
  <c r="L11" i="1"/>
  <c r="K11" i="1"/>
  <c r="N14" i="1"/>
  <c r="M14" i="1"/>
  <c r="L14" i="1"/>
  <c r="K14" i="1"/>
  <c r="N24" i="1"/>
  <c r="M24" i="1"/>
  <c r="L24" i="1"/>
  <c r="K24" i="1"/>
  <c r="N5" i="1"/>
  <c r="M5" i="1"/>
  <c r="L5" i="1"/>
  <c r="K5" i="1"/>
  <c r="N4" i="1"/>
  <c r="M4" i="1"/>
  <c r="L4" i="1"/>
  <c r="K4" i="1"/>
  <c r="N10" i="1"/>
  <c r="M10" i="1"/>
  <c r="L10" i="1"/>
  <c r="K10" i="1"/>
  <c r="N52" i="1"/>
  <c r="M52" i="1"/>
  <c r="L52" i="1"/>
  <c r="K52" i="1"/>
  <c r="N42" i="1"/>
  <c r="M42" i="1"/>
  <c r="L42" i="1"/>
  <c r="K42" i="1"/>
  <c r="N13" i="1"/>
  <c r="M13" i="1"/>
  <c r="L13" i="1"/>
  <c r="K13" i="1"/>
  <c r="N47" i="1"/>
  <c r="M47" i="1"/>
  <c r="L47" i="1"/>
  <c r="K47" i="1"/>
  <c r="N46" i="1"/>
  <c r="M46" i="1"/>
  <c r="L46" i="1"/>
  <c r="K46" i="1"/>
  <c r="N21" i="1"/>
  <c r="M21" i="1"/>
  <c r="L21" i="1"/>
  <c r="K21" i="1"/>
  <c r="N19" i="1"/>
  <c r="M19" i="1"/>
  <c r="L19" i="1"/>
  <c r="K19" i="1"/>
  <c r="N38" i="1"/>
  <c r="M38" i="1"/>
  <c r="L38" i="1"/>
  <c r="K38" i="1"/>
  <c r="N29" i="1"/>
  <c r="M29" i="1"/>
  <c r="L29" i="1"/>
  <c r="K29" i="1"/>
  <c r="N30" i="1"/>
  <c r="M30" i="1"/>
  <c r="L30" i="1"/>
  <c r="K30" i="1"/>
  <c r="N15" i="1"/>
  <c r="M15" i="1"/>
  <c r="L15" i="1"/>
  <c r="K15" i="1"/>
  <c r="N51" i="1"/>
  <c r="M51" i="1"/>
  <c r="L51" i="1"/>
  <c r="K51" i="1"/>
  <c r="N2" i="1"/>
  <c r="M2" i="1"/>
  <c r="L2" i="1"/>
  <c r="K2" i="1"/>
  <c r="N20" i="1"/>
  <c r="M20" i="1"/>
  <c r="L20" i="1"/>
  <c r="K20" i="1"/>
  <c r="N31" i="1"/>
  <c r="M31" i="1"/>
  <c r="L31" i="1"/>
  <c r="K31" i="1"/>
  <c r="N23" i="1"/>
  <c r="M23" i="1"/>
  <c r="L23" i="1"/>
  <c r="K23" i="1"/>
  <c r="N18" i="1"/>
  <c r="M18" i="1"/>
  <c r="L18" i="1"/>
  <c r="K18" i="1"/>
  <c r="N12" i="1"/>
  <c r="M12" i="1"/>
  <c r="L12" i="1"/>
  <c r="K12" i="1"/>
  <c r="N7" i="1"/>
  <c r="M7" i="1"/>
  <c r="L7" i="1"/>
  <c r="K7" i="1"/>
  <c r="N35" i="1"/>
  <c r="M35" i="1"/>
  <c r="L35" i="1"/>
  <c r="K35" i="1"/>
  <c r="N3" i="1"/>
  <c r="M3" i="1"/>
  <c r="L3" i="1"/>
  <c r="K3" i="1"/>
  <c r="N26" i="1"/>
  <c r="M26" i="1"/>
  <c r="L26" i="1"/>
  <c r="K26" i="1"/>
  <c r="N44" i="1"/>
  <c r="M44" i="1"/>
  <c r="L44" i="1"/>
  <c r="K44" i="1"/>
  <c r="N27" i="1"/>
  <c r="M27" i="1"/>
  <c r="L27" i="1"/>
  <c r="K27" i="1"/>
  <c r="N48" i="1"/>
  <c r="M48" i="1"/>
  <c r="L48" i="1"/>
  <c r="K48" i="1"/>
  <c r="L37" i="1"/>
  <c r="K37" i="1"/>
  <c r="N37" i="1"/>
  <c r="M37" i="1"/>
  <c r="P53" i="1" l="1"/>
  <c r="T53" i="1" s="1"/>
  <c r="T54" i="1" s="1"/>
</calcChain>
</file>

<file path=xl/sharedStrings.xml><?xml version="1.0" encoding="utf-8"?>
<sst xmlns="http://schemas.openxmlformats.org/spreadsheetml/2006/main" count="149" uniqueCount="64">
  <si>
    <t>Iowa</t>
  </si>
  <si>
    <t>New Hampshire</t>
  </si>
  <si>
    <t>South Carolina</t>
  </si>
  <si>
    <t>Nevada</t>
  </si>
  <si>
    <t>Alabama</t>
  </si>
  <si>
    <t>Alaska</t>
  </si>
  <si>
    <t>Arkansas</t>
  </si>
  <si>
    <t>Georgia</t>
  </si>
  <si>
    <t>Massachusetts</t>
  </si>
  <si>
    <t>Minnesota</t>
  </si>
  <si>
    <t>Oklahoma</t>
  </si>
  <si>
    <t>Tennessee</t>
  </si>
  <si>
    <t>Texas</t>
  </si>
  <si>
    <t>Vermont</t>
  </si>
  <si>
    <t>Virginia</t>
  </si>
  <si>
    <t>Kansas</t>
  </si>
  <si>
    <t>Kentucky</t>
  </si>
  <si>
    <t>Louisiana</t>
  </si>
  <si>
    <t>Maine</t>
  </si>
  <si>
    <t>Hawaii</t>
  </si>
  <si>
    <t>Idaho</t>
  </si>
  <si>
    <t>Michigan</t>
  </si>
  <si>
    <t>Mississippi</t>
  </si>
  <si>
    <t>District of Columbia</t>
  </si>
  <si>
    <t>Florida</t>
  </si>
  <si>
    <t>Illinois</t>
  </si>
  <si>
    <t>Missouri</t>
  </si>
  <si>
    <t>North Carolina</t>
  </si>
  <si>
    <t>Ohio</t>
  </si>
  <si>
    <t>Arizona</t>
  </si>
  <si>
    <t>Utah</t>
  </si>
  <si>
    <t>North Dakota</t>
  </si>
  <si>
    <t>Wisconsin</t>
  </si>
  <si>
    <t>New York</t>
  </si>
  <si>
    <t>Connecticut</t>
  </si>
  <si>
    <t>Delaware</t>
  </si>
  <si>
    <t>Maryland</t>
  </si>
  <si>
    <t>Pennsylvania</t>
  </si>
  <si>
    <t>Rhode Island</t>
  </si>
  <si>
    <t>Indiana</t>
  </si>
  <si>
    <t>Nebraska</t>
  </si>
  <si>
    <t>West Virginia</t>
  </si>
  <si>
    <t>Oregon</t>
  </si>
  <si>
    <t>Washington</t>
  </si>
  <si>
    <t>California</t>
  </si>
  <si>
    <t>Montana</t>
  </si>
  <si>
    <t>New Jersey</t>
  </si>
  <si>
    <t>New Mexico</t>
  </si>
  <si>
    <t>South Dakota</t>
  </si>
  <si>
    <t>Colorado</t>
  </si>
  <si>
    <t>Wyoming</t>
  </si>
  <si>
    <t>Trump</t>
  </si>
  <si>
    <t>Cruz</t>
  </si>
  <si>
    <t>Rubio</t>
  </si>
  <si>
    <t>Kasich</t>
  </si>
  <si>
    <t>Clinton</t>
  </si>
  <si>
    <t>Sanders</t>
  </si>
  <si>
    <t>include</t>
  </si>
  <si>
    <t>Y</t>
  </si>
  <si>
    <t>N</t>
  </si>
  <si>
    <t>state</t>
  </si>
  <si>
    <t>date</t>
  </si>
  <si>
    <t>EV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</si>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</sst>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4"/>
  <sheetViews>
    <sheetView tabSelected="1" workbookViewId="0">
      <selection activeCell="P4" sqref="P4"/>
    </sheetView>
  </sheetViews>
  <sheetFormatPr defaultRowHeight="15" x14ac:dyDescent="0.25"/>
  <cols>
    <col min="1" max="1" width="16.85546875" customWidth="1"/>
    <col min="2" max="2" width="7.5703125" hidden="1" customWidth="1"/>
    <col min="3" max="9" width="9.140625" hidden="1" customWidth="1"/>
    <col min="10" max="10" width="9.140625" customWidth="1"/>
    <col min="11" max="14" width="9.140625" style="3"/>
  </cols>
  <sheetData>
    <row r="1" spans="1:19" x14ac:dyDescent="0.25">
      <c r="A1" t="s">
        <v>60</v>
      </c>
      <c r="B1" t="s">
        <v>57</v>
      </c>
      <c r="C1" t="s">
        <v>61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62</v>
      </c>
      <c r="K1" s="3" t="s">
        <v>51</v>
      </c>
      <c r="L1" s="3" t="s">
        <v>52</v>
      </c>
      <c r="M1" s="3" t="s">
        <v>55</v>
      </c>
      <c r="N1" s="3" t="s">
        <v>56</v>
      </c>
      <c r="O1" t="s">
        <v>63</v>
      </c>
      <c r="P1" s="3" t="s">
        <v>51</v>
      </c>
      <c r="Q1" s="3" t="s">
        <v>52</v>
      </c>
      <c r="R1" s="3" t="s">
        <v>55</v>
      </c>
      <c r="S1" s="3" t="s">
        <v>56</v>
      </c>
    </row>
    <row r="2" spans="1:19" x14ac:dyDescent="0.25">
      <c r="A2" t="s">
        <v>12</v>
      </c>
      <c r="B2" s="1" t="s">
        <v>58</v>
      </c>
      <c r="C2" s="2">
        <v>42430</v>
      </c>
      <c r="D2" s="4">
        <v>757618</v>
      </c>
      <c r="E2" s="5">
        <v>1239370</v>
      </c>
      <c r="F2" s="4">
        <v>502223</v>
      </c>
      <c r="G2" s="4">
        <v>120257</v>
      </c>
      <c r="H2" s="5">
        <v>935080</v>
      </c>
      <c r="I2" s="4">
        <v>475561</v>
      </c>
      <c r="J2" s="1">
        <v>38</v>
      </c>
      <c r="K2" s="3">
        <f>D2+(F2+G2)/2</f>
        <v>1068858</v>
      </c>
      <c r="L2" s="3">
        <f>E2+(F2+G2)/2</f>
        <v>1550610</v>
      </c>
      <c r="M2" s="3">
        <f>H2</f>
        <v>935080</v>
      </c>
      <c r="N2" s="3">
        <f>I2</f>
        <v>475561</v>
      </c>
      <c r="O2" t="s">
        <v>52</v>
      </c>
      <c r="P2">
        <f>IF($O2=K$1,$J2,0)</f>
        <v>0</v>
      </c>
      <c r="Q2">
        <f>IF($O2=L$1,$J2,0)</f>
        <v>38</v>
      </c>
      <c r="R2">
        <f>IF($O2=M$1,$J2,0)</f>
        <v>0</v>
      </c>
      <c r="S2">
        <f>IF($O2=N$1,$J2,0)</f>
        <v>0</v>
      </c>
    </row>
    <row r="3" spans="1:19" hidden="1" x14ac:dyDescent="0.25">
      <c r="A3" t="s">
        <v>5</v>
      </c>
      <c r="B3" s="1" t="s">
        <v>59</v>
      </c>
      <c r="C3" s="2">
        <v>42430</v>
      </c>
      <c r="D3" s="4">
        <v>7346</v>
      </c>
      <c r="E3" s="5">
        <v>7973</v>
      </c>
      <c r="F3" s="4">
        <v>3318</v>
      </c>
      <c r="G3" s="6">
        <v>892</v>
      </c>
      <c r="H3" s="7"/>
      <c r="I3" s="6"/>
      <c r="J3" s="1">
        <v>3</v>
      </c>
      <c r="K3">
        <f>D3+(F3+G3)/2</f>
        <v>9451</v>
      </c>
      <c r="L3">
        <f>E3+(F3+G3)/2</f>
        <v>10078</v>
      </c>
      <c r="M3">
        <f>H3</f>
        <v>0</v>
      </c>
      <c r="N3">
        <f>I3</f>
        <v>0</v>
      </c>
    </row>
    <row r="4" spans="1:19" x14ac:dyDescent="0.25">
      <c r="A4" t="s">
        <v>24</v>
      </c>
      <c r="B4" s="1" t="s">
        <v>58</v>
      </c>
      <c r="C4" s="2">
        <v>42444</v>
      </c>
      <c r="D4" s="5">
        <v>1077221</v>
      </c>
      <c r="E4" s="4">
        <v>403640</v>
      </c>
      <c r="F4" s="4">
        <v>636653</v>
      </c>
      <c r="G4" s="4">
        <v>159412</v>
      </c>
      <c r="H4" s="5">
        <v>1097400</v>
      </c>
      <c r="I4" s="4">
        <v>566603</v>
      </c>
      <c r="J4" s="1">
        <v>29</v>
      </c>
      <c r="K4" s="3">
        <f>D4+(F4+G4)/2</f>
        <v>1475253.5</v>
      </c>
      <c r="L4" s="3">
        <f>E4+(F4+G4)/2</f>
        <v>801672.5</v>
      </c>
      <c r="M4" s="3">
        <f>H4</f>
        <v>1097400</v>
      </c>
      <c r="N4" s="3">
        <f>I4</f>
        <v>566603</v>
      </c>
      <c r="O4" t="s">
        <v>51</v>
      </c>
      <c r="P4">
        <f>IF($O4=K$1,$J4,0)</f>
        <v>29</v>
      </c>
      <c r="Q4">
        <f>IF($O4=L$1,$J4,0)</f>
        <v>0</v>
      </c>
      <c r="R4">
        <f>IF($O4=M$1,$J4,0)</f>
        <v>0</v>
      </c>
      <c r="S4">
        <f>IF($O4=N$1,$J4,0)</f>
        <v>0</v>
      </c>
    </row>
    <row r="5" spans="1:19" x14ac:dyDescent="0.25">
      <c r="A5" t="s">
        <v>25</v>
      </c>
      <c r="B5" s="1" t="s">
        <v>58</v>
      </c>
      <c r="C5" s="2">
        <v>42444</v>
      </c>
      <c r="D5" s="5">
        <v>551053</v>
      </c>
      <c r="E5" s="4">
        <v>430170</v>
      </c>
      <c r="F5" s="4">
        <v>122954</v>
      </c>
      <c r="G5" s="4">
        <v>279518</v>
      </c>
      <c r="H5" s="5">
        <v>1007382</v>
      </c>
      <c r="I5" s="4">
        <v>971555</v>
      </c>
      <c r="J5" s="1">
        <v>20</v>
      </c>
      <c r="K5" s="3">
        <f>D5+(F5+G5)/2</f>
        <v>752289</v>
      </c>
      <c r="L5" s="3">
        <f>E5+(F5+G5)/2</f>
        <v>631406</v>
      </c>
      <c r="M5" s="3">
        <f>H5</f>
        <v>1007382</v>
      </c>
      <c r="N5" s="3">
        <f>I5</f>
        <v>971555</v>
      </c>
      <c r="O5" t="s">
        <v>55</v>
      </c>
      <c r="P5">
        <f>IF($O5=K$1,$J5,0)</f>
        <v>0</v>
      </c>
      <c r="Q5">
        <f>IF($O5=L$1,$J5,0)</f>
        <v>0</v>
      </c>
      <c r="R5">
        <f>IF($O5=M$1,$J5,0)</f>
        <v>20</v>
      </c>
      <c r="S5">
        <f>IF($O5=N$1,$J5,0)</f>
        <v>0</v>
      </c>
    </row>
    <row r="6" spans="1:19" hidden="1" x14ac:dyDescent="0.25">
      <c r="A6" t="s">
        <v>44</v>
      </c>
      <c r="B6" s="1" t="s">
        <v>59</v>
      </c>
      <c r="C6" s="2">
        <v>42528</v>
      </c>
      <c r="D6" s="7"/>
      <c r="E6" s="6"/>
      <c r="F6" s="6"/>
      <c r="G6" s="6"/>
      <c r="H6" s="7"/>
      <c r="I6" s="6"/>
      <c r="J6" s="1">
        <v>55</v>
      </c>
      <c r="K6"/>
      <c r="L6"/>
      <c r="M6"/>
      <c r="N6"/>
    </row>
    <row r="7" spans="1:19" hidden="1" x14ac:dyDescent="0.25">
      <c r="A7" t="s">
        <v>49</v>
      </c>
      <c r="B7" s="1" t="s">
        <v>59</v>
      </c>
      <c r="C7" s="2">
        <v>42430</v>
      </c>
      <c r="D7" s="7"/>
      <c r="E7" s="6"/>
      <c r="F7" s="6"/>
      <c r="G7" s="6"/>
      <c r="H7" s="4">
        <v>49314</v>
      </c>
      <c r="I7" s="5">
        <v>72115</v>
      </c>
      <c r="J7" s="1">
        <v>9</v>
      </c>
      <c r="K7">
        <f>D7+(F7+G7)/2</f>
        <v>0</v>
      </c>
      <c r="L7">
        <f>E7+(F7+G7)/2</f>
        <v>0</v>
      </c>
      <c r="M7">
        <f>H7</f>
        <v>49314</v>
      </c>
      <c r="N7">
        <f>I7</f>
        <v>72115</v>
      </c>
    </row>
    <row r="8" spans="1:19" hidden="1" x14ac:dyDescent="0.25">
      <c r="A8" t="s">
        <v>34</v>
      </c>
      <c r="B8" s="1" t="s">
        <v>59</v>
      </c>
      <c r="C8" s="2">
        <v>42486</v>
      </c>
      <c r="D8" s="7"/>
      <c r="E8" s="6"/>
      <c r="F8" s="6"/>
      <c r="G8" s="6"/>
      <c r="J8" s="1">
        <v>7</v>
      </c>
      <c r="K8"/>
      <c r="L8"/>
      <c r="M8"/>
      <c r="N8"/>
    </row>
    <row r="9" spans="1:19" hidden="1" x14ac:dyDescent="0.25">
      <c r="A9" s="1" t="s">
        <v>35</v>
      </c>
      <c r="B9" s="1" t="s">
        <v>59</v>
      </c>
      <c r="C9" s="2">
        <v>42486</v>
      </c>
      <c r="D9" s="7"/>
      <c r="E9" s="6"/>
      <c r="F9" s="6"/>
      <c r="G9" s="6"/>
      <c r="H9" s="7"/>
      <c r="I9" s="6"/>
      <c r="J9" s="1">
        <v>3</v>
      </c>
      <c r="K9"/>
      <c r="L9"/>
      <c r="M9"/>
      <c r="N9"/>
    </row>
    <row r="10" spans="1:19" ht="30" hidden="1" x14ac:dyDescent="0.25">
      <c r="A10" s="1" t="s">
        <v>23</v>
      </c>
      <c r="B10" s="1" t="s">
        <v>59</v>
      </c>
      <c r="C10" s="2">
        <v>42441</v>
      </c>
      <c r="D10" s="6">
        <v>391</v>
      </c>
      <c r="E10" s="6">
        <v>351</v>
      </c>
      <c r="F10" s="5">
        <v>1059</v>
      </c>
      <c r="G10" s="4">
        <v>1009</v>
      </c>
      <c r="J10" s="1">
        <v>3</v>
      </c>
      <c r="K10">
        <f>D10+(F10+G10)/2</f>
        <v>1425</v>
      </c>
      <c r="L10">
        <f>E10+(F10+G10)/2</f>
        <v>1385</v>
      </c>
      <c r="M10">
        <f>H10</f>
        <v>0</v>
      </c>
      <c r="N10">
        <f>I10</f>
        <v>0</v>
      </c>
    </row>
    <row r="11" spans="1:19" x14ac:dyDescent="0.25">
      <c r="A11" t="s">
        <v>28</v>
      </c>
      <c r="B11" s="1" t="s">
        <v>58</v>
      </c>
      <c r="C11" s="2">
        <v>42444</v>
      </c>
      <c r="D11" s="4">
        <v>727585</v>
      </c>
      <c r="E11" s="4">
        <v>267592</v>
      </c>
      <c r="F11" s="4">
        <v>59418</v>
      </c>
      <c r="G11" s="5">
        <v>956762</v>
      </c>
      <c r="H11" s="5">
        <v>679266</v>
      </c>
      <c r="I11" s="4">
        <v>513549</v>
      </c>
      <c r="J11" s="1">
        <v>18</v>
      </c>
      <c r="K11" s="3">
        <f>D11+(F11+G11)/2</f>
        <v>1235675</v>
      </c>
      <c r="L11" s="3">
        <f>E11+(F11+G11)/2</f>
        <v>775682</v>
      </c>
      <c r="M11" s="3">
        <f>H11</f>
        <v>679266</v>
      </c>
      <c r="N11" s="3">
        <f>I11</f>
        <v>513549</v>
      </c>
      <c r="O11" t="s">
        <v>51</v>
      </c>
      <c r="P11">
        <f>IF($O11=K$1,$J11,0)</f>
        <v>18</v>
      </c>
      <c r="Q11">
        <f>IF($O11=L$1,$J11,0)</f>
        <v>0</v>
      </c>
      <c r="R11">
        <f>IF($O11=M$1,$J11,0)</f>
        <v>0</v>
      </c>
      <c r="S11">
        <f>IF($O11=N$1,$J11,0)</f>
        <v>0</v>
      </c>
    </row>
    <row r="12" spans="1:19" x14ac:dyDescent="0.25">
      <c r="A12" t="s">
        <v>7</v>
      </c>
      <c r="B12" s="1" t="s">
        <v>58</v>
      </c>
      <c r="C12" s="2">
        <v>42430</v>
      </c>
      <c r="D12" s="5">
        <v>501707</v>
      </c>
      <c r="E12" s="4">
        <v>305109</v>
      </c>
      <c r="F12" s="4">
        <v>315979</v>
      </c>
      <c r="G12" s="4">
        <v>72303</v>
      </c>
      <c r="H12" s="5">
        <v>543008</v>
      </c>
      <c r="I12" s="4">
        <v>214332</v>
      </c>
      <c r="J12" s="1">
        <v>16</v>
      </c>
      <c r="K12" s="3">
        <f>D12+(F12+G12)/2</f>
        <v>695848</v>
      </c>
      <c r="L12" s="3">
        <f>E12+(F12+G12)/2</f>
        <v>499250</v>
      </c>
      <c r="M12" s="3">
        <f>H12</f>
        <v>543008</v>
      </c>
      <c r="N12" s="3">
        <f>I12</f>
        <v>214332</v>
      </c>
      <c r="O12" t="s">
        <v>51</v>
      </c>
      <c r="P12">
        <f>IF($O12=K$1,$J12,0)</f>
        <v>16</v>
      </c>
      <c r="Q12">
        <f>IF($O12=L$1,$J12,0)</f>
        <v>0</v>
      </c>
      <c r="R12">
        <f>IF($O12=M$1,$J12,0)</f>
        <v>0</v>
      </c>
      <c r="S12">
        <f>IF($O12=N$1,$J12,0)</f>
        <v>0</v>
      </c>
    </row>
    <row r="13" spans="1:19" x14ac:dyDescent="0.25">
      <c r="A13" t="s">
        <v>21</v>
      </c>
      <c r="B13" s="1" t="s">
        <v>58</v>
      </c>
      <c r="C13" s="2">
        <v>42437</v>
      </c>
      <c r="D13" s="5">
        <v>483751</v>
      </c>
      <c r="E13" s="4">
        <v>330015</v>
      </c>
      <c r="F13" s="4">
        <v>123673</v>
      </c>
      <c r="G13" s="4">
        <v>321655</v>
      </c>
      <c r="H13" s="4">
        <v>576795</v>
      </c>
      <c r="I13" s="5">
        <v>595222</v>
      </c>
      <c r="J13" s="1">
        <v>16</v>
      </c>
      <c r="K13" s="3">
        <f>D13+(F13+G13)/2</f>
        <v>706415</v>
      </c>
      <c r="L13" s="3">
        <f>E13+(F13+G13)/2</f>
        <v>552679</v>
      </c>
      <c r="M13" s="3">
        <f>H13</f>
        <v>576795</v>
      </c>
      <c r="N13" s="3">
        <f>I13</f>
        <v>595222</v>
      </c>
      <c r="O13" t="s">
        <v>51</v>
      </c>
      <c r="P13">
        <f>IF($O13=K$1,$J13,0)</f>
        <v>16</v>
      </c>
      <c r="Q13">
        <f>IF($O13=L$1,$J13,0)</f>
        <v>0</v>
      </c>
      <c r="R13">
        <f>IF($O13=M$1,$J13,0)</f>
        <v>0</v>
      </c>
      <c r="S13">
        <f>IF($O13=N$1,$J13,0)</f>
        <v>0</v>
      </c>
    </row>
    <row r="14" spans="1:19" x14ac:dyDescent="0.25">
      <c r="A14" t="s">
        <v>27</v>
      </c>
      <c r="B14" s="1" t="s">
        <v>58</v>
      </c>
      <c r="C14" s="2">
        <v>42444</v>
      </c>
      <c r="D14" s="5">
        <v>458151</v>
      </c>
      <c r="E14" s="4">
        <v>418740</v>
      </c>
      <c r="F14" s="4">
        <v>87858</v>
      </c>
      <c r="G14" s="4">
        <v>144299</v>
      </c>
      <c r="H14" s="5">
        <v>616383</v>
      </c>
      <c r="I14" s="4">
        <v>460316</v>
      </c>
      <c r="J14" s="1">
        <v>15</v>
      </c>
      <c r="K14" s="3">
        <f>D14+(F14+G14)/2</f>
        <v>574229.5</v>
      </c>
      <c r="L14" s="3">
        <f>E14+(F14+G14)/2</f>
        <v>534818.5</v>
      </c>
      <c r="M14" s="3">
        <f>H14</f>
        <v>616383</v>
      </c>
      <c r="N14" s="3">
        <f>I14</f>
        <v>460316</v>
      </c>
      <c r="O14" t="s">
        <v>55</v>
      </c>
      <c r="P14">
        <f>IF($O14=K$1,$J14,0)</f>
        <v>0</v>
      </c>
      <c r="Q14">
        <f>IF($O14=L$1,$J14,0)</f>
        <v>0</v>
      </c>
      <c r="R14">
        <f>IF($O14=M$1,$J14,0)</f>
        <v>15</v>
      </c>
      <c r="S14">
        <f>IF($O14=N$1,$J14,0)</f>
        <v>0</v>
      </c>
    </row>
    <row r="15" spans="1:19" x14ac:dyDescent="0.25">
      <c r="A15" t="s">
        <v>14</v>
      </c>
      <c r="B15" s="1" t="s">
        <v>58</v>
      </c>
      <c r="C15" s="2">
        <v>42430</v>
      </c>
      <c r="D15" s="5">
        <v>355960</v>
      </c>
      <c r="E15" s="4">
        <v>173193</v>
      </c>
      <c r="F15" s="4">
        <v>327042</v>
      </c>
      <c r="G15" s="4">
        <v>96519</v>
      </c>
      <c r="H15" s="5">
        <v>503358</v>
      </c>
      <c r="I15" s="4">
        <v>275507</v>
      </c>
      <c r="J15" s="1">
        <v>13</v>
      </c>
      <c r="K15" s="3">
        <f>D15+(F15+G15)/2</f>
        <v>567740.5</v>
      </c>
      <c r="L15" s="3">
        <f>E15+(F15+G15)/2</f>
        <v>384973.5</v>
      </c>
      <c r="M15" s="3">
        <f>H15</f>
        <v>503358</v>
      </c>
      <c r="N15" s="3">
        <f>I15</f>
        <v>275507</v>
      </c>
      <c r="O15" t="s">
        <v>51</v>
      </c>
      <c r="P15">
        <f>IF($O15=K$1,$J15,0)</f>
        <v>13</v>
      </c>
      <c r="Q15">
        <f>IF($O15=L$1,$J15,0)</f>
        <v>0</v>
      </c>
      <c r="R15">
        <f>IF($O15=M$1,$J15,0)</f>
        <v>0</v>
      </c>
      <c r="S15">
        <f>IF($O15=N$1,$J15,0)</f>
        <v>0</v>
      </c>
    </row>
    <row r="16" spans="1:19" hidden="1" x14ac:dyDescent="0.25">
      <c r="A16" s="1" t="s">
        <v>39</v>
      </c>
      <c r="B16" s="1" t="s">
        <v>59</v>
      </c>
      <c r="C16" s="2">
        <v>42493</v>
      </c>
      <c r="D16" s="7"/>
      <c r="E16" s="6"/>
      <c r="F16" s="6"/>
      <c r="G16" s="6"/>
      <c r="H16" s="7"/>
      <c r="I16" s="6"/>
      <c r="J16" s="1">
        <v>11</v>
      </c>
      <c r="K16"/>
      <c r="L16"/>
      <c r="M16"/>
      <c r="N16"/>
    </row>
    <row r="17" spans="1:19" x14ac:dyDescent="0.25">
      <c r="A17" t="s">
        <v>29</v>
      </c>
      <c r="B17" s="1" t="s">
        <v>58</v>
      </c>
      <c r="C17" s="2">
        <v>42451</v>
      </c>
      <c r="D17" s="5">
        <v>249916</v>
      </c>
      <c r="E17" s="4">
        <v>132147</v>
      </c>
      <c r="F17" s="4">
        <v>70556</v>
      </c>
      <c r="G17" s="4">
        <v>53040</v>
      </c>
      <c r="H17" s="5">
        <v>235697</v>
      </c>
      <c r="I17" s="4">
        <v>163400</v>
      </c>
      <c r="J17" s="1">
        <v>11</v>
      </c>
      <c r="K17" s="3">
        <f>D17+(F17+G17)/2</f>
        <v>311714</v>
      </c>
      <c r="L17" s="3">
        <f>E17+(F17+G17)/2</f>
        <v>193945</v>
      </c>
      <c r="M17" s="3">
        <f>H17</f>
        <v>235697</v>
      </c>
      <c r="N17" s="3">
        <f>I17</f>
        <v>163400</v>
      </c>
      <c r="O17" t="s">
        <v>51</v>
      </c>
      <c r="P17">
        <f>IF($O17=K$1,$J17,0)</f>
        <v>11</v>
      </c>
      <c r="Q17">
        <f>IF($O17=L$1,$J17,0)</f>
        <v>0</v>
      </c>
      <c r="R17">
        <f>IF($O17=M$1,$J17,0)</f>
        <v>0</v>
      </c>
      <c r="S17">
        <f>IF($O17=N$1,$J17,0)</f>
        <v>0</v>
      </c>
    </row>
    <row r="18" spans="1:19" x14ac:dyDescent="0.25">
      <c r="A18" t="s">
        <v>8</v>
      </c>
      <c r="B18" s="1" t="s">
        <v>58</v>
      </c>
      <c r="C18" s="2">
        <v>42430</v>
      </c>
      <c r="D18" s="5">
        <v>311313</v>
      </c>
      <c r="E18" s="4">
        <v>60473</v>
      </c>
      <c r="F18" s="4">
        <v>112822</v>
      </c>
      <c r="G18" s="4">
        <v>113783</v>
      </c>
      <c r="H18" s="5">
        <v>603784</v>
      </c>
      <c r="I18" s="4">
        <v>586716</v>
      </c>
      <c r="J18" s="1">
        <v>11</v>
      </c>
      <c r="K18" s="3">
        <f>D18+(F18+G18)/2</f>
        <v>424615.5</v>
      </c>
      <c r="L18" s="3">
        <f>E18+(F18+G18)/2</f>
        <v>173775.5</v>
      </c>
      <c r="M18" s="3">
        <f>H18</f>
        <v>603784</v>
      </c>
      <c r="N18" s="3">
        <f>I18</f>
        <v>586716</v>
      </c>
      <c r="O18" t="s">
        <v>55</v>
      </c>
      <c r="P18">
        <f>IF($O18=K$1,$J18,0)</f>
        <v>0</v>
      </c>
      <c r="Q18">
        <f>IF($O18=L$1,$J18,0)</f>
        <v>0</v>
      </c>
      <c r="R18">
        <f>IF($O18=M$1,$J18,0)</f>
        <v>11</v>
      </c>
      <c r="S18">
        <f>IF($O18=N$1,$J18,0)</f>
        <v>0</v>
      </c>
    </row>
    <row r="19" spans="1:19" hidden="1" x14ac:dyDescent="0.25">
      <c r="A19" t="s">
        <v>16</v>
      </c>
      <c r="B19" s="1" t="s">
        <v>59</v>
      </c>
      <c r="C19" s="2">
        <v>42434</v>
      </c>
      <c r="D19" s="5">
        <v>82493</v>
      </c>
      <c r="E19" s="4">
        <v>72503</v>
      </c>
      <c r="F19" s="4">
        <v>37579</v>
      </c>
      <c r="G19" s="4">
        <v>33134</v>
      </c>
      <c r="J19" s="1">
        <v>8</v>
      </c>
      <c r="K19">
        <f>D19+(F19+G19)/2</f>
        <v>117849.5</v>
      </c>
      <c r="L19">
        <f>E19+(F19+G19)/2</f>
        <v>107859.5</v>
      </c>
      <c r="M19">
        <f>H19</f>
        <v>0</v>
      </c>
      <c r="N19">
        <f>I19</f>
        <v>0</v>
      </c>
    </row>
    <row r="20" spans="1:19" x14ac:dyDescent="0.25">
      <c r="A20" t="s">
        <v>11</v>
      </c>
      <c r="B20" s="1" t="s">
        <v>58</v>
      </c>
      <c r="C20" s="2">
        <v>42430</v>
      </c>
      <c r="D20" s="5">
        <v>332702</v>
      </c>
      <c r="E20" s="4">
        <v>211159</v>
      </c>
      <c r="F20" s="4">
        <v>180989</v>
      </c>
      <c r="G20" s="4">
        <v>45243</v>
      </c>
      <c r="H20" s="5">
        <v>245304</v>
      </c>
      <c r="I20" s="4">
        <v>120333</v>
      </c>
      <c r="J20" s="1">
        <v>11</v>
      </c>
      <c r="K20" s="3">
        <f>D20+(F20+G20)/2</f>
        <v>445818</v>
      </c>
      <c r="L20" s="3">
        <f>E20+(F20+G20)/2</f>
        <v>324275</v>
      </c>
      <c r="M20" s="3">
        <f>H20</f>
        <v>245304</v>
      </c>
      <c r="N20" s="3">
        <f>I20</f>
        <v>120333</v>
      </c>
      <c r="O20" t="s">
        <v>51</v>
      </c>
      <c r="P20">
        <f>IF($O20=K$1,$J20,0)</f>
        <v>11</v>
      </c>
      <c r="Q20">
        <f>IF($O20=L$1,$J20,0)</f>
        <v>0</v>
      </c>
      <c r="R20">
        <f>IF($O20=M$1,$J20,0)</f>
        <v>0</v>
      </c>
      <c r="S20">
        <f>IF($O20=N$1,$J20,0)</f>
        <v>0</v>
      </c>
    </row>
    <row r="21" spans="1:19" hidden="1" x14ac:dyDescent="0.25">
      <c r="A21" t="s">
        <v>18</v>
      </c>
      <c r="B21" s="1" t="s">
        <v>59</v>
      </c>
      <c r="C21" s="2">
        <v>42434</v>
      </c>
      <c r="D21" s="4">
        <v>6070</v>
      </c>
      <c r="E21" s="5">
        <v>8550</v>
      </c>
      <c r="F21" s="4">
        <v>1492</v>
      </c>
      <c r="G21" s="4">
        <v>2270</v>
      </c>
      <c r="J21" s="1">
        <v>4</v>
      </c>
      <c r="K21">
        <f>D21+(F21+G21)/2</f>
        <v>7951</v>
      </c>
      <c r="L21">
        <f>E21+(F21+G21)/2</f>
        <v>10431</v>
      </c>
      <c r="M21">
        <f>H21</f>
        <v>0</v>
      </c>
      <c r="N21">
        <f>I21</f>
        <v>0</v>
      </c>
    </row>
    <row r="22" spans="1:19" hidden="1" x14ac:dyDescent="0.25">
      <c r="A22" t="s">
        <v>36</v>
      </c>
      <c r="B22" s="1" t="s">
        <v>59</v>
      </c>
      <c r="C22" s="2">
        <v>42486</v>
      </c>
      <c r="D22" s="7"/>
      <c r="E22" s="6"/>
      <c r="F22" s="6"/>
      <c r="G22" s="6"/>
      <c r="H22" s="7"/>
      <c r="I22" s="6"/>
      <c r="J22" s="1">
        <v>10</v>
      </c>
      <c r="K22"/>
      <c r="L22"/>
      <c r="M22"/>
      <c r="N22"/>
    </row>
    <row r="23" spans="1:19" x14ac:dyDescent="0.25">
      <c r="A23" t="s">
        <v>9</v>
      </c>
      <c r="B23" s="1" t="s">
        <v>58</v>
      </c>
      <c r="C23" s="2">
        <v>42430</v>
      </c>
      <c r="D23" s="4">
        <v>24018</v>
      </c>
      <c r="E23" s="4">
        <v>32684</v>
      </c>
      <c r="F23" s="5">
        <v>41126</v>
      </c>
      <c r="G23" s="4">
        <v>6488</v>
      </c>
      <c r="H23" s="4">
        <v>73510</v>
      </c>
      <c r="I23" s="5">
        <v>118135</v>
      </c>
      <c r="J23" s="1">
        <v>10</v>
      </c>
      <c r="K23" s="3">
        <f>D23+(F23+G23)/2</f>
        <v>47825</v>
      </c>
      <c r="L23" s="3">
        <f>E23+(F23+G23)/2</f>
        <v>56491</v>
      </c>
      <c r="M23" s="3">
        <f>H23</f>
        <v>73510</v>
      </c>
      <c r="N23" s="3">
        <f>I23</f>
        <v>118135</v>
      </c>
      <c r="O23" t="s">
        <v>56</v>
      </c>
      <c r="P23">
        <f>IF($O23=K$1,$J23,0)</f>
        <v>0</v>
      </c>
      <c r="Q23">
        <f>IF($O23=L$1,$J23,0)</f>
        <v>0</v>
      </c>
      <c r="R23">
        <f>IF($O23=M$1,$J23,0)</f>
        <v>0</v>
      </c>
      <c r="S23">
        <f>IF($O23=N$1,$J23,0)</f>
        <v>10</v>
      </c>
    </row>
    <row r="24" spans="1:19" x14ac:dyDescent="0.25">
      <c r="A24" t="s">
        <v>26</v>
      </c>
      <c r="B24" s="1" t="s">
        <v>58</v>
      </c>
      <c r="C24" s="2">
        <v>42444</v>
      </c>
      <c r="D24" s="5">
        <v>382093</v>
      </c>
      <c r="E24" s="4">
        <v>380367</v>
      </c>
      <c r="F24" s="4">
        <v>57006</v>
      </c>
      <c r="G24" s="4">
        <v>92533</v>
      </c>
      <c r="H24" s="5">
        <v>310602</v>
      </c>
      <c r="I24" s="4">
        <v>309071</v>
      </c>
      <c r="J24" s="1">
        <v>10</v>
      </c>
      <c r="K24" s="3">
        <f>D24+(F24+G24)/2</f>
        <v>456862.5</v>
      </c>
      <c r="L24" s="3">
        <f>E24+(F24+G24)/2</f>
        <v>455136.5</v>
      </c>
      <c r="M24" s="3">
        <f>H24</f>
        <v>310602</v>
      </c>
      <c r="N24" s="3">
        <f>I24</f>
        <v>309071</v>
      </c>
      <c r="O24" t="s">
        <v>51</v>
      </c>
      <c r="P24">
        <f>IF($O24=K$1,$J24,0)</f>
        <v>10</v>
      </c>
      <c r="Q24">
        <f>IF($O24=L$1,$J24,0)</f>
        <v>0</v>
      </c>
      <c r="R24">
        <f>IF($O24=M$1,$J24,0)</f>
        <v>0</v>
      </c>
      <c r="S24">
        <f>IF($O24=N$1,$J24,0)</f>
        <v>0</v>
      </c>
    </row>
    <row r="25" spans="1:19" x14ac:dyDescent="0.25">
      <c r="A25" t="s">
        <v>32</v>
      </c>
      <c r="B25" s="1" t="s">
        <v>58</v>
      </c>
      <c r="C25" s="2">
        <v>42465</v>
      </c>
      <c r="D25" s="4">
        <v>386290</v>
      </c>
      <c r="E25" s="5">
        <v>531129</v>
      </c>
      <c r="F25" s="4">
        <v>10569</v>
      </c>
      <c r="G25" s="4">
        <v>155200</v>
      </c>
      <c r="H25" s="4">
        <v>432767</v>
      </c>
      <c r="I25" s="5">
        <v>567936</v>
      </c>
      <c r="J25" s="1">
        <v>10</v>
      </c>
      <c r="K25" s="3">
        <f>D25+(F25+G25)/2</f>
        <v>469174.5</v>
      </c>
      <c r="L25" s="3">
        <f>E25+(F25+G25)/2</f>
        <v>614013.5</v>
      </c>
      <c r="M25" s="3">
        <f>H25</f>
        <v>432767</v>
      </c>
      <c r="N25" s="3">
        <f>I25</f>
        <v>567936</v>
      </c>
      <c r="O25" t="s">
        <v>52</v>
      </c>
      <c r="P25">
        <f>IF($O25=K$1,$J25,0)</f>
        <v>0</v>
      </c>
      <c r="Q25">
        <f>IF($O25=L$1,$J25,0)</f>
        <v>10</v>
      </c>
      <c r="R25">
        <f>IF($O25=M$1,$J25,0)</f>
        <v>0</v>
      </c>
      <c r="S25">
        <f>IF($O25=N$1,$J25,0)</f>
        <v>0</v>
      </c>
    </row>
    <row r="26" spans="1:19" x14ac:dyDescent="0.25">
      <c r="A26" t="s">
        <v>4</v>
      </c>
      <c r="B26" s="1" t="s">
        <v>58</v>
      </c>
      <c r="C26" s="2">
        <v>42430</v>
      </c>
      <c r="D26" s="5">
        <v>371735</v>
      </c>
      <c r="E26" s="4">
        <v>180608</v>
      </c>
      <c r="F26" s="4">
        <v>159802</v>
      </c>
      <c r="G26" s="4">
        <v>37970</v>
      </c>
      <c r="H26" s="5">
        <v>309928</v>
      </c>
      <c r="I26" s="4">
        <v>76399</v>
      </c>
      <c r="J26" s="1">
        <v>9</v>
      </c>
      <c r="K26" s="3">
        <f>D26+(F26+G26)/2</f>
        <v>470621</v>
      </c>
      <c r="L26" s="3">
        <f>E26+(F26+G26)/2</f>
        <v>279494</v>
      </c>
      <c r="M26" s="3">
        <f>H26</f>
        <v>309928</v>
      </c>
      <c r="N26" s="3">
        <f>I26</f>
        <v>76399</v>
      </c>
      <c r="O26" t="s">
        <v>51</v>
      </c>
      <c r="P26">
        <f>IF($O26=K$1,$J26,0)</f>
        <v>9</v>
      </c>
      <c r="Q26">
        <f>IF($O26=L$1,$J26,0)</f>
        <v>0</v>
      </c>
      <c r="R26">
        <f>IF($O26=M$1,$J26,0)</f>
        <v>0</v>
      </c>
      <c r="S26">
        <f>IF($O26=N$1,$J26,0)</f>
        <v>0</v>
      </c>
    </row>
    <row r="27" spans="1:19" x14ac:dyDescent="0.25">
      <c r="A27" t="s">
        <v>2</v>
      </c>
      <c r="B27" s="1" t="s">
        <v>58</v>
      </c>
      <c r="C27" s="2">
        <v>42420</v>
      </c>
      <c r="D27" s="5">
        <v>239851</v>
      </c>
      <c r="E27" s="4">
        <v>164790</v>
      </c>
      <c r="F27" s="4">
        <v>165881</v>
      </c>
      <c r="G27" s="4">
        <v>56206</v>
      </c>
      <c r="H27" s="5">
        <v>271514</v>
      </c>
      <c r="I27" s="4">
        <v>95977</v>
      </c>
      <c r="J27" s="1">
        <v>9</v>
      </c>
      <c r="K27" s="3">
        <f>D27+(F27+G27)/2</f>
        <v>350894.5</v>
      </c>
      <c r="L27" s="3">
        <f>E27+(F27+G27)/2</f>
        <v>275833.5</v>
      </c>
      <c r="M27" s="3">
        <f>H27</f>
        <v>271514</v>
      </c>
      <c r="N27" s="3">
        <f>I27</f>
        <v>95977</v>
      </c>
      <c r="O27" t="s">
        <v>51</v>
      </c>
      <c r="P27">
        <f>IF($O27=K$1,$J27,0)</f>
        <v>9</v>
      </c>
      <c r="Q27">
        <f>IF($O27=L$1,$J27,0)</f>
        <v>0</v>
      </c>
      <c r="R27">
        <f>IF($O27=M$1,$J27,0)</f>
        <v>0</v>
      </c>
      <c r="S27">
        <f>IF($O27=N$1,$J27,0)</f>
        <v>0</v>
      </c>
    </row>
    <row r="28" spans="1:19" hidden="1" x14ac:dyDescent="0.25">
      <c r="A28" t="s">
        <v>45</v>
      </c>
      <c r="B28" s="1" t="s">
        <v>59</v>
      </c>
      <c r="C28" s="2">
        <v>42528</v>
      </c>
      <c r="D28" s="7"/>
      <c r="E28" s="6"/>
      <c r="F28" s="6"/>
      <c r="G28" s="6"/>
      <c r="H28" s="7"/>
      <c r="I28" s="6"/>
      <c r="J28" s="1">
        <v>3</v>
      </c>
      <c r="K28"/>
      <c r="L28"/>
      <c r="M28"/>
      <c r="N28"/>
    </row>
    <row r="29" spans="1:19" hidden="1" x14ac:dyDescent="0.25">
      <c r="A29" s="1" t="s">
        <v>40</v>
      </c>
      <c r="B29" s="1" t="s">
        <v>59</v>
      </c>
      <c r="C29" s="2">
        <v>42500</v>
      </c>
      <c r="H29" s="4">
        <v>14340</v>
      </c>
      <c r="I29" s="5">
        <v>19120</v>
      </c>
      <c r="J29" s="1">
        <v>5</v>
      </c>
      <c r="K29">
        <f>D29+(F29+G29)/2</f>
        <v>0</v>
      </c>
      <c r="L29">
        <f>E29+(F29+G29)/2</f>
        <v>0</v>
      </c>
      <c r="M29">
        <f>H29</f>
        <v>14340</v>
      </c>
      <c r="N29">
        <f>I29</f>
        <v>19120</v>
      </c>
    </row>
    <row r="30" spans="1:19" x14ac:dyDescent="0.25">
      <c r="A30" t="s">
        <v>17</v>
      </c>
      <c r="B30" s="1" t="s">
        <v>58</v>
      </c>
      <c r="C30" s="2">
        <v>42434</v>
      </c>
      <c r="D30" s="5">
        <v>124818</v>
      </c>
      <c r="E30" s="4">
        <v>113949</v>
      </c>
      <c r="F30" s="4">
        <v>33804</v>
      </c>
      <c r="G30" s="4">
        <v>19355</v>
      </c>
      <c r="H30" s="5">
        <v>221615</v>
      </c>
      <c r="I30" s="4">
        <v>72240</v>
      </c>
      <c r="J30" s="1">
        <v>8</v>
      </c>
      <c r="K30" s="3">
        <f>D30+(F30+G30)/2</f>
        <v>151397.5</v>
      </c>
      <c r="L30" s="3">
        <f>E30+(F30+G30)/2</f>
        <v>140528.5</v>
      </c>
      <c r="M30" s="3">
        <f>H30</f>
        <v>221615</v>
      </c>
      <c r="N30" s="3">
        <f>I30</f>
        <v>72240</v>
      </c>
      <c r="O30" t="s">
        <v>55</v>
      </c>
      <c r="P30">
        <f>IF($O30=K$1,$J30,0)</f>
        <v>0</v>
      </c>
      <c r="Q30">
        <f>IF($O30=L$1,$J30,0)</f>
        <v>0</v>
      </c>
      <c r="R30">
        <f>IF($O30=M$1,$J30,0)</f>
        <v>8</v>
      </c>
      <c r="S30">
        <f>IF($O30=N$1,$J30,0)</f>
        <v>0</v>
      </c>
    </row>
    <row r="31" spans="1:19" x14ac:dyDescent="0.25">
      <c r="A31" t="s">
        <v>10</v>
      </c>
      <c r="B31" s="1" t="s">
        <v>58</v>
      </c>
      <c r="C31" s="2">
        <v>42430</v>
      </c>
      <c r="D31" s="4">
        <v>130141</v>
      </c>
      <c r="E31" s="5">
        <v>157941</v>
      </c>
      <c r="F31" s="4">
        <v>119562</v>
      </c>
      <c r="G31" s="4">
        <v>16515</v>
      </c>
      <c r="H31" s="4">
        <v>139338</v>
      </c>
      <c r="I31" s="5">
        <v>174054</v>
      </c>
      <c r="J31" s="1">
        <v>7</v>
      </c>
      <c r="K31" s="3">
        <f>D31+(F31+G31)/2</f>
        <v>198179.5</v>
      </c>
      <c r="L31" s="3">
        <f>E31+(F31+G31)/2</f>
        <v>225979.5</v>
      </c>
      <c r="M31" s="3">
        <f>H31</f>
        <v>139338</v>
      </c>
      <c r="N31" s="3">
        <f>I31</f>
        <v>174054</v>
      </c>
      <c r="O31" t="s">
        <v>52</v>
      </c>
      <c r="P31">
        <f>IF($O31=K$1,$J31,0)</f>
        <v>0</v>
      </c>
      <c r="Q31">
        <f>IF($O31=L$1,$J31,0)</f>
        <v>7</v>
      </c>
      <c r="R31">
        <f>IF($O31=M$1,$J31,0)</f>
        <v>0</v>
      </c>
      <c r="S31">
        <f>IF($O31=N$1,$J31,0)</f>
        <v>0</v>
      </c>
    </row>
    <row r="32" spans="1:19" hidden="1" x14ac:dyDescent="0.25">
      <c r="A32" t="s">
        <v>46</v>
      </c>
      <c r="B32" s="1" t="s">
        <v>59</v>
      </c>
      <c r="C32" s="2">
        <v>42528</v>
      </c>
      <c r="D32" s="7"/>
      <c r="E32" s="6"/>
      <c r="F32" s="6"/>
      <c r="G32" s="6"/>
      <c r="H32" s="7"/>
      <c r="I32" s="6"/>
      <c r="J32" s="1">
        <v>14</v>
      </c>
      <c r="K32"/>
      <c r="L32"/>
      <c r="M32"/>
      <c r="N32"/>
    </row>
    <row r="33" spans="1:19" hidden="1" x14ac:dyDescent="0.25">
      <c r="A33" s="1" t="s">
        <v>47</v>
      </c>
      <c r="B33" s="1" t="s">
        <v>59</v>
      </c>
      <c r="C33" s="2">
        <v>42528</v>
      </c>
      <c r="D33" s="7"/>
      <c r="E33" s="6"/>
      <c r="F33" s="6"/>
      <c r="G33" s="6"/>
      <c r="H33" s="7"/>
      <c r="I33" s="6"/>
      <c r="J33" s="1">
        <v>5</v>
      </c>
      <c r="K33"/>
      <c r="L33"/>
      <c r="M33"/>
      <c r="N33"/>
    </row>
    <row r="34" spans="1:19" hidden="1" x14ac:dyDescent="0.25">
      <c r="A34" t="s">
        <v>33</v>
      </c>
      <c r="B34" s="1" t="s">
        <v>59</v>
      </c>
      <c r="C34" s="2">
        <v>42479</v>
      </c>
      <c r="D34" s="7"/>
      <c r="E34" s="6"/>
      <c r="F34" s="6"/>
      <c r="G34" s="6"/>
      <c r="H34" s="7"/>
      <c r="I34" s="6"/>
      <c r="J34" s="1">
        <v>29</v>
      </c>
      <c r="K34"/>
      <c r="L34"/>
      <c r="M34"/>
      <c r="N34"/>
    </row>
    <row r="35" spans="1:19" x14ac:dyDescent="0.25">
      <c r="A35" t="s">
        <v>6</v>
      </c>
      <c r="B35" s="1" t="s">
        <v>58</v>
      </c>
      <c r="C35" s="2">
        <v>42430</v>
      </c>
      <c r="D35" s="5">
        <v>133144</v>
      </c>
      <c r="E35" s="4">
        <v>123873</v>
      </c>
      <c r="F35" s="4">
        <v>101235</v>
      </c>
      <c r="G35" s="4">
        <v>15098</v>
      </c>
      <c r="H35" s="5">
        <v>144580</v>
      </c>
      <c r="I35" s="4">
        <v>64868</v>
      </c>
      <c r="J35" s="1">
        <v>6</v>
      </c>
      <c r="K35" s="3">
        <f>D35+(F35+G35)/2</f>
        <v>191310.5</v>
      </c>
      <c r="L35" s="3">
        <f>E35+(F35+G35)/2</f>
        <v>182039.5</v>
      </c>
      <c r="M35" s="3">
        <f>H35</f>
        <v>144580</v>
      </c>
      <c r="N35" s="3">
        <f>I35</f>
        <v>64868</v>
      </c>
      <c r="O35" t="s">
        <v>51</v>
      </c>
      <c r="P35">
        <f>IF($O35=K$1,$J35,0)</f>
        <v>6</v>
      </c>
      <c r="Q35">
        <f>IF($O35=L$1,$J35,0)</f>
        <v>0</v>
      </c>
      <c r="R35">
        <f>IF($O35=M$1,$J35,0)</f>
        <v>0</v>
      </c>
      <c r="S35">
        <f>IF($O35=N$1,$J35,0)</f>
        <v>0</v>
      </c>
    </row>
    <row r="36" spans="1:19" hidden="1" x14ac:dyDescent="0.25">
      <c r="A36" s="1" t="s">
        <v>31</v>
      </c>
      <c r="B36" s="1" t="s">
        <v>59</v>
      </c>
      <c r="C36" s="2">
        <v>42461</v>
      </c>
      <c r="D36" s="7"/>
      <c r="E36" s="6"/>
      <c r="F36" s="6"/>
      <c r="G36" s="6"/>
      <c r="J36" s="1">
        <v>3</v>
      </c>
      <c r="K36">
        <f>D36+(F36+G36)/2</f>
        <v>0</v>
      </c>
      <c r="L36">
        <f>E36+(F36+G36)/2</f>
        <v>0</v>
      </c>
      <c r="M36">
        <f>H36</f>
        <v>0</v>
      </c>
      <c r="N36">
        <f>I36</f>
        <v>0</v>
      </c>
    </row>
    <row r="37" spans="1:19" x14ac:dyDescent="0.25">
      <c r="A37" t="s">
        <v>0</v>
      </c>
      <c r="B37" s="1" t="s">
        <v>58</v>
      </c>
      <c r="C37" s="2">
        <v>42401</v>
      </c>
      <c r="D37" s="4">
        <v>45427</v>
      </c>
      <c r="E37" s="5">
        <v>51666</v>
      </c>
      <c r="F37" s="4">
        <v>43165</v>
      </c>
      <c r="G37" s="4">
        <v>3474</v>
      </c>
      <c r="H37" s="7">
        <v>70047</v>
      </c>
      <c r="I37" s="6">
        <v>69682</v>
      </c>
      <c r="J37" s="1">
        <v>6</v>
      </c>
      <c r="K37" s="3">
        <f>D37+(F37+G37)/2</f>
        <v>68746.5</v>
      </c>
      <c r="L37" s="3">
        <f>E37+(F37+G37)/2</f>
        <v>74985.5</v>
      </c>
      <c r="M37" s="3">
        <f>H37</f>
        <v>70047</v>
      </c>
      <c r="N37" s="3">
        <f>I37</f>
        <v>69682</v>
      </c>
      <c r="O37" t="s">
        <v>52</v>
      </c>
      <c r="P37">
        <f>IF($O37=K$1,$J37,0)</f>
        <v>0</v>
      </c>
      <c r="Q37">
        <f>IF($O37=L$1,$J37,0)</f>
        <v>6</v>
      </c>
      <c r="R37">
        <f>IF($O37=M$1,$J37,0)</f>
        <v>0</v>
      </c>
      <c r="S37">
        <f>IF($O37=N$1,$J37,0)</f>
        <v>0</v>
      </c>
    </row>
    <row r="38" spans="1:19" x14ac:dyDescent="0.25">
      <c r="A38" t="s">
        <v>15</v>
      </c>
      <c r="B38" s="1" t="s">
        <v>58</v>
      </c>
      <c r="C38" s="2">
        <v>42434</v>
      </c>
      <c r="D38" s="4">
        <v>17062</v>
      </c>
      <c r="E38" s="5">
        <v>35207</v>
      </c>
      <c r="F38" s="4">
        <v>12189</v>
      </c>
      <c r="G38" s="4">
        <v>7795</v>
      </c>
      <c r="H38" s="4">
        <v>12593</v>
      </c>
      <c r="I38" s="5">
        <v>26450</v>
      </c>
      <c r="J38" s="1">
        <v>6</v>
      </c>
      <c r="K38" s="3">
        <f>D38+(F38+G38)/2</f>
        <v>27054</v>
      </c>
      <c r="L38" s="3">
        <f>E38+(F38+G38)/2</f>
        <v>45199</v>
      </c>
      <c r="M38" s="3">
        <f>H38</f>
        <v>12593</v>
      </c>
      <c r="N38" s="3">
        <f>I38</f>
        <v>26450</v>
      </c>
      <c r="O38" t="s">
        <v>52</v>
      </c>
      <c r="P38">
        <f>IF($O38=K$1,$J38,0)</f>
        <v>0</v>
      </c>
      <c r="Q38">
        <f>IF($O38=L$1,$J38,0)</f>
        <v>6</v>
      </c>
      <c r="R38">
        <f>IF($O38=M$1,$J38,0)</f>
        <v>0</v>
      </c>
      <c r="S38">
        <f>IF($O38=N$1,$J38,0)</f>
        <v>0</v>
      </c>
    </row>
    <row r="39" spans="1:19" hidden="1" x14ac:dyDescent="0.25">
      <c r="A39" t="s">
        <v>42</v>
      </c>
      <c r="B39" s="1" t="s">
        <v>59</v>
      </c>
      <c r="C39" s="2">
        <v>42507</v>
      </c>
      <c r="D39" s="7"/>
      <c r="E39" s="6"/>
      <c r="F39" s="6"/>
      <c r="G39" s="6"/>
      <c r="H39" s="7"/>
      <c r="I39" s="6"/>
      <c r="J39" s="1">
        <v>7</v>
      </c>
      <c r="K39"/>
      <c r="L39"/>
      <c r="M39"/>
      <c r="N39"/>
    </row>
    <row r="40" spans="1:19" hidden="1" x14ac:dyDescent="0.25">
      <c r="A40" t="s">
        <v>37</v>
      </c>
      <c r="B40" s="1" t="s">
        <v>59</v>
      </c>
      <c r="C40" s="2">
        <v>42486</v>
      </c>
      <c r="D40" s="7"/>
      <c r="E40" s="6"/>
      <c r="F40" s="6"/>
      <c r="G40" s="6"/>
      <c r="H40" s="7"/>
      <c r="I40" s="6"/>
      <c r="J40" s="1">
        <v>20</v>
      </c>
      <c r="K40"/>
      <c r="L40"/>
      <c r="M40"/>
      <c r="N40"/>
    </row>
    <row r="41" spans="1:19" hidden="1" x14ac:dyDescent="0.25">
      <c r="A41" s="1" t="s">
        <v>38</v>
      </c>
      <c r="B41" s="1" t="s">
        <v>59</v>
      </c>
      <c r="C41" s="2">
        <v>42486</v>
      </c>
      <c r="D41" s="7"/>
      <c r="E41" s="6"/>
      <c r="F41" s="6"/>
      <c r="G41" s="6"/>
      <c r="H41" s="7"/>
      <c r="I41" s="6"/>
      <c r="J41" s="1">
        <v>4</v>
      </c>
      <c r="K41"/>
      <c r="L41"/>
      <c r="M41"/>
      <c r="N41"/>
    </row>
    <row r="42" spans="1:19" x14ac:dyDescent="0.25">
      <c r="A42" t="s">
        <v>22</v>
      </c>
      <c r="B42" s="1" t="s">
        <v>58</v>
      </c>
      <c r="C42" s="2">
        <v>42437</v>
      </c>
      <c r="D42" s="5">
        <v>191755</v>
      </c>
      <c r="E42" s="4">
        <v>147065</v>
      </c>
      <c r="F42" s="4">
        <v>20768</v>
      </c>
      <c r="G42" s="4">
        <v>35817</v>
      </c>
      <c r="H42" s="5">
        <v>182447</v>
      </c>
      <c r="I42" s="4">
        <v>36348</v>
      </c>
      <c r="J42" s="1">
        <v>6</v>
      </c>
      <c r="K42" s="3">
        <f>D42+(F42+G42)/2</f>
        <v>220047.5</v>
      </c>
      <c r="L42" s="3">
        <f>E42+(F42+G42)/2</f>
        <v>175357.5</v>
      </c>
      <c r="M42" s="3">
        <f>H42</f>
        <v>182447</v>
      </c>
      <c r="N42" s="3">
        <f>I42</f>
        <v>36348</v>
      </c>
      <c r="O42" t="s">
        <v>51</v>
      </c>
      <c r="P42">
        <f>IF($O42=K$1,$J42,0)</f>
        <v>6</v>
      </c>
      <c r="Q42">
        <f>IF($O42=L$1,$J42,0)</f>
        <v>0</v>
      </c>
      <c r="R42">
        <f>IF($O42=M$1,$J42,0)</f>
        <v>0</v>
      </c>
      <c r="S42">
        <f>IF($O42=N$1,$J42,0)</f>
        <v>0</v>
      </c>
    </row>
    <row r="43" spans="1:19" hidden="1" x14ac:dyDescent="0.25">
      <c r="A43" s="1" t="s">
        <v>48</v>
      </c>
      <c r="B43" s="1" t="s">
        <v>59</v>
      </c>
      <c r="C43" s="2">
        <v>42528</v>
      </c>
      <c r="H43" s="7"/>
      <c r="I43" s="6"/>
      <c r="J43" s="1">
        <v>3</v>
      </c>
      <c r="K43"/>
      <c r="L43"/>
      <c r="M43"/>
      <c r="N43"/>
    </row>
    <row r="44" spans="1:19" x14ac:dyDescent="0.25">
      <c r="A44" t="s">
        <v>3</v>
      </c>
      <c r="B44" s="1" t="s">
        <v>58</v>
      </c>
      <c r="C44" s="2">
        <v>42423</v>
      </c>
      <c r="D44" s="5">
        <v>34531</v>
      </c>
      <c r="E44" s="4">
        <v>16079</v>
      </c>
      <c r="F44" s="4">
        <v>17940</v>
      </c>
      <c r="G44" s="4">
        <v>2709</v>
      </c>
      <c r="H44" s="4">
        <v>6440</v>
      </c>
      <c r="I44" s="4">
        <v>5785</v>
      </c>
      <c r="J44" s="1">
        <v>6</v>
      </c>
      <c r="K44" s="3">
        <f>D44+(F44+G44)/2</f>
        <v>44855.5</v>
      </c>
      <c r="L44" s="3">
        <f>E44+(F44+G44)/2</f>
        <v>26403.5</v>
      </c>
      <c r="M44" s="3">
        <f>H44</f>
        <v>6440</v>
      </c>
      <c r="N44" s="3">
        <f>I44</f>
        <v>5785</v>
      </c>
      <c r="O44" t="s">
        <v>51</v>
      </c>
      <c r="P44">
        <f>IF($O44=K$1,$J44,0)</f>
        <v>6</v>
      </c>
      <c r="Q44">
        <f>IF($O44=L$1,$J44,0)</f>
        <v>0</v>
      </c>
      <c r="R44">
        <f>IF($O44=M$1,$J44,0)</f>
        <v>0</v>
      </c>
      <c r="S44">
        <f>IF($O44=N$1,$J44,0)</f>
        <v>0</v>
      </c>
    </row>
    <row r="45" spans="1:19" x14ac:dyDescent="0.25">
      <c r="A45" t="s">
        <v>30</v>
      </c>
      <c r="B45" s="1" t="s">
        <v>58</v>
      </c>
      <c r="C45" s="2">
        <v>42451</v>
      </c>
      <c r="D45" s="4">
        <v>24864</v>
      </c>
      <c r="E45" s="5">
        <v>122567</v>
      </c>
      <c r="F45" s="6">
        <v>0</v>
      </c>
      <c r="G45" s="4">
        <v>29773</v>
      </c>
      <c r="H45" s="4">
        <v>15666</v>
      </c>
      <c r="I45" s="5">
        <v>61333</v>
      </c>
      <c r="J45" s="1">
        <v>6</v>
      </c>
      <c r="K45" s="3">
        <f>D45+(F45+G45)/2</f>
        <v>39750.5</v>
      </c>
      <c r="L45" s="3">
        <f>E45+(F45+G45)/2</f>
        <v>137453.5</v>
      </c>
      <c r="M45" s="3">
        <f>H45</f>
        <v>15666</v>
      </c>
      <c r="N45" s="3">
        <f>I45</f>
        <v>61333</v>
      </c>
      <c r="O45" t="s">
        <v>52</v>
      </c>
      <c r="P45">
        <f>IF($O45=K$1,$J45,0)</f>
        <v>0</v>
      </c>
      <c r="Q45">
        <f>IF($O45=L$1,$J45,0)</f>
        <v>6</v>
      </c>
      <c r="R45">
        <f>IF($O45=M$1,$J45,0)</f>
        <v>0</v>
      </c>
      <c r="S45">
        <f>IF($O45=N$1,$J45,0)</f>
        <v>0</v>
      </c>
    </row>
    <row r="46" spans="1:19" x14ac:dyDescent="0.25">
      <c r="A46" s="1" t="s">
        <v>19</v>
      </c>
      <c r="B46" s="1" t="s">
        <v>58</v>
      </c>
      <c r="C46" s="2">
        <v>42437</v>
      </c>
      <c r="D46" s="5">
        <v>5677</v>
      </c>
      <c r="E46" s="4">
        <v>4379</v>
      </c>
      <c r="F46" s="4">
        <v>1759</v>
      </c>
      <c r="G46" s="4">
        <v>1413</v>
      </c>
      <c r="H46" s="4">
        <v>10125</v>
      </c>
      <c r="I46" s="5">
        <v>23530</v>
      </c>
      <c r="J46" s="1">
        <v>4</v>
      </c>
      <c r="K46" s="3">
        <f>D46+(F46+G46)/2</f>
        <v>7263</v>
      </c>
      <c r="L46" s="3">
        <f>E46+(F46+G46)/2</f>
        <v>5965</v>
      </c>
      <c r="M46" s="3">
        <f>H46</f>
        <v>10125</v>
      </c>
      <c r="N46" s="3">
        <f>I46</f>
        <v>23530</v>
      </c>
      <c r="O46" t="s">
        <v>56</v>
      </c>
      <c r="P46">
        <f>IF($O46=K$1,$J46,0)</f>
        <v>0</v>
      </c>
      <c r="Q46">
        <f>IF($O46=L$1,$J46,0)</f>
        <v>0</v>
      </c>
      <c r="R46">
        <f>IF($O46=M$1,$J46,0)</f>
        <v>0</v>
      </c>
      <c r="S46">
        <f>IF($O46=N$1,$J46,0)</f>
        <v>4</v>
      </c>
    </row>
    <row r="47" spans="1:19" x14ac:dyDescent="0.25">
      <c r="A47" s="1" t="s">
        <v>20</v>
      </c>
      <c r="B47" s="1" t="s">
        <v>58</v>
      </c>
      <c r="C47" s="2">
        <v>42437</v>
      </c>
      <c r="D47" s="4">
        <v>62478</v>
      </c>
      <c r="E47" s="5">
        <v>100942</v>
      </c>
      <c r="F47" s="4">
        <v>35347</v>
      </c>
      <c r="G47" s="4">
        <v>16517</v>
      </c>
      <c r="H47" s="4">
        <v>5065</v>
      </c>
      <c r="I47" s="5">
        <v>18640</v>
      </c>
      <c r="J47" s="1">
        <v>4</v>
      </c>
      <c r="K47" s="3">
        <f>D47+(F47+G47)/2</f>
        <v>88410</v>
      </c>
      <c r="L47" s="3">
        <f>E47+(F47+G47)/2</f>
        <v>126874</v>
      </c>
      <c r="M47" s="3">
        <f>H47</f>
        <v>5065</v>
      </c>
      <c r="N47" s="3">
        <f>I47</f>
        <v>18640</v>
      </c>
      <c r="O47" t="s">
        <v>52</v>
      </c>
      <c r="P47">
        <f>IF($O47=K$1,$J47,0)</f>
        <v>0</v>
      </c>
      <c r="Q47">
        <f>IF($O47=L$1,$J47,0)</f>
        <v>4</v>
      </c>
      <c r="R47">
        <f>IF($O47=M$1,$J47,0)</f>
        <v>0</v>
      </c>
      <c r="S47">
        <f>IF($O47=N$1,$J47,0)</f>
        <v>0</v>
      </c>
    </row>
    <row r="48" spans="1:19" x14ac:dyDescent="0.25">
      <c r="A48" t="s">
        <v>1</v>
      </c>
      <c r="B48" s="1" t="s">
        <v>58</v>
      </c>
      <c r="C48" s="2">
        <v>42409</v>
      </c>
      <c r="D48" s="5">
        <v>100406</v>
      </c>
      <c r="E48" s="4">
        <v>33189</v>
      </c>
      <c r="F48" s="4">
        <v>30032</v>
      </c>
      <c r="G48" s="4">
        <v>44909</v>
      </c>
      <c r="H48" s="4">
        <v>95252</v>
      </c>
      <c r="I48" s="5">
        <v>151584</v>
      </c>
      <c r="J48" s="1">
        <v>4</v>
      </c>
      <c r="K48" s="3">
        <f>D48+(F48+G48)/2</f>
        <v>137876.5</v>
      </c>
      <c r="L48" s="3">
        <f>E48+(F48+G48)/2</f>
        <v>70659.5</v>
      </c>
      <c r="M48" s="3">
        <f>H48</f>
        <v>95252</v>
      </c>
      <c r="N48" s="3">
        <f>I48</f>
        <v>151584</v>
      </c>
      <c r="O48" t="s">
        <v>56</v>
      </c>
      <c r="P48">
        <f>IF($O48=K$1,$J48,0)</f>
        <v>0</v>
      </c>
      <c r="Q48">
        <f>IF($O48=L$1,$J48,0)</f>
        <v>0</v>
      </c>
      <c r="R48">
        <f>IF($O48=M$1,$J48,0)</f>
        <v>0</v>
      </c>
      <c r="S48">
        <f>IF($O48=N$1,$J48,0)</f>
        <v>4</v>
      </c>
    </row>
    <row r="49" spans="1:20" hidden="1" x14ac:dyDescent="0.25">
      <c r="A49" s="1" t="s">
        <v>43</v>
      </c>
      <c r="B49" s="1" t="s">
        <v>59</v>
      </c>
      <c r="C49" s="2">
        <v>42514</v>
      </c>
      <c r="D49" s="7"/>
      <c r="E49" s="6"/>
      <c r="F49" s="6"/>
      <c r="G49" s="6"/>
      <c r="H49" s="7">
        <v>7140</v>
      </c>
      <c r="I49" s="6">
        <v>19159</v>
      </c>
      <c r="J49" s="1">
        <v>12</v>
      </c>
      <c r="K49">
        <f>D49+(F49+G49)/2</f>
        <v>0</v>
      </c>
      <c r="L49">
        <f>E49+(F49+G49)/2</f>
        <v>0</v>
      </c>
      <c r="M49">
        <f>H49</f>
        <v>7140</v>
      </c>
      <c r="N49">
        <f>I49</f>
        <v>19159</v>
      </c>
    </row>
    <row r="50" spans="1:20" hidden="1" x14ac:dyDescent="0.25">
      <c r="A50" t="s">
        <v>41</v>
      </c>
      <c r="B50" s="1" t="s">
        <v>59</v>
      </c>
      <c r="C50" s="2">
        <v>42500</v>
      </c>
      <c r="D50" s="7"/>
      <c r="E50" s="6"/>
      <c r="F50" s="6"/>
      <c r="G50" s="6"/>
      <c r="H50" s="7"/>
      <c r="I50" s="6"/>
      <c r="J50" s="1">
        <v>5</v>
      </c>
      <c r="K50"/>
      <c r="L50"/>
      <c r="M50"/>
      <c r="N50"/>
    </row>
    <row r="51" spans="1:20" x14ac:dyDescent="0.25">
      <c r="A51" s="1" t="s">
        <v>13</v>
      </c>
      <c r="B51" s="1" t="s">
        <v>58</v>
      </c>
      <c r="C51" s="2">
        <v>42430</v>
      </c>
      <c r="D51" s="5">
        <v>19968</v>
      </c>
      <c r="E51" s="4">
        <v>5929</v>
      </c>
      <c r="F51" s="4">
        <v>11778</v>
      </c>
      <c r="G51" s="4">
        <v>18543</v>
      </c>
      <c r="H51" s="4">
        <v>18335</v>
      </c>
      <c r="I51" s="5">
        <v>115863</v>
      </c>
      <c r="J51" s="1">
        <v>3</v>
      </c>
      <c r="K51" s="3">
        <f>D51+(F51+G51)/2</f>
        <v>35128.5</v>
      </c>
      <c r="L51" s="3">
        <f>E51+(F51+G51)/2</f>
        <v>21089.5</v>
      </c>
      <c r="M51" s="3">
        <f>H51</f>
        <v>18335</v>
      </c>
      <c r="N51" s="3">
        <f>I51</f>
        <v>115863</v>
      </c>
      <c r="O51" t="s">
        <v>56</v>
      </c>
      <c r="P51">
        <f>IF($O51=K$1,$J51,0)</f>
        <v>0</v>
      </c>
      <c r="Q51">
        <f>IF($O51=L$1,$J51,0)</f>
        <v>0</v>
      </c>
      <c r="R51">
        <f>IF($O51=M$1,$J51,0)</f>
        <v>0</v>
      </c>
      <c r="S51">
        <f>IF($O51=N$1,$J51,0)</f>
        <v>3</v>
      </c>
    </row>
    <row r="52" spans="1:20" hidden="1" x14ac:dyDescent="0.25">
      <c r="A52" t="s">
        <v>50</v>
      </c>
      <c r="B52" s="1" t="s">
        <v>59</v>
      </c>
      <c r="C52" s="2">
        <v>42441</v>
      </c>
      <c r="D52" s="7"/>
      <c r="E52" s="6"/>
      <c r="F52" s="6"/>
      <c r="G52" s="6"/>
      <c r="H52" s="7"/>
      <c r="I52" s="6"/>
      <c r="J52" s="1">
        <v>3</v>
      </c>
      <c r="K52">
        <f>D52+(F52+G52)/2</f>
        <v>0</v>
      </c>
      <c r="L52">
        <f>E52+(F52+G52)/2</f>
        <v>0</v>
      </c>
      <c r="M52">
        <f>H52</f>
        <v>0</v>
      </c>
      <c r="N52">
        <f>I52</f>
        <v>0</v>
      </c>
    </row>
    <row r="53" spans="1:20" x14ac:dyDescent="0.25">
      <c r="H53" s="7"/>
      <c r="I53" s="6"/>
      <c r="P53">
        <f>SUBTOTAL(9,P2:P52)</f>
        <v>160</v>
      </c>
      <c r="Q53">
        <f>SUBTOTAL(9,Q2:Q52)</f>
        <v>77</v>
      </c>
      <c r="R53">
        <f>SUBTOTAL(9,R2:R52)</f>
        <v>54</v>
      </c>
      <c r="S53">
        <f>SUBTOTAL(9,S2:S52)</f>
        <v>21</v>
      </c>
      <c r="T53">
        <f>SUM(P53:S53)</f>
        <v>312</v>
      </c>
    </row>
    <row r="54" spans="1:20" x14ac:dyDescent="0.25">
      <c r="T54">
        <f>T53/2</f>
        <v>156</v>
      </c>
    </row>
  </sheetData>
  <autoFilter ref="A1:S54">
    <filterColumn colId="1">
      <filters blank="1">
        <filter val="Y"/>
      </filters>
    </filterColumn>
    <sortState ref="A2:S54">
      <sortCondition descending="1" ref="J1:J54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rbroberg</dc:creator>
  <cp:lastModifiedBy>rbroberg</cp:lastModifiedBy>
  <dcterms:created xsi:type="dcterms:W3CDTF">2016-04-08T20:20:27Z</dcterms:created>
  <dcterms:modified xsi:type="dcterms:W3CDTF">2016-04-09T18:32:55Z</dcterms:modified>
</cp:coreProperties>
</file>