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8b4f\MachineLearning\TreeModels\"/>
    </mc:Choice>
  </mc:AlternateContent>
  <xr:revisionPtr revIDLastSave="0" documentId="13_ncr:1_{F4B91768-07A3-4D47-9D42-479BE9747963}" xr6:coauthVersionLast="45" xr6:coauthVersionMax="45" xr10:uidLastSave="{00000000-0000-0000-0000-000000000000}"/>
  <bookViews>
    <workbookView xWindow="-110" yWindow="-110" windowWidth="19420" windowHeight="10420" activeTab="3" xr2:uid="{A3331F6E-FF92-4BB5-8392-B8DA8E14E3E1}"/>
  </bookViews>
  <sheets>
    <sheet name="Impurity" sheetId="1" r:id="rId1"/>
    <sheet name="Practice1" sheetId="2" r:id="rId2"/>
    <sheet name="Practice2" sheetId="3" r:id="rId3"/>
    <sheet name="Practic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" l="1"/>
  <c r="B3" i="4"/>
  <c r="A3" i="4"/>
  <c r="B2" i="4"/>
  <c r="A2" i="4"/>
  <c r="C33" i="3"/>
  <c r="D34" i="3"/>
  <c r="D33" i="3"/>
  <c r="H20" i="3"/>
  <c r="E20" i="3"/>
  <c r="E21" i="3" s="1"/>
  <c r="E34" i="3"/>
  <c r="E33" i="3"/>
  <c r="C34" i="3"/>
  <c r="H29" i="3"/>
  <c r="E30" i="3" s="1"/>
  <c r="E29" i="3"/>
  <c r="I26" i="3"/>
  <c r="H26" i="3"/>
  <c r="I25" i="3"/>
  <c r="H25" i="3"/>
  <c r="E27" i="3"/>
  <c r="F26" i="3"/>
  <c r="E26" i="3"/>
  <c r="F25" i="3"/>
  <c r="E25" i="3"/>
  <c r="I15" i="3"/>
  <c r="H15" i="3"/>
  <c r="I16" i="3"/>
  <c r="H16" i="3"/>
  <c r="E17" i="3"/>
  <c r="F16" i="3"/>
  <c r="F15" i="3"/>
  <c r="E16" i="3"/>
  <c r="E15" i="3"/>
  <c r="E10" i="3"/>
  <c r="F9" i="3"/>
  <c r="E9" i="3"/>
  <c r="F8" i="3"/>
  <c r="E8" i="3"/>
  <c r="I42" i="2"/>
  <c r="K38" i="2"/>
  <c r="K40" i="2" s="1"/>
  <c r="I38" i="2"/>
  <c r="I40" i="2" s="1"/>
  <c r="F38" i="2"/>
  <c r="D41" i="2"/>
  <c r="D42" i="2" s="1"/>
  <c r="F40" i="2"/>
  <c r="D40" i="2"/>
  <c r="D38" i="2"/>
  <c r="I37" i="2"/>
  <c r="J37" i="2"/>
  <c r="K37" i="2"/>
  <c r="L37" i="2"/>
  <c r="E37" i="2"/>
  <c r="F37" i="2"/>
  <c r="G37" i="2"/>
  <c r="D37" i="2"/>
  <c r="L36" i="2"/>
  <c r="K36" i="2"/>
  <c r="J36" i="2"/>
  <c r="I36" i="2"/>
  <c r="G36" i="2"/>
  <c r="F36" i="2"/>
  <c r="E36" i="2"/>
  <c r="D36" i="2"/>
  <c r="D33" i="2"/>
  <c r="I33" i="2"/>
  <c r="J32" i="2"/>
  <c r="I32" i="2"/>
  <c r="E32" i="2"/>
  <c r="D32" i="2"/>
  <c r="J31" i="2"/>
  <c r="I31" i="2"/>
  <c r="E31" i="2"/>
  <c r="D31" i="2"/>
  <c r="K18" i="2"/>
  <c r="C18" i="2"/>
  <c r="K16" i="2"/>
  <c r="L15" i="2"/>
  <c r="K15" i="2"/>
  <c r="K8" i="2"/>
  <c r="L7" i="2"/>
  <c r="K7" i="2"/>
  <c r="L6" i="2"/>
  <c r="K6" i="2"/>
  <c r="M13" i="2"/>
  <c r="N12" i="2"/>
  <c r="M12" i="2"/>
  <c r="N11" i="2"/>
  <c r="M11" i="2"/>
  <c r="L12" i="2"/>
  <c r="K12" i="2"/>
  <c r="K13" i="2" s="1"/>
  <c r="L11" i="2"/>
  <c r="K11" i="2"/>
  <c r="C17" i="2"/>
  <c r="D16" i="2"/>
  <c r="C16" i="2"/>
  <c r="E14" i="2"/>
  <c r="F13" i="2"/>
  <c r="E13" i="2"/>
  <c r="F12" i="2"/>
  <c r="E12" i="2"/>
  <c r="C14" i="2"/>
  <c r="D6" i="2"/>
  <c r="C6" i="2"/>
  <c r="C7" i="2" s="1"/>
  <c r="D13" i="2"/>
  <c r="C13" i="2"/>
  <c r="D12" i="2"/>
  <c r="C12" i="2"/>
  <c r="D7" i="2"/>
  <c r="H17" i="3" l="1"/>
  <c r="I41" i="2"/>
  <c r="C8" i="2"/>
  <c r="B5" i="1"/>
  <c r="B4" i="1"/>
  <c r="B3" i="1"/>
  <c r="D5" i="1"/>
  <c r="D4" i="1"/>
  <c r="D3" i="1"/>
  <c r="F3" i="1"/>
  <c r="F4" i="1"/>
  <c r="F5" i="1"/>
  <c r="E3" i="1"/>
  <c r="E4" i="1"/>
  <c r="E5" i="1"/>
  <c r="C3" i="1"/>
  <c r="C4" i="1"/>
  <c r="C5" i="1"/>
  <c r="G5" i="1"/>
  <c r="G4" i="1"/>
  <c r="G3" i="1"/>
</calcChain>
</file>

<file path=xl/sharedStrings.xml><?xml version="1.0" encoding="utf-8"?>
<sst xmlns="http://schemas.openxmlformats.org/spreadsheetml/2006/main" count="111" uniqueCount="46">
  <si>
    <t>p1</t>
  </si>
  <si>
    <t>p2</t>
  </si>
  <si>
    <t>Classification Error</t>
  </si>
  <si>
    <t>Gini Index</t>
  </si>
  <si>
    <t>Entropy</t>
  </si>
  <si>
    <t>Rating</t>
  </si>
  <si>
    <t>Hit</t>
  </si>
  <si>
    <t>Flop</t>
  </si>
  <si>
    <t>&lt;=3</t>
  </si>
  <si>
    <t>&gt;3</t>
  </si>
  <si>
    <t>Total</t>
  </si>
  <si>
    <t>Gini</t>
  </si>
  <si>
    <t>Pre Split</t>
  </si>
  <si>
    <t>Prob</t>
  </si>
  <si>
    <t>Impurity</t>
  </si>
  <si>
    <t>Post Split on Rating</t>
  </si>
  <si>
    <t>Renowned Cast</t>
  </si>
  <si>
    <t>Yes</t>
  </si>
  <si>
    <t>No</t>
  </si>
  <si>
    <t>YES</t>
  </si>
  <si>
    <t>After Split</t>
  </si>
  <si>
    <t>IG</t>
  </si>
  <si>
    <t>Reknowned</t>
  </si>
  <si>
    <t>Pre-split impurity</t>
  </si>
  <si>
    <t>Before</t>
  </si>
  <si>
    <t>After Split Impurity</t>
  </si>
  <si>
    <t>Interested in Music</t>
  </si>
  <si>
    <t>Not Interested in Music</t>
  </si>
  <si>
    <t>Gender</t>
  </si>
  <si>
    <t>Male</t>
  </si>
  <si>
    <t>Female</t>
  </si>
  <si>
    <t>Stream</t>
  </si>
  <si>
    <t>Science </t>
  </si>
  <si>
    <t>Arts</t>
  </si>
  <si>
    <r>
      <t> </t>
    </r>
    <r>
      <rPr>
        <b/>
        <sz val="7"/>
        <color rgb="FF808080"/>
        <rFont val="Arial"/>
        <family val="2"/>
      </rPr>
      <t>What is the weighted Gini index for Split on Gender</t>
    </r>
  </si>
  <si>
    <t>What is the weighted Gini index  for Split on Stream</t>
  </si>
  <si>
    <t>IG on Gender</t>
  </si>
  <si>
    <t>Post Split</t>
  </si>
  <si>
    <t>IG on Stream</t>
  </si>
  <si>
    <t>Delta</t>
  </si>
  <si>
    <t>Gini index of  the original/ parent data set
()</t>
  </si>
  <si>
    <t>what is the Gini index for Female and Male node(split based on Gender)</t>
  </si>
  <si>
    <t>split the dataset based on stream what is the Gini index for Science and Art node ?</t>
  </si>
  <si>
    <t>Science</t>
  </si>
  <si>
    <t>Art</t>
  </si>
  <si>
    <t>POST SPLIT GINI IMPURITY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</si>
</sst>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808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4067-23E4-42BF-AB0D-C025D53C4382}">
  <dimension ref="A1:G5"/>
  <sheetViews>
    <sheetView workbookViewId="0">
      <selection activeCell="F10" sqref="F10"/>
    </sheetView>
  </sheetViews>
  <sheetFormatPr defaultRowHeight="14.5" x14ac:dyDescent="0.35"/>
  <cols>
    <col min="1" max="1" width="16.453125" bestFit="1" customWidth="1"/>
    <col min="2" max="3" width="11.81640625" bestFit="1" customWidth="1"/>
    <col min="4" max="4" width="11.81640625" customWidth="1"/>
  </cols>
  <sheetData>
    <row r="1" spans="1:7" x14ac:dyDescent="0.35">
      <c r="A1" s="1" t="s">
        <v>0</v>
      </c>
      <c r="B1" s="1">
        <v>0</v>
      </c>
      <c r="C1" s="1">
        <v>0.8</v>
      </c>
      <c r="D1" s="1">
        <v>0.75</v>
      </c>
      <c r="E1" s="1">
        <v>0.7</v>
      </c>
      <c r="F1" s="1">
        <v>0.6</v>
      </c>
      <c r="G1" s="1">
        <v>0.5</v>
      </c>
    </row>
    <row r="2" spans="1:7" x14ac:dyDescent="0.35">
      <c r="A2" s="1" t="s">
        <v>1</v>
      </c>
      <c r="B2" s="1">
        <v>1</v>
      </c>
      <c r="C2" s="1">
        <v>0.2</v>
      </c>
      <c r="D2" s="1">
        <v>0.25</v>
      </c>
      <c r="E2" s="1">
        <v>0.3</v>
      </c>
      <c r="F2" s="1">
        <v>0.4</v>
      </c>
      <c r="G2" s="1">
        <v>0.5</v>
      </c>
    </row>
    <row r="3" spans="1:7" x14ac:dyDescent="0.35">
      <c r="A3" s="2" t="s">
        <v>2</v>
      </c>
      <c r="B3" s="2">
        <f t="shared" ref="B3:G3" si="0">1-MAX(B2,B1)</f>
        <v>0</v>
      </c>
      <c r="C3" s="2">
        <f t="shared" si="0"/>
        <v>0.19999999999999996</v>
      </c>
      <c r="D3" s="2">
        <f t="shared" si="0"/>
        <v>0.25</v>
      </c>
      <c r="E3" s="2">
        <f t="shared" si="0"/>
        <v>0.30000000000000004</v>
      </c>
      <c r="F3" s="2">
        <f t="shared" si="0"/>
        <v>0.4</v>
      </c>
      <c r="G3" s="2">
        <f t="shared" si="0"/>
        <v>0.5</v>
      </c>
    </row>
    <row r="4" spans="1:7" x14ac:dyDescent="0.35">
      <c r="A4" s="2" t="s">
        <v>3</v>
      </c>
      <c r="B4" s="2">
        <f t="shared" ref="B4:G4" si="1">(B2*(1-B2))+(B1*(1-B1))</f>
        <v>0</v>
      </c>
      <c r="C4" s="2">
        <f t="shared" si="1"/>
        <v>0.32</v>
      </c>
      <c r="D4" s="2">
        <f t="shared" si="1"/>
        <v>0.375</v>
      </c>
      <c r="E4" s="2">
        <f t="shared" si="1"/>
        <v>0.42000000000000004</v>
      </c>
      <c r="F4" s="2">
        <f t="shared" si="1"/>
        <v>0.48</v>
      </c>
      <c r="G4" s="2">
        <f t="shared" si="1"/>
        <v>0.5</v>
      </c>
    </row>
    <row r="5" spans="1:7" x14ac:dyDescent="0.35">
      <c r="A5" s="2" t="s">
        <v>4</v>
      </c>
      <c r="B5" s="2" t="e">
        <f t="shared" ref="B5:G5" si="2">-B2*LOG(B2,2)-B1*LOG(B1,2)</f>
        <v>#NUM!</v>
      </c>
      <c r="C5" s="2">
        <f t="shared" si="2"/>
        <v>0.72192809488736231</v>
      </c>
      <c r="D5" s="2">
        <f t="shared" si="2"/>
        <v>0.81127812445913283</v>
      </c>
      <c r="E5" s="2">
        <f t="shared" si="2"/>
        <v>0.8812908992306927</v>
      </c>
      <c r="F5" s="2">
        <f t="shared" si="2"/>
        <v>0.97095059445466858</v>
      </c>
      <c r="G5" s="2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5118-1B42-4697-BBAC-CAA38AB8C81D}">
  <dimension ref="A1:N42"/>
  <sheetViews>
    <sheetView topLeftCell="A28" workbookViewId="0">
      <selection activeCell="G45" sqref="G45"/>
    </sheetView>
  </sheetViews>
  <sheetFormatPr defaultRowHeight="14.5" x14ac:dyDescent="0.35"/>
  <cols>
    <col min="2" max="2" width="16.7265625" bestFit="1" customWidth="1"/>
    <col min="3" max="3" width="16.6328125" bestFit="1" customWidth="1"/>
    <col min="7" max="7" width="10.6328125" bestFit="1" customWidth="1"/>
    <col min="9" max="9" width="13.81640625" bestFit="1" customWidth="1"/>
    <col min="10" max="10" width="9.1796875" customWidth="1"/>
  </cols>
  <sheetData>
    <row r="1" spans="1:14" x14ac:dyDescent="0.35">
      <c r="A1" t="s">
        <v>5</v>
      </c>
      <c r="C1" t="s">
        <v>8</v>
      </c>
      <c r="D1" t="s">
        <v>9</v>
      </c>
      <c r="E1" t="s">
        <v>10</v>
      </c>
      <c r="I1" t="s">
        <v>16</v>
      </c>
      <c r="K1" t="s">
        <v>17</v>
      </c>
      <c r="L1" t="s">
        <v>18</v>
      </c>
      <c r="M1" t="s">
        <v>10</v>
      </c>
    </row>
    <row r="2" spans="1:14" x14ac:dyDescent="0.35">
      <c r="B2" t="s">
        <v>6</v>
      </c>
      <c r="C2">
        <v>30</v>
      </c>
      <c r="D2">
        <v>80</v>
      </c>
      <c r="E2">
        <v>110</v>
      </c>
      <c r="J2" t="s">
        <v>6</v>
      </c>
      <c r="K2">
        <v>90</v>
      </c>
      <c r="L2">
        <v>20</v>
      </c>
      <c r="M2">
        <v>110</v>
      </c>
    </row>
    <row r="3" spans="1:14" x14ac:dyDescent="0.35">
      <c r="B3" t="s">
        <v>7</v>
      </c>
      <c r="C3">
        <v>50</v>
      </c>
      <c r="D3">
        <v>20</v>
      </c>
      <c r="E3">
        <v>70</v>
      </c>
      <c r="J3" t="s">
        <v>7</v>
      </c>
      <c r="K3">
        <v>30</v>
      </c>
      <c r="L3">
        <v>40</v>
      </c>
      <c r="M3">
        <v>70</v>
      </c>
    </row>
    <row r="4" spans="1:14" x14ac:dyDescent="0.35">
      <c r="B4" t="s">
        <v>10</v>
      </c>
      <c r="C4">
        <v>80</v>
      </c>
      <c r="D4">
        <v>100</v>
      </c>
      <c r="E4">
        <v>180</v>
      </c>
      <c r="J4" t="s">
        <v>10</v>
      </c>
      <c r="K4">
        <v>120</v>
      </c>
      <c r="L4">
        <v>60</v>
      </c>
      <c r="M4">
        <v>180</v>
      </c>
    </row>
    <row r="5" spans="1:14" x14ac:dyDescent="0.35">
      <c r="A5" t="s">
        <v>11</v>
      </c>
      <c r="B5" t="s">
        <v>12</v>
      </c>
      <c r="C5" t="s">
        <v>0</v>
      </c>
      <c r="D5" t="s">
        <v>1</v>
      </c>
      <c r="J5" t="s">
        <v>12</v>
      </c>
      <c r="K5" t="s">
        <v>0</v>
      </c>
      <c r="L5" t="s">
        <v>1</v>
      </c>
    </row>
    <row r="6" spans="1:14" x14ac:dyDescent="0.35">
      <c r="B6" t="s">
        <v>13</v>
      </c>
      <c r="C6">
        <f>C4/E4</f>
        <v>0.44444444444444442</v>
      </c>
      <c r="D6">
        <f>D4/E4</f>
        <v>0.55555555555555558</v>
      </c>
      <c r="K6">
        <f>K4/M4</f>
        <v>0.66666666666666663</v>
      </c>
      <c r="L6">
        <f>L4/M4</f>
        <v>0.33333333333333331</v>
      </c>
    </row>
    <row r="7" spans="1:14" x14ac:dyDescent="0.35">
      <c r="C7">
        <f>C6*(1-C6)</f>
        <v>0.24691358024691357</v>
      </c>
      <c r="D7">
        <f>D6*(1-D6)</f>
        <v>0.24691358024691357</v>
      </c>
      <c r="K7">
        <f>K6*(1-K6)</f>
        <v>0.22222222222222224</v>
      </c>
      <c r="L7">
        <f>L6*(1-L6)</f>
        <v>0.22222222222222224</v>
      </c>
    </row>
    <row r="8" spans="1:14" x14ac:dyDescent="0.35">
      <c r="B8" t="s">
        <v>14</v>
      </c>
      <c r="C8">
        <f>C7+D7</f>
        <v>0.49382716049382713</v>
      </c>
      <c r="J8" t="s">
        <v>14</v>
      </c>
      <c r="K8">
        <f>K7+L7</f>
        <v>0.44444444444444448</v>
      </c>
    </row>
    <row r="10" spans="1:14" x14ac:dyDescent="0.35">
      <c r="B10" s="3" t="s">
        <v>8</v>
      </c>
      <c r="C10" s="3"/>
      <c r="D10" s="3"/>
      <c r="E10" s="3" t="s">
        <v>9</v>
      </c>
      <c r="F10" s="3"/>
      <c r="K10" s="3" t="s">
        <v>19</v>
      </c>
      <c r="L10" s="3"/>
      <c r="M10" s="3" t="s">
        <v>18</v>
      </c>
      <c r="N10" s="3"/>
    </row>
    <row r="11" spans="1:14" x14ac:dyDescent="0.35">
      <c r="B11" t="s">
        <v>15</v>
      </c>
      <c r="C11" t="s">
        <v>0</v>
      </c>
      <c r="D11" t="s">
        <v>1</v>
      </c>
      <c r="E11" t="s">
        <v>0</v>
      </c>
      <c r="F11" t="s">
        <v>1</v>
      </c>
      <c r="J11" t="s">
        <v>13</v>
      </c>
      <c r="K11">
        <f>K2/K4</f>
        <v>0.75</v>
      </c>
      <c r="L11">
        <f>K3/K4</f>
        <v>0.25</v>
      </c>
      <c r="M11">
        <f>L2/L4</f>
        <v>0.33333333333333331</v>
      </c>
      <c r="N11">
        <f>L3/L4</f>
        <v>0.66666666666666663</v>
      </c>
    </row>
    <row r="12" spans="1:14" x14ac:dyDescent="0.35">
      <c r="C12">
        <f>C2/C4</f>
        <v>0.375</v>
      </c>
      <c r="D12">
        <f>C3/C4</f>
        <v>0.625</v>
      </c>
      <c r="E12">
        <f>D2/D4</f>
        <v>0.8</v>
      </c>
      <c r="F12">
        <f>D3/D4</f>
        <v>0.2</v>
      </c>
      <c r="K12">
        <f>K11*(1-K11)</f>
        <v>0.1875</v>
      </c>
      <c r="L12">
        <f>L11*(1-L11)</f>
        <v>0.1875</v>
      </c>
      <c r="M12">
        <f>M11*(1-M11)</f>
        <v>0.22222222222222224</v>
      </c>
      <c r="N12">
        <f>N11*(1-N11)</f>
        <v>0.22222222222222224</v>
      </c>
    </row>
    <row r="13" spans="1:14" x14ac:dyDescent="0.35">
      <c r="C13">
        <f>C12*(1-C12)</f>
        <v>0.234375</v>
      </c>
      <c r="D13">
        <f>D12*(1-D12)</f>
        <v>0.234375</v>
      </c>
      <c r="E13">
        <f>E12*(1-E12)</f>
        <v>0.15999999999999998</v>
      </c>
      <c r="F13">
        <f>F12*(1-F12)</f>
        <v>0.16000000000000003</v>
      </c>
      <c r="K13">
        <f>K12+L12</f>
        <v>0.375</v>
      </c>
      <c r="M13">
        <f>M12+N12</f>
        <v>0.44444444444444448</v>
      </c>
    </row>
    <row r="14" spans="1:14" x14ac:dyDescent="0.35">
      <c r="C14">
        <f>C13+D13</f>
        <v>0.46875</v>
      </c>
      <c r="E14">
        <f>E13+F13</f>
        <v>0.32</v>
      </c>
    </row>
    <row r="15" spans="1:14" x14ac:dyDescent="0.35">
      <c r="J15" t="s">
        <v>20</v>
      </c>
      <c r="K15">
        <f>K6*K13</f>
        <v>0.25</v>
      </c>
      <c r="L15">
        <f>L6*M13</f>
        <v>0.14814814814814814</v>
      </c>
    </row>
    <row r="16" spans="1:14" x14ac:dyDescent="0.35">
      <c r="B16" t="s">
        <v>14</v>
      </c>
      <c r="C16">
        <f>C6*C14</f>
        <v>0.20833333333333331</v>
      </c>
      <c r="D16">
        <f>D6*E14</f>
        <v>0.17777777777777778</v>
      </c>
      <c r="K16">
        <f>K15+L15</f>
        <v>0.39814814814814814</v>
      </c>
    </row>
    <row r="17" spans="1:11" x14ac:dyDescent="0.35">
      <c r="B17" t="s">
        <v>10</v>
      </c>
      <c r="C17">
        <f>C16+D16</f>
        <v>0.38611111111111107</v>
      </c>
    </row>
    <row r="18" spans="1:11" x14ac:dyDescent="0.35">
      <c r="A18" t="s">
        <v>21</v>
      </c>
      <c r="C18">
        <f>C8-C17</f>
        <v>0.10771604938271606</v>
      </c>
      <c r="K18">
        <f>K8-K16</f>
        <v>4.6296296296296335E-2</v>
      </c>
    </row>
    <row r="25" spans="1:11" x14ac:dyDescent="0.35">
      <c r="B25" t="s">
        <v>5</v>
      </c>
      <c r="D25" t="s">
        <v>8</v>
      </c>
      <c r="E25" t="s">
        <v>9</v>
      </c>
      <c r="F25" t="s">
        <v>10</v>
      </c>
      <c r="G25" t="s">
        <v>22</v>
      </c>
      <c r="I25" t="s">
        <v>17</v>
      </c>
      <c r="J25" t="s">
        <v>18</v>
      </c>
      <c r="K25" t="s">
        <v>10</v>
      </c>
    </row>
    <row r="26" spans="1:11" x14ac:dyDescent="0.35">
      <c r="C26" t="s">
        <v>6</v>
      </c>
      <c r="D26">
        <v>30</v>
      </c>
      <c r="E26">
        <v>80</v>
      </c>
      <c r="F26">
        <v>110</v>
      </c>
      <c r="H26" t="s">
        <v>6</v>
      </c>
      <c r="I26">
        <v>90</v>
      </c>
      <c r="J26">
        <v>20</v>
      </c>
      <c r="K26">
        <v>110</v>
      </c>
    </row>
    <row r="27" spans="1:11" x14ac:dyDescent="0.35">
      <c r="C27" t="s">
        <v>7</v>
      </c>
      <c r="D27">
        <v>50</v>
      </c>
      <c r="E27">
        <v>20</v>
      </c>
      <c r="F27">
        <v>70</v>
      </c>
      <c r="H27" t="s">
        <v>7</v>
      </c>
      <c r="I27">
        <v>30</v>
      </c>
      <c r="J27">
        <v>40</v>
      </c>
      <c r="K27">
        <v>70</v>
      </c>
    </row>
    <row r="28" spans="1:11" x14ac:dyDescent="0.35">
      <c r="C28" t="s">
        <v>10</v>
      </c>
      <c r="D28">
        <v>80</v>
      </c>
      <c r="E28">
        <v>100</v>
      </c>
      <c r="F28">
        <v>180</v>
      </c>
      <c r="H28" t="s">
        <v>10</v>
      </c>
      <c r="I28">
        <v>120</v>
      </c>
      <c r="J28">
        <v>60</v>
      </c>
      <c r="K28">
        <v>180</v>
      </c>
    </row>
    <row r="30" spans="1:11" x14ac:dyDescent="0.35">
      <c r="B30" t="s">
        <v>4</v>
      </c>
      <c r="C30" t="s">
        <v>23</v>
      </c>
    </row>
    <row r="31" spans="1:11" x14ac:dyDescent="0.35">
      <c r="C31" t="s">
        <v>13</v>
      </c>
      <c r="D31">
        <f>D28/F28</f>
        <v>0.44444444444444442</v>
      </c>
      <c r="E31">
        <f>E28/F28</f>
        <v>0.55555555555555558</v>
      </c>
      <c r="I31">
        <f>I28/K28</f>
        <v>0.66666666666666663</v>
      </c>
      <c r="J31">
        <f>J28/K28</f>
        <v>0.33333333333333331</v>
      </c>
    </row>
    <row r="32" spans="1:11" x14ac:dyDescent="0.35">
      <c r="D32">
        <f>D31*LOG(D31,2)</f>
        <v>-0.51996666730769436</v>
      </c>
      <c r="E32">
        <f>E31*LOG(E31,2)</f>
        <v>-0.4711093925305278</v>
      </c>
      <c r="I32">
        <f>I31*LOG(I31,2)</f>
        <v>-0.38997500048077083</v>
      </c>
      <c r="J32">
        <f>J31*LOG(J31,2)</f>
        <v>-0.52832083357371873</v>
      </c>
    </row>
    <row r="33" spans="3:12" x14ac:dyDescent="0.35">
      <c r="C33" t="s">
        <v>24</v>
      </c>
      <c r="D33">
        <f>-(D32+E32)</f>
        <v>0.99107605983822222</v>
      </c>
      <c r="I33">
        <f>-(I32+J32)</f>
        <v>0.91829583405448956</v>
      </c>
    </row>
    <row r="34" spans="3:12" x14ac:dyDescent="0.35">
      <c r="D34" s="3" t="s">
        <v>8</v>
      </c>
      <c r="E34" s="3"/>
      <c r="F34" s="3" t="s">
        <v>9</v>
      </c>
      <c r="G34" s="3"/>
      <c r="I34" s="3" t="s">
        <v>17</v>
      </c>
      <c r="J34" s="3"/>
      <c r="K34" s="3" t="s">
        <v>18</v>
      </c>
      <c r="L34" s="3"/>
    </row>
    <row r="35" spans="3:12" x14ac:dyDescent="0.35">
      <c r="D35" t="s">
        <v>0</v>
      </c>
      <c r="E35" t="s">
        <v>1</v>
      </c>
      <c r="F35" t="s">
        <v>0</v>
      </c>
      <c r="G35" t="s">
        <v>1</v>
      </c>
      <c r="I35" t="s">
        <v>0</v>
      </c>
      <c r="J35" t="s">
        <v>1</v>
      </c>
      <c r="K35" t="s">
        <v>0</v>
      </c>
      <c r="L35" t="s">
        <v>1</v>
      </c>
    </row>
    <row r="36" spans="3:12" x14ac:dyDescent="0.35">
      <c r="D36">
        <f>D26/D28</f>
        <v>0.375</v>
      </c>
      <c r="E36">
        <f>D27/D28</f>
        <v>0.625</v>
      </c>
      <c r="F36">
        <f>E26/E28</f>
        <v>0.8</v>
      </c>
      <c r="G36">
        <f>E27/E28</f>
        <v>0.2</v>
      </c>
      <c r="I36">
        <f>I26/I28</f>
        <v>0.75</v>
      </c>
      <c r="J36">
        <f>I27/I28</f>
        <v>0.25</v>
      </c>
      <c r="K36">
        <f>J26/J28</f>
        <v>0.33333333333333331</v>
      </c>
      <c r="L36">
        <f>J27/J28</f>
        <v>0.66666666666666663</v>
      </c>
    </row>
    <row r="37" spans="3:12" x14ac:dyDescent="0.35">
      <c r="D37">
        <f>D36*LOG(D36,2)</f>
        <v>-0.53063906222956636</v>
      </c>
      <c r="E37">
        <f t="shared" ref="E37:G37" si="0">E36*LOG(E36,2)</f>
        <v>-0.42379494069539858</v>
      </c>
      <c r="F37">
        <f t="shared" si="0"/>
        <v>-0.25754247590988982</v>
      </c>
      <c r="G37">
        <f t="shared" si="0"/>
        <v>-0.46438561897747244</v>
      </c>
      <c r="I37">
        <f t="shared" ref="I37" si="1">I36*LOG(I36,2)</f>
        <v>-0.31127812445913283</v>
      </c>
      <c r="J37">
        <f t="shared" ref="J37" si="2">J36*LOG(J36,2)</f>
        <v>-0.5</v>
      </c>
      <c r="K37">
        <f t="shared" ref="K37" si="3">K36*LOG(K36,2)</f>
        <v>-0.52832083357371873</v>
      </c>
      <c r="L37">
        <f t="shared" ref="L37" si="4">L36*LOG(L36,2)</f>
        <v>-0.38997500048077083</v>
      </c>
    </row>
    <row r="38" spans="3:12" x14ac:dyDescent="0.35">
      <c r="D38">
        <f>-(D37+E37)</f>
        <v>0.95443400292496494</v>
      </c>
      <c r="F38">
        <f>-(F37+G37)</f>
        <v>0.72192809488736231</v>
      </c>
      <c r="I38">
        <f>-(I37+J37)</f>
        <v>0.81127812445913283</v>
      </c>
      <c r="K38">
        <f>-(K37+L37)</f>
        <v>0.91829583405448956</v>
      </c>
    </row>
    <row r="40" spans="3:12" x14ac:dyDescent="0.35">
      <c r="C40" t="s">
        <v>25</v>
      </c>
      <c r="D40">
        <f>D31*D38</f>
        <v>0.4241928901888733</v>
      </c>
      <c r="F40">
        <f>E31*F38</f>
        <v>0.40107116382631242</v>
      </c>
      <c r="I40">
        <f>I31*I38</f>
        <v>0.54085208297275522</v>
      </c>
      <c r="K40">
        <f>J31*K38</f>
        <v>0.30609861135149652</v>
      </c>
    </row>
    <row r="41" spans="3:12" x14ac:dyDescent="0.35">
      <c r="D41">
        <f>D40+F40</f>
        <v>0.82526405401518566</v>
      </c>
      <c r="I41">
        <f>I40+K40</f>
        <v>0.84695069432425174</v>
      </c>
    </row>
    <row r="42" spans="3:12" x14ac:dyDescent="0.35">
      <c r="C42" t="s">
        <v>21</v>
      </c>
      <c r="D42">
        <f>D33-D41</f>
        <v>0.16581200582303657</v>
      </c>
      <c r="I42">
        <f>I33-I41</f>
        <v>7.1345139730237817E-2</v>
      </c>
    </row>
  </sheetData>
  <mergeCells count="8">
    <mergeCell ref="B10:D10"/>
    <mergeCell ref="E10:F10"/>
    <mergeCell ref="K10:L10"/>
    <mergeCell ref="M10:N10"/>
    <mergeCell ref="D34:E34"/>
    <mergeCell ref="F34:G34"/>
    <mergeCell ref="I34:J34"/>
    <mergeCell ref="K34:L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CE6-6925-4DC0-8D1B-76EEB0342BFD}">
  <dimension ref="A1:I34"/>
  <sheetViews>
    <sheetView topLeftCell="A19" workbookViewId="0">
      <selection activeCell="E34" sqref="E34"/>
    </sheetView>
  </sheetViews>
  <sheetFormatPr defaultRowHeight="14.5" x14ac:dyDescent="0.35"/>
  <cols>
    <col min="2" max="2" width="11.81640625" bestFit="1" customWidth="1"/>
    <col min="3" max="3" width="10.90625" customWidth="1"/>
    <col min="4" max="4" width="11.1796875" customWidth="1"/>
  </cols>
  <sheetData>
    <row r="1" spans="1:9" ht="49" customHeight="1" x14ac:dyDescent="0.35">
      <c r="A1" s="4"/>
      <c r="B1" s="4"/>
      <c r="C1" s="5" t="s">
        <v>26</v>
      </c>
      <c r="D1" s="5" t="s">
        <v>27</v>
      </c>
      <c r="E1" s="4"/>
      <c r="F1" s="4"/>
    </row>
    <row r="2" spans="1:9" x14ac:dyDescent="0.35">
      <c r="A2" s="2" t="s">
        <v>28</v>
      </c>
      <c r="B2" s="2" t="s">
        <v>29</v>
      </c>
      <c r="C2" s="2">
        <v>10</v>
      </c>
      <c r="D2" s="2">
        <v>20</v>
      </c>
      <c r="E2" s="2">
        <v>30</v>
      </c>
      <c r="F2" s="2">
        <v>50</v>
      </c>
    </row>
    <row r="3" spans="1:9" x14ac:dyDescent="0.35">
      <c r="A3" s="2"/>
      <c r="B3" s="2" t="s">
        <v>30</v>
      </c>
      <c r="C3" s="2">
        <v>10</v>
      </c>
      <c r="D3" s="2">
        <v>10</v>
      </c>
      <c r="E3" s="2">
        <v>20</v>
      </c>
      <c r="F3" s="2"/>
    </row>
    <row r="4" spans="1:9" x14ac:dyDescent="0.35">
      <c r="A4" s="2" t="s">
        <v>31</v>
      </c>
      <c r="B4" s="2" t="s">
        <v>32</v>
      </c>
      <c r="C4" s="2">
        <v>10</v>
      </c>
      <c r="D4" s="2">
        <v>30</v>
      </c>
      <c r="E4" s="2">
        <v>40</v>
      </c>
      <c r="F4" s="2">
        <v>50</v>
      </c>
    </row>
    <row r="5" spans="1:9" x14ac:dyDescent="0.35">
      <c r="A5" s="2"/>
      <c r="B5" s="2" t="s">
        <v>33</v>
      </c>
      <c r="C5" s="2">
        <v>10</v>
      </c>
      <c r="D5" s="2">
        <v>0</v>
      </c>
      <c r="E5" s="2">
        <v>10</v>
      </c>
      <c r="F5" s="2"/>
    </row>
    <row r="7" spans="1:9" x14ac:dyDescent="0.35">
      <c r="A7" s="8" t="s">
        <v>40</v>
      </c>
      <c r="B7" s="6"/>
      <c r="C7" s="6"/>
      <c r="D7" s="6"/>
      <c r="E7" s="7" t="s">
        <v>0</v>
      </c>
      <c r="F7" s="7" t="s">
        <v>0</v>
      </c>
    </row>
    <row r="8" spans="1:9" x14ac:dyDescent="0.35">
      <c r="A8" s="7"/>
      <c r="B8" s="7"/>
      <c r="C8" s="7"/>
      <c r="D8" s="7"/>
      <c r="E8" s="7">
        <f>20/50</f>
        <v>0.4</v>
      </c>
      <c r="F8" s="7">
        <f>30/50</f>
        <v>0.6</v>
      </c>
    </row>
    <row r="9" spans="1:9" x14ac:dyDescent="0.35">
      <c r="A9" s="7"/>
      <c r="B9" s="7"/>
      <c r="C9" s="7"/>
      <c r="D9" s="7"/>
      <c r="E9" s="7">
        <f>E8*(1-E8)</f>
        <v>0.24</v>
      </c>
      <c r="F9" s="7">
        <f>F8*(1-F8)</f>
        <v>0.24</v>
      </c>
    </row>
    <row r="10" spans="1:9" x14ac:dyDescent="0.35">
      <c r="A10" s="7"/>
      <c r="B10" s="7"/>
      <c r="C10" s="7"/>
      <c r="D10" s="7"/>
      <c r="E10" s="7">
        <f>E9+F9</f>
        <v>0.48</v>
      </c>
      <c r="F10" s="7"/>
    </row>
    <row r="13" spans="1:9" x14ac:dyDescent="0.35">
      <c r="A13" s="9"/>
      <c r="B13" s="9"/>
      <c r="C13" s="9"/>
      <c r="D13" s="9"/>
      <c r="E13" s="14" t="s">
        <v>30</v>
      </c>
      <c r="F13" s="14"/>
      <c r="G13" s="15"/>
      <c r="H13" s="14" t="s">
        <v>29</v>
      </c>
      <c r="I13" s="14"/>
    </row>
    <row r="14" spans="1:9" ht="27.5" customHeight="1" x14ac:dyDescent="0.35">
      <c r="A14" s="10" t="s">
        <v>41</v>
      </c>
      <c r="B14" s="10"/>
      <c r="C14" s="10"/>
      <c r="D14" s="10"/>
      <c r="E14" s="9" t="s">
        <v>0</v>
      </c>
      <c r="F14" s="9" t="s">
        <v>0</v>
      </c>
      <c r="G14" s="9"/>
      <c r="H14" s="9" t="s">
        <v>0</v>
      </c>
      <c r="I14" s="9" t="s">
        <v>0</v>
      </c>
    </row>
    <row r="15" spans="1:9" x14ac:dyDescent="0.35">
      <c r="A15" s="9"/>
      <c r="B15" s="9"/>
      <c r="C15" s="9"/>
      <c r="D15" s="9"/>
      <c r="E15" s="9">
        <f>10/20</f>
        <v>0.5</v>
      </c>
      <c r="F15" s="9">
        <f>10/20</f>
        <v>0.5</v>
      </c>
      <c r="G15" s="9"/>
      <c r="H15" s="9">
        <f>10/30</f>
        <v>0.33333333333333331</v>
      </c>
      <c r="I15" s="9">
        <f>20/30</f>
        <v>0.66666666666666663</v>
      </c>
    </row>
    <row r="16" spans="1:9" x14ac:dyDescent="0.35">
      <c r="A16" s="9"/>
      <c r="B16" s="9"/>
      <c r="C16" s="9"/>
      <c r="D16" s="9"/>
      <c r="E16" s="9">
        <f>E15*(1-E15)</f>
        <v>0.25</v>
      </c>
      <c r="F16" s="9">
        <f>F15*(1-F15)</f>
        <v>0.25</v>
      </c>
      <c r="G16" s="9"/>
      <c r="H16" s="9">
        <f>H15*(1-H15)</f>
        <v>0.22222222222222224</v>
      </c>
      <c r="I16" s="9">
        <f>I15*(1-I15)</f>
        <v>0.22222222222222224</v>
      </c>
    </row>
    <row r="17" spans="1:9" x14ac:dyDescent="0.35">
      <c r="A17" s="9"/>
      <c r="B17" s="9"/>
      <c r="C17" s="9"/>
      <c r="D17" s="9"/>
      <c r="E17" s="9">
        <f>E16+F16</f>
        <v>0.5</v>
      </c>
      <c r="F17" s="9"/>
      <c r="G17" s="9"/>
      <c r="H17" s="9">
        <f>H16+I16</f>
        <v>0.44444444444444448</v>
      </c>
      <c r="I17" s="9"/>
    </row>
    <row r="18" spans="1:9" x14ac:dyDescent="0.3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5">
      <c r="A19" s="9"/>
      <c r="B19" s="9"/>
      <c r="C19" s="9"/>
      <c r="D19" s="9"/>
      <c r="E19" s="9"/>
      <c r="F19" s="9"/>
      <c r="G19" s="9"/>
      <c r="H19" s="9"/>
      <c r="I19" s="9"/>
    </row>
    <row r="20" spans="1:9" ht="27" customHeight="1" x14ac:dyDescent="0.35">
      <c r="A20" s="10" t="s">
        <v>34</v>
      </c>
      <c r="B20" s="10"/>
      <c r="C20" s="10"/>
      <c r="D20" s="10"/>
      <c r="E20" s="11">
        <f>(20/50)*E17</f>
        <v>0.2</v>
      </c>
      <c r="F20" s="9"/>
      <c r="G20" s="9"/>
      <c r="H20" s="9">
        <f>(30/50)*H17</f>
        <v>0.26666666666666666</v>
      </c>
      <c r="I20" s="9"/>
    </row>
    <row r="21" spans="1:9" x14ac:dyDescent="0.35">
      <c r="A21" s="17" t="s">
        <v>45</v>
      </c>
      <c r="B21" s="18"/>
      <c r="C21" s="18"/>
      <c r="D21" s="19"/>
      <c r="E21" s="9">
        <f>E20+H20</f>
        <v>0.46666666666666667</v>
      </c>
      <c r="F21" s="9"/>
      <c r="G21" s="9"/>
      <c r="H21" s="9"/>
      <c r="I21" s="9"/>
    </row>
    <row r="23" spans="1:9" x14ac:dyDescent="0.35">
      <c r="A23" s="13"/>
      <c r="B23" s="13"/>
      <c r="C23" s="13"/>
      <c r="D23" s="13"/>
      <c r="E23" s="16" t="s">
        <v>43</v>
      </c>
      <c r="F23" s="16"/>
      <c r="G23" s="13"/>
      <c r="H23" s="16" t="s">
        <v>44</v>
      </c>
      <c r="I23" s="16"/>
    </row>
    <row r="24" spans="1:9" ht="33" customHeight="1" x14ac:dyDescent="0.35">
      <c r="A24" s="12" t="s">
        <v>42</v>
      </c>
      <c r="B24" s="12"/>
      <c r="C24" s="12"/>
      <c r="D24" s="12"/>
      <c r="E24" s="13" t="s">
        <v>0</v>
      </c>
      <c r="F24" s="13" t="s">
        <v>0</v>
      </c>
      <c r="G24" s="13"/>
      <c r="H24" s="13" t="s">
        <v>0</v>
      </c>
      <c r="I24" s="13" t="s">
        <v>1</v>
      </c>
    </row>
    <row r="25" spans="1:9" x14ac:dyDescent="0.35">
      <c r="A25" s="13"/>
      <c r="B25" s="13"/>
      <c r="C25" s="13"/>
      <c r="D25" s="13"/>
      <c r="E25" s="13">
        <f>10/40</f>
        <v>0.25</v>
      </c>
      <c r="F25" s="13">
        <f>30/40</f>
        <v>0.75</v>
      </c>
      <c r="G25" s="13"/>
      <c r="H25" s="13">
        <f>10/10</f>
        <v>1</v>
      </c>
      <c r="I25" s="13">
        <f>0/10</f>
        <v>0</v>
      </c>
    </row>
    <row r="26" spans="1:9" x14ac:dyDescent="0.35">
      <c r="A26" s="13"/>
      <c r="B26" s="13"/>
      <c r="C26" s="13"/>
      <c r="D26" s="13"/>
      <c r="E26" s="13">
        <f>E25*(1-E25)</f>
        <v>0.1875</v>
      </c>
      <c r="F26" s="13">
        <f>F25*(1-F25)</f>
        <v>0.1875</v>
      </c>
      <c r="G26" s="13"/>
      <c r="H26" s="13">
        <f>1*(1-1)</f>
        <v>0</v>
      </c>
      <c r="I26" s="13">
        <f>1*(1-1)</f>
        <v>0</v>
      </c>
    </row>
    <row r="27" spans="1:9" x14ac:dyDescent="0.35">
      <c r="A27" s="13"/>
      <c r="B27" s="13"/>
      <c r="C27" s="13"/>
      <c r="D27" s="13"/>
      <c r="E27" s="13">
        <f>E26+F26</f>
        <v>0.375</v>
      </c>
      <c r="F27" s="13"/>
      <c r="G27" s="13"/>
      <c r="H27" s="13">
        <v>0</v>
      </c>
      <c r="I27" s="13"/>
    </row>
    <row r="28" spans="1:9" x14ac:dyDescent="0.35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25.5" customHeight="1" x14ac:dyDescent="0.35">
      <c r="A29" s="12" t="s">
        <v>35</v>
      </c>
      <c r="B29" s="12"/>
      <c r="C29" s="12"/>
      <c r="D29" s="12"/>
      <c r="E29" s="13">
        <f>(40/50)*E27</f>
        <v>0.30000000000000004</v>
      </c>
      <c r="F29" s="13"/>
      <c r="G29" s="13"/>
      <c r="H29" s="13">
        <f>(10/50)*H27</f>
        <v>0</v>
      </c>
      <c r="I29" s="13"/>
    </row>
    <row r="30" spans="1:9" x14ac:dyDescent="0.35">
      <c r="A30" s="20" t="s">
        <v>45</v>
      </c>
      <c r="B30" s="21"/>
      <c r="C30" s="21"/>
      <c r="D30" s="22"/>
      <c r="E30" s="13">
        <f>E29+H29</f>
        <v>0.30000000000000004</v>
      </c>
      <c r="F30" s="13"/>
      <c r="G30" s="13"/>
      <c r="H30" s="13"/>
      <c r="I30" s="13"/>
    </row>
    <row r="32" spans="1:9" x14ac:dyDescent="0.35">
      <c r="C32" t="s">
        <v>12</v>
      </c>
      <c r="D32" t="s">
        <v>37</v>
      </c>
      <c r="E32" t="s">
        <v>39</v>
      </c>
    </row>
    <row r="33" spans="2:5" x14ac:dyDescent="0.35">
      <c r="B33" t="s">
        <v>36</v>
      </c>
      <c r="C33">
        <f>((30/50)*(1-(30/50)))+((20/50)*(1-(20/50)))</f>
        <v>0.48</v>
      </c>
      <c r="D33">
        <f>E21</f>
        <v>0.46666666666666667</v>
      </c>
      <c r="E33">
        <f>C33-D33</f>
        <v>1.3333333333333308E-2</v>
      </c>
    </row>
    <row r="34" spans="2:5" x14ac:dyDescent="0.35">
      <c r="B34" t="s">
        <v>38</v>
      </c>
      <c r="C34">
        <f>((40/50)*(1-(40/50)))+((10/50)*(1-(10/50)))</f>
        <v>0.32</v>
      </c>
      <c r="D34">
        <f>E30</f>
        <v>0.30000000000000004</v>
      </c>
      <c r="E34">
        <f>C34-D34</f>
        <v>1.9999999999999962E-2</v>
      </c>
    </row>
  </sheetData>
  <mergeCells count="11">
    <mergeCell ref="A30:D30"/>
    <mergeCell ref="H13:I13"/>
    <mergeCell ref="A20:D20"/>
    <mergeCell ref="A24:D24"/>
    <mergeCell ref="A29:D29"/>
    <mergeCell ref="E23:F23"/>
    <mergeCell ref="H23:I23"/>
    <mergeCell ref="A21:D21"/>
    <mergeCell ref="A7:D7"/>
    <mergeCell ref="A14:D14"/>
    <mergeCell ref="E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7DBF-0567-4E4B-B377-6F890DADC5BD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>
        <f>4/6</f>
        <v>0.66666666666666663</v>
      </c>
      <c r="B2">
        <f>2/6</f>
        <v>0.33333333333333331</v>
      </c>
    </row>
    <row r="3" spans="1:2" x14ac:dyDescent="0.35">
      <c r="A3">
        <f>A2*(1-A2)</f>
        <v>0.22222222222222224</v>
      </c>
      <c r="B3">
        <f>B2*(1-B2)</f>
        <v>0.22222222222222224</v>
      </c>
    </row>
    <row r="4" spans="1:2" x14ac:dyDescent="0.35">
      <c r="A4">
        <f>A3+B3</f>
        <v>0.44444444444444448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0B7DFA0458646A16F4C2685CAA95B" ma:contentTypeVersion="2" ma:contentTypeDescription="Create a new document." ma:contentTypeScope="" ma:versionID="a8f1d1148d04374f6e051c041a28d5d9">
  <xsd:schema xmlns:xsd="http://www.w3.org/2001/XMLSchema" xmlns:xs="http://www.w3.org/2001/XMLSchema" xmlns:p="http://schemas.microsoft.com/office/2006/metadata/properties" xmlns:ns3="081b59b0-7b8f-4129-9092-27751b7f959f" targetNamespace="http://schemas.microsoft.com/office/2006/metadata/properties" ma:root="true" ma:fieldsID="f6905bd06f8f8c03c3c1d0bdf72fdfa5" ns3:_="">
    <xsd:import namespace="081b59b0-7b8f-4129-9092-27751b7f95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59b0-7b8f-4129-9092-27751b7f9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235CF-807C-4AFE-9751-6FD582982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7F8C58-6085-41BB-913E-3914F7868F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B69C77-50F5-413B-8801-0A2CE778A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b59b0-7b8f-4129-9092-27751b7f95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Impurity</vt:lpstr>
      <vt:lpstr>Practice1</vt:lpstr>
      <vt:lpstr>Practice2</vt:lpstr>
      <vt:lpstr>Practice3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z0038b4f</dc:creator>
  <cp:lastModifiedBy>z0038b4f</cp:lastModifiedBy>
  <dcterms:created xsi:type="dcterms:W3CDTF">2020-09-18T03:06:15Z</dcterms:created>
  <dcterms:modified xsi:type="dcterms:W3CDTF">2020-09-20T19:31:38Z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0x0101000290B7DFA0458646A16F4C2685CAA95B</vt:lpwstr>
  </property>
</Properties>
</file>