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lya\Desktop\sessions\"/>
    </mc:Choice>
  </mc:AlternateContent>
  <xr:revisionPtr revIDLastSave="0" documentId="8_{1EA1E7AA-ECA7-4A23-94D0-C82DCACF400E}" xr6:coauthVersionLast="37" xr6:coauthVersionMax="37" xr10:uidLastSave="{00000000-0000-0000-0000-000000000000}"/>
  <bookViews>
    <workbookView xWindow="0" yWindow="0" windowWidth="23040" windowHeight="8628" firstSheet="3" activeTab="11" xr2:uid="{00000000-000D-0000-FFFF-FFFF00000000}"/>
  </bookViews>
  <sheets>
    <sheet name="2931" sheetId="1" r:id="rId1"/>
    <sheet name="2932" sheetId="2" r:id="rId2"/>
    <sheet name="2933" sheetId="3" r:id="rId3"/>
    <sheet name="2934" sheetId="4" r:id="rId4"/>
    <sheet name="2935" sheetId="5" r:id="rId5"/>
    <sheet name="2941" sheetId="6" r:id="rId6"/>
    <sheet name="2942" sheetId="7" r:id="rId7"/>
    <sheet name="2951" sheetId="8" r:id="rId8"/>
    <sheet name="2831" sheetId="9" r:id="rId9"/>
    <sheet name="2832" sheetId="10" r:id="rId10"/>
    <sheet name="2833" sheetId="11" r:id="rId11"/>
    <sheet name="2834" sheetId="12" r:id="rId12"/>
    <sheet name="2835" sheetId="13" r:id="rId13"/>
    <sheet name="2851" sheetId="14" r:id="rId14"/>
    <sheet name="2841" sheetId="15" r:id="rId15"/>
    <sheet name="2842" sheetId="16" r:id="rId16"/>
    <sheet name="2731" sheetId="17" r:id="rId17"/>
    <sheet name="2732" sheetId="18" r:id="rId18"/>
    <sheet name="2733" sheetId="19" r:id="rId19"/>
    <sheet name="2734" sheetId="20" r:id="rId20"/>
    <sheet name="2735" sheetId="21" r:id="rId21"/>
    <sheet name="2751" sheetId="22" r:id="rId22"/>
    <sheet name="2741" sheetId="23" r:id="rId23"/>
    <sheet name="2742" sheetId="24" r:id="rId24"/>
    <sheet name="2631" sheetId="25" r:id="rId25"/>
    <sheet name="2632" sheetId="26" r:id="rId26"/>
    <sheet name="2633" sheetId="27" r:id="rId27"/>
    <sheet name="2634" sheetId="28" r:id="rId28"/>
    <sheet name="2635д" sheetId="29" r:id="rId29"/>
    <sheet name="2651" sheetId="30" r:id="rId30"/>
    <sheet name="2641" sheetId="31" r:id="rId31"/>
    <sheet name="2642" sheetId="32" r:id="rId32"/>
    <sheet name="2531" sheetId="33" r:id="rId33"/>
    <sheet name="2532" sheetId="34" r:id="rId34"/>
    <sheet name="2533" sheetId="35" r:id="rId35"/>
    <sheet name="2534" sheetId="36" r:id="rId36"/>
    <sheet name="2535д" sheetId="37" r:id="rId37"/>
    <sheet name="2551" sheetId="38" r:id="rId38"/>
    <sheet name="2541" sheetId="39" r:id="rId39"/>
    <sheet name="2542" sheetId="40" r:id="rId40"/>
    <sheet name="2543" sheetId="41" r:id="rId41"/>
    <sheet name="2592" sheetId="42" r:id="rId42"/>
    <sheet name="сводн." sheetId="43" r:id="rId43"/>
    <sheet name="27 курс" sheetId="44" r:id="rId44"/>
    <sheet name="24 курс" sheetId="45" r:id="rId45"/>
  </sheets>
  <calcPr calcId="179021" iterateDelta="1E-4"/>
  <fileRecoveryPr dataExtractLoad="1"/>
</workbook>
</file>

<file path=xl/calcChain.xml><?xml version="1.0" encoding="utf-8"?>
<calcChain xmlns="http://schemas.openxmlformats.org/spreadsheetml/2006/main">
  <c r="I15" i="45" l="1"/>
  <c r="H15" i="45"/>
  <c r="G15" i="45"/>
  <c r="F15" i="45"/>
  <c r="E15" i="45"/>
  <c r="D15" i="45"/>
  <c r="C15" i="45"/>
  <c r="B15" i="45"/>
  <c r="B16" i="45" s="1"/>
  <c r="K15" i="44"/>
  <c r="J15" i="44"/>
  <c r="I15" i="44"/>
  <c r="H15" i="44"/>
  <c r="B55" i="43"/>
  <c r="B53" i="43"/>
  <c r="B15" i="43"/>
  <c r="AG23" i="42"/>
  <c r="AF23" i="42"/>
  <c r="AH22" i="42"/>
  <c r="AF22" i="42"/>
  <c r="CB21" i="42"/>
  <c r="CA21" i="42"/>
  <c r="BZ21" i="42"/>
  <c r="BY21" i="42"/>
  <c r="BX21" i="42"/>
  <c r="BW21" i="42"/>
  <c r="BV21" i="42"/>
  <c r="BU21" i="42"/>
  <c r="BT21" i="42"/>
  <c r="BS21" i="42"/>
  <c r="BR21" i="42"/>
  <c r="BQ21" i="42"/>
  <c r="BP21" i="42"/>
  <c r="BO21" i="42"/>
  <c r="BN21" i="42"/>
  <c r="BM21" i="42"/>
  <c r="BL21" i="42"/>
  <c r="BK21" i="42"/>
  <c r="BJ21" i="42"/>
  <c r="BI21" i="42"/>
  <c r="BH21" i="42"/>
  <c r="BG21" i="42"/>
  <c r="BF21" i="42"/>
  <c r="BE21" i="42"/>
  <c r="BD21" i="42"/>
  <c r="BC21" i="42"/>
  <c r="BB21" i="42"/>
  <c r="BA21" i="42"/>
  <c r="AZ21" i="42"/>
  <c r="AY21" i="42"/>
  <c r="AX21" i="42"/>
  <c r="AS21" i="42"/>
  <c r="AF21" i="42"/>
  <c r="AF20" i="42"/>
  <c r="AL19" i="42"/>
  <c r="AF19" i="42"/>
  <c r="AG18" i="42"/>
  <c r="AF18" i="42"/>
  <c r="AT16" i="42"/>
  <c r="AV15" i="42"/>
  <c r="AU15" i="42"/>
  <c r="AT15" i="42"/>
  <c r="AS15" i="42"/>
  <c r="AR15" i="42"/>
  <c r="AQ15" i="42"/>
  <c r="AP15" i="42"/>
  <c r="AO15" i="42"/>
  <c r="AN15" i="42"/>
  <c r="AM15" i="42"/>
  <c r="AL15" i="42"/>
  <c r="AK15" i="42"/>
  <c r="AJ15" i="42"/>
  <c r="AI15" i="42"/>
  <c r="AH15" i="42"/>
  <c r="AG15" i="42"/>
  <c r="AE15" i="42"/>
  <c r="AB15" i="42"/>
  <c r="AV14" i="42"/>
  <c r="AU14" i="42"/>
  <c r="AT14" i="42"/>
  <c r="AS14" i="42"/>
  <c r="AR14" i="42"/>
  <c r="AQ14" i="42"/>
  <c r="AP14" i="42"/>
  <c r="AO14" i="42"/>
  <c r="AN14" i="42"/>
  <c r="AM14" i="42"/>
  <c r="AL14" i="42"/>
  <c r="AK14" i="42"/>
  <c r="AJ14" i="42"/>
  <c r="Y14" i="42" s="1"/>
  <c r="AI14" i="42"/>
  <c r="AH14" i="42"/>
  <c r="Z14" i="42" s="1"/>
  <c r="AG14" i="42"/>
  <c r="AE14" i="42"/>
  <c r="AA14" i="42"/>
  <c r="W14" i="42"/>
  <c r="AV13" i="42"/>
  <c r="AU13" i="42"/>
  <c r="AT13" i="42"/>
  <c r="AS13" i="42"/>
  <c r="AR13" i="42"/>
  <c r="AQ13" i="42"/>
  <c r="AP13" i="42"/>
  <c r="AO13" i="42"/>
  <c r="AN13" i="42"/>
  <c r="AM13" i="42"/>
  <c r="AL13" i="42"/>
  <c r="AK13" i="42"/>
  <c r="AJ13" i="42"/>
  <c r="AI13" i="42"/>
  <c r="AH13" i="42"/>
  <c r="AG13" i="42"/>
  <c r="Y13" i="42" s="1"/>
  <c r="AE13" i="42"/>
  <c r="Z13" i="42"/>
  <c r="AV12" i="42"/>
  <c r="AU12" i="42"/>
  <c r="AT12" i="42"/>
  <c r="AS12" i="42"/>
  <c r="AR12" i="42"/>
  <c r="AQ12" i="42"/>
  <c r="AP12" i="42"/>
  <c r="AP19" i="42" s="1"/>
  <c r="AO12" i="42"/>
  <c r="AN12" i="42"/>
  <c r="AM12" i="42"/>
  <c r="AL12" i="42"/>
  <c r="AK12" i="42"/>
  <c r="AJ12" i="42"/>
  <c r="AI12" i="42"/>
  <c r="AH12" i="42"/>
  <c r="AG12" i="42"/>
  <c r="AW12" i="42" s="1"/>
  <c r="AE12" i="42"/>
  <c r="Y12" i="42"/>
  <c r="AV11" i="42"/>
  <c r="AU11" i="42"/>
  <c r="AT11" i="42"/>
  <c r="AS11" i="42"/>
  <c r="AR11" i="42"/>
  <c r="AQ11" i="42"/>
  <c r="AP11" i="42"/>
  <c r="AO11" i="42"/>
  <c r="AN11" i="42"/>
  <c r="AM11" i="42"/>
  <c r="AL11" i="42"/>
  <c r="AK11" i="42"/>
  <c r="AJ11" i="42"/>
  <c r="AI11" i="42"/>
  <c r="AH11" i="42"/>
  <c r="AG11" i="42"/>
  <c r="AE11" i="42"/>
  <c r="AV10" i="42"/>
  <c r="AU10" i="42"/>
  <c r="AT10" i="42"/>
  <c r="AS10" i="42"/>
  <c r="AR10" i="42"/>
  <c r="AR17" i="42" s="1"/>
  <c r="AQ10" i="42"/>
  <c r="AP10" i="42"/>
  <c r="AO10" i="42"/>
  <c r="AN10" i="42"/>
  <c r="AM10" i="42"/>
  <c r="AL10" i="42"/>
  <c r="AK10" i="42"/>
  <c r="AJ10" i="42"/>
  <c r="AI10" i="42"/>
  <c r="AH10" i="42"/>
  <c r="AG10" i="42"/>
  <c r="AE10" i="42"/>
  <c r="AE20" i="42" s="1"/>
  <c r="AV9" i="42"/>
  <c r="AU9" i="42"/>
  <c r="AU20" i="42" s="1"/>
  <c r="AT9" i="42"/>
  <c r="AS9" i="42"/>
  <c r="AR9" i="42"/>
  <c r="AQ9" i="42"/>
  <c r="AQ20" i="42" s="1"/>
  <c r="AP9" i="42"/>
  <c r="AO9" i="42"/>
  <c r="AN9" i="42"/>
  <c r="AM9" i="42"/>
  <c r="AL9" i="42"/>
  <c r="AK9" i="42"/>
  <c r="AJ9" i="42"/>
  <c r="AI9" i="42"/>
  <c r="AH9" i="42"/>
  <c r="AG9" i="42"/>
  <c r="AE9" i="42"/>
  <c r="AV8" i="42"/>
  <c r="AU8" i="42"/>
  <c r="AT8" i="42"/>
  <c r="AS8" i="42"/>
  <c r="AR8" i="42"/>
  <c r="AQ8" i="42"/>
  <c r="AP8" i="42"/>
  <c r="AO8" i="42"/>
  <c r="AN8" i="42"/>
  <c r="AM8" i="42"/>
  <c r="AL8" i="42"/>
  <c r="AK8" i="42"/>
  <c r="AJ8" i="42"/>
  <c r="AA8" i="42" s="1"/>
  <c r="AI8" i="42"/>
  <c r="AH8" i="42"/>
  <c r="AG8" i="42"/>
  <c r="AE8" i="42"/>
  <c r="W8" i="42"/>
  <c r="AV7" i="42"/>
  <c r="AU7" i="42"/>
  <c r="AT7" i="42"/>
  <c r="AS7" i="42"/>
  <c r="AR7" i="42"/>
  <c r="AQ7" i="42"/>
  <c r="AP7" i="42"/>
  <c r="AO7" i="42"/>
  <c r="AN7" i="42"/>
  <c r="AM7" i="42"/>
  <c r="AM20" i="42" s="1"/>
  <c r="AL7" i="42"/>
  <c r="AK7" i="42"/>
  <c r="AJ7" i="42"/>
  <c r="AI7" i="42"/>
  <c r="AI20" i="42" s="1"/>
  <c r="AH7" i="42"/>
  <c r="AG7" i="42"/>
  <c r="AE7" i="42"/>
  <c r="Z7" i="42"/>
  <c r="AV6" i="42"/>
  <c r="AU6" i="42"/>
  <c r="AU21" i="42" s="1"/>
  <c r="AT6" i="42"/>
  <c r="AT19" i="42" s="1"/>
  <c r="AS6" i="42"/>
  <c r="AR6" i="42"/>
  <c r="AQ6" i="42"/>
  <c r="AQ21" i="42" s="1"/>
  <c r="AP6" i="42"/>
  <c r="AP22" i="42" s="1"/>
  <c r="AO6" i="42"/>
  <c r="AN6" i="42"/>
  <c r="AM6" i="42"/>
  <c r="AM21" i="42" s="1"/>
  <c r="AL6" i="42"/>
  <c r="AL16" i="42" s="1"/>
  <c r="AK6" i="42"/>
  <c r="AJ6" i="42"/>
  <c r="AI6" i="42"/>
  <c r="AI21" i="42" s="1"/>
  <c r="AH6" i="42"/>
  <c r="AG6" i="42"/>
  <c r="AE6" i="42"/>
  <c r="W6" i="42"/>
  <c r="D1" i="42"/>
  <c r="AF45" i="41"/>
  <c r="AF44" i="41"/>
  <c r="CB43" i="41"/>
  <c r="CA43" i="41"/>
  <c r="BZ43" i="41"/>
  <c r="BY43" i="41"/>
  <c r="BX43" i="41"/>
  <c r="BW43" i="41"/>
  <c r="BV43" i="41"/>
  <c r="BU43" i="41"/>
  <c r="BT43" i="41"/>
  <c r="BS43" i="41"/>
  <c r="BR43" i="41"/>
  <c r="BQ43" i="41"/>
  <c r="BP43" i="41"/>
  <c r="BO43" i="41"/>
  <c r="BN43" i="41"/>
  <c r="BM43" i="41"/>
  <c r="BL43" i="41"/>
  <c r="BK43" i="41"/>
  <c r="BJ43" i="41"/>
  <c r="BI43" i="41"/>
  <c r="BH43" i="41"/>
  <c r="BG43" i="41"/>
  <c r="BF43" i="41"/>
  <c r="BE43" i="41"/>
  <c r="BD43" i="41"/>
  <c r="BC43" i="41"/>
  <c r="BB43" i="41"/>
  <c r="BA43" i="41"/>
  <c r="AZ43" i="41"/>
  <c r="AY43" i="41"/>
  <c r="AX43" i="41"/>
  <c r="AF43" i="41"/>
  <c r="AF42" i="41"/>
  <c r="AF41" i="41"/>
  <c r="AF40" i="41"/>
  <c r="AV37" i="41"/>
  <c r="AU37" i="41"/>
  <c r="AT37" i="41"/>
  <c r="AS37" i="41"/>
  <c r="AR37" i="41"/>
  <c r="AQ37" i="41"/>
  <c r="AP37" i="41"/>
  <c r="AO37" i="41"/>
  <c r="AN37" i="41"/>
  <c r="AM37" i="41"/>
  <c r="AL37" i="41"/>
  <c r="AK37" i="41"/>
  <c r="AJ37" i="41"/>
  <c r="AI37" i="41"/>
  <c r="AH37" i="41"/>
  <c r="AG37" i="41"/>
  <c r="AE37" i="41"/>
  <c r="Y37" i="41"/>
  <c r="E37" i="41"/>
  <c r="B49" i="43" s="1"/>
  <c r="AV36" i="41"/>
  <c r="AU36" i="41"/>
  <c r="AT36" i="41"/>
  <c r="AS36" i="41"/>
  <c r="AR36" i="41"/>
  <c r="AQ36" i="41"/>
  <c r="AP36" i="41"/>
  <c r="AO36" i="41"/>
  <c r="AN36" i="41"/>
  <c r="AM36" i="41"/>
  <c r="AL36" i="41"/>
  <c r="AK36" i="41"/>
  <c r="AJ36" i="41"/>
  <c r="AI36" i="41"/>
  <c r="AH36" i="41"/>
  <c r="AG36" i="41"/>
  <c r="AE36" i="41"/>
  <c r="Y36" i="41"/>
  <c r="X36" i="41"/>
  <c r="AV35" i="41"/>
  <c r="AU35" i="41"/>
  <c r="AT35" i="41"/>
  <c r="AS35" i="41"/>
  <c r="AR35" i="41"/>
  <c r="AQ35" i="41"/>
  <c r="AP35" i="41"/>
  <c r="AO35" i="41"/>
  <c r="AN35" i="41"/>
  <c r="AM35" i="41"/>
  <c r="AL35" i="41"/>
  <c r="AK35" i="41"/>
  <c r="AJ35" i="41"/>
  <c r="X35" i="41" s="1"/>
  <c r="AI35" i="41"/>
  <c r="AH35" i="41"/>
  <c r="AG35" i="41"/>
  <c r="AE35" i="41"/>
  <c r="AB35" i="41"/>
  <c r="AA35" i="41"/>
  <c r="W35" i="41"/>
  <c r="AV34" i="41"/>
  <c r="AU34" i="41"/>
  <c r="AT34" i="41"/>
  <c r="AS34" i="41"/>
  <c r="AR34" i="41"/>
  <c r="AQ34" i="41"/>
  <c r="AP34" i="41"/>
  <c r="AO34" i="41"/>
  <c r="AN34" i="41"/>
  <c r="AM34" i="41"/>
  <c r="AL34" i="41"/>
  <c r="AK34" i="41"/>
  <c r="AJ34" i="41"/>
  <c r="W34" i="41" s="1"/>
  <c r="AI34" i="41"/>
  <c r="AH34" i="41"/>
  <c r="AG34" i="41"/>
  <c r="AE34" i="41"/>
  <c r="AV33" i="41"/>
  <c r="AU33" i="41"/>
  <c r="AT33" i="41"/>
  <c r="AS33" i="41"/>
  <c r="AR33" i="41"/>
  <c r="AQ33" i="41"/>
  <c r="AP33" i="41"/>
  <c r="AO33" i="41"/>
  <c r="AN33" i="41"/>
  <c r="AM33" i="41"/>
  <c r="AL33" i="41"/>
  <c r="AK33" i="41"/>
  <c r="AJ33" i="41"/>
  <c r="AI33" i="41"/>
  <c r="AH33" i="41"/>
  <c r="AG33" i="41"/>
  <c r="AE33" i="41"/>
  <c r="Z33" i="41"/>
  <c r="AV32" i="41"/>
  <c r="AU32" i="41"/>
  <c r="AT32" i="41"/>
  <c r="AS32" i="41"/>
  <c r="AR32" i="41"/>
  <c r="AQ32" i="41"/>
  <c r="AP32" i="41"/>
  <c r="AO32" i="41"/>
  <c r="AN32" i="41"/>
  <c r="AM32" i="41"/>
  <c r="AL32" i="41"/>
  <c r="AK32" i="41"/>
  <c r="AJ32" i="41"/>
  <c r="AI32" i="41"/>
  <c r="AH32" i="41"/>
  <c r="AG32" i="41"/>
  <c r="AE32" i="41"/>
  <c r="X32" i="41"/>
  <c r="AV31" i="41"/>
  <c r="AU31" i="41"/>
  <c r="AT31" i="41"/>
  <c r="AS31" i="41"/>
  <c r="AR31" i="41"/>
  <c r="AQ31" i="41"/>
  <c r="AP31" i="41"/>
  <c r="AO31" i="41"/>
  <c r="AN31" i="41"/>
  <c r="AM31" i="41"/>
  <c r="AL31" i="41"/>
  <c r="AK31" i="41"/>
  <c r="AJ31" i="41"/>
  <c r="X31" i="41" s="1"/>
  <c r="AI31" i="41"/>
  <c r="AH31" i="41"/>
  <c r="AG31" i="41"/>
  <c r="AE31" i="41"/>
  <c r="AB31" i="41"/>
  <c r="AA31" i="41"/>
  <c r="W31" i="41"/>
  <c r="AV30" i="41"/>
  <c r="AU30" i="41"/>
  <c r="AT30" i="41"/>
  <c r="AS30" i="41"/>
  <c r="AR30" i="41"/>
  <c r="AQ30" i="41"/>
  <c r="AP30" i="41"/>
  <c r="AO30" i="41"/>
  <c r="AN30" i="41"/>
  <c r="AM30" i="41"/>
  <c r="AL30" i="41"/>
  <c r="AK30" i="41"/>
  <c r="AJ30" i="41"/>
  <c r="AI30" i="41"/>
  <c r="W30" i="41" s="1"/>
  <c r="AH30" i="41"/>
  <c r="AG30" i="41"/>
  <c r="AE30" i="41"/>
  <c r="AV29" i="41"/>
  <c r="AU29" i="41"/>
  <c r="AT29" i="41"/>
  <c r="AS29" i="41"/>
  <c r="AR29" i="41"/>
  <c r="AQ29" i="41"/>
  <c r="AP29" i="41"/>
  <c r="AO29" i="41"/>
  <c r="AN29" i="41"/>
  <c r="AM29" i="41"/>
  <c r="AL29" i="41"/>
  <c r="AK29" i="41"/>
  <c r="AJ29" i="41"/>
  <c r="AI29" i="41"/>
  <c r="AH29" i="41"/>
  <c r="AG29" i="41"/>
  <c r="AW29" i="41" s="1"/>
  <c r="AE29" i="41"/>
  <c r="Z29" i="41"/>
  <c r="AV28" i="41"/>
  <c r="AU28" i="41"/>
  <c r="AT28" i="41"/>
  <c r="AS28" i="41"/>
  <c r="AR28" i="41"/>
  <c r="AQ28" i="41"/>
  <c r="AP28" i="41"/>
  <c r="AO28" i="41"/>
  <c r="AN28" i="41"/>
  <c r="AM28" i="41"/>
  <c r="AL28" i="41"/>
  <c r="AK28" i="41"/>
  <c r="AJ28" i="41"/>
  <c r="AI28" i="41"/>
  <c r="AH28" i="41"/>
  <c r="AG28" i="41"/>
  <c r="AE28" i="41"/>
  <c r="AV27" i="41"/>
  <c r="AU27" i="41"/>
  <c r="AT27" i="41"/>
  <c r="AS27" i="41"/>
  <c r="AR27" i="41"/>
  <c r="AQ27" i="41"/>
  <c r="AP27" i="41"/>
  <c r="AO27" i="41"/>
  <c r="AN27" i="41"/>
  <c r="AM27" i="41"/>
  <c r="AL27" i="41"/>
  <c r="AK27" i="41"/>
  <c r="AJ27" i="41"/>
  <c r="X27" i="41" s="1"/>
  <c r="AI27" i="41"/>
  <c r="AH27" i="41"/>
  <c r="AG27" i="41"/>
  <c r="AE27" i="41"/>
  <c r="AB27" i="41"/>
  <c r="AA27" i="41"/>
  <c r="W27" i="41"/>
  <c r="AV26" i="41"/>
  <c r="AU26" i="41"/>
  <c r="AT26" i="41"/>
  <c r="AS26" i="41"/>
  <c r="AR26" i="41"/>
  <c r="AQ26" i="41"/>
  <c r="AP26" i="41"/>
  <c r="AO26" i="41"/>
  <c r="AN26" i="41"/>
  <c r="AM26" i="41"/>
  <c r="AL26" i="41"/>
  <c r="AK26" i="41"/>
  <c r="AJ26" i="41"/>
  <c r="W26" i="41" s="1"/>
  <c r="AI26" i="41"/>
  <c r="AH26" i="41"/>
  <c r="AG26" i="41"/>
  <c r="AE26" i="41"/>
  <c r="AV25" i="41"/>
  <c r="AU25" i="41"/>
  <c r="AT25" i="41"/>
  <c r="AS25" i="41"/>
  <c r="AR25" i="41"/>
  <c r="AQ25" i="41"/>
  <c r="AP25" i="41"/>
  <c r="AO25" i="41"/>
  <c r="AN25" i="41"/>
  <c r="AM25" i="41"/>
  <c r="AL25" i="41"/>
  <c r="AK25" i="41"/>
  <c r="AJ25" i="41"/>
  <c r="AI25" i="41"/>
  <c r="AH25" i="41"/>
  <c r="AG25" i="41"/>
  <c r="AE25" i="41"/>
  <c r="Z25" i="41"/>
  <c r="AV24" i="41"/>
  <c r="AU24" i="41"/>
  <c r="AT24" i="41"/>
  <c r="AS24" i="41"/>
  <c r="AR24" i="41"/>
  <c r="AQ24" i="41"/>
  <c r="AP24" i="41"/>
  <c r="AO24" i="41"/>
  <c r="AN24" i="41"/>
  <c r="AM24" i="41"/>
  <c r="AL24" i="41"/>
  <c r="AK24" i="41"/>
  <c r="AJ24" i="41"/>
  <c r="AI24" i="41"/>
  <c r="AH24" i="41"/>
  <c r="AG24" i="41"/>
  <c r="AE24" i="41"/>
  <c r="Y24" i="41"/>
  <c r="X24" i="41"/>
  <c r="AV23" i="41"/>
  <c r="AU23" i="41"/>
  <c r="AT23" i="41"/>
  <c r="AS23" i="41"/>
  <c r="AR23" i="41"/>
  <c r="AQ23" i="41"/>
  <c r="AP23" i="41"/>
  <c r="AO23" i="41"/>
  <c r="AN23" i="41"/>
  <c r="AM23" i="41"/>
  <c r="AL23" i="41"/>
  <c r="AK23" i="41"/>
  <c r="AJ23" i="41"/>
  <c r="X23" i="41" s="1"/>
  <c r="AI23" i="41"/>
  <c r="AH23" i="41"/>
  <c r="AG23" i="41"/>
  <c r="AE23" i="41"/>
  <c r="AB23" i="41"/>
  <c r="AA23" i="41"/>
  <c r="W23" i="41"/>
  <c r="AV22" i="41"/>
  <c r="AU22" i="41"/>
  <c r="AT22" i="41"/>
  <c r="AS22" i="41"/>
  <c r="AR22" i="41"/>
  <c r="AQ22" i="41"/>
  <c r="AP22" i="41"/>
  <c r="AO22" i="41"/>
  <c r="AN22" i="41"/>
  <c r="AM22" i="41"/>
  <c r="AL22" i="41"/>
  <c r="AK22" i="41"/>
  <c r="AJ22" i="41"/>
  <c r="AI22" i="41"/>
  <c r="W22" i="41" s="1"/>
  <c r="AH22" i="41"/>
  <c r="AG22" i="41"/>
  <c r="AE22" i="41"/>
  <c r="AV21" i="41"/>
  <c r="AU21" i="41"/>
  <c r="AT21" i="41"/>
  <c r="AS21" i="41"/>
  <c r="AR21" i="41"/>
  <c r="AQ21" i="41"/>
  <c r="AP21" i="41"/>
  <c r="AO21" i="41"/>
  <c r="AN21" i="41"/>
  <c r="AM21" i="41"/>
  <c r="AL21" i="41"/>
  <c r="AK21" i="41"/>
  <c r="AJ21" i="41"/>
  <c r="AI21" i="41"/>
  <c r="AH21" i="41"/>
  <c r="AG21" i="41"/>
  <c r="AW21" i="41" s="1"/>
  <c r="AE21" i="41"/>
  <c r="Z21" i="41"/>
  <c r="AV20" i="41"/>
  <c r="AU20" i="41"/>
  <c r="AT20" i="41"/>
  <c r="AS20" i="41"/>
  <c r="AR20" i="41"/>
  <c r="AQ20" i="41"/>
  <c r="AP20" i="41"/>
  <c r="AO20" i="41"/>
  <c r="AN20" i="41"/>
  <c r="AM20" i="41"/>
  <c r="AL20" i="41"/>
  <c r="AK20" i="41"/>
  <c r="AJ20" i="41"/>
  <c r="AI20" i="41"/>
  <c r="AH20" i="41"/>
  <c r="AG20" i="41"/>
  <c r="X20" i="41" s="1"/>
  <c r="AE20" i="41"/>
  <c r="Y20" i="41"/>
  <c r="AV19" i="41"/>
  <c r="AU19" i="41"/>
  <c r="AT19" i="41"/>
  <c r="AS19" i="41"/>
  <c r="AR19" i="41"/>
  <c r="AQ19" i="41"/>
  <c r="AP19" i="41"/>
  <c r="AO19" i="41"/>
  <c r="AN19" i="41"/>
  <c r="AM19" i="41"/>
  <c r="AL19" i="41"/>
  <c r="AK19" i="41"/>
  <c r="AJ19" i="41"/>
  <c r="X19" i="41" s="1"/>
  <c r="AI19" i="41"/>
  <c r="AH19" i="41"/>
  <c r="AG19" i="41"/>
  <c r="AE19" i="41"/>
  <c r="AB19" i="41"/>
  <c r="AA19" i="41"/>
  <c r="W19" i="41"/>
  <c r="AV18" i="41"/>
  <c r="AU18" i="41"/>
  <c r="AT18" i="41"/>
  <c r="AS18" i="41"/>
  <c r="AR18" i="41"/>
  <c r="AQ18" i="41"/>
  <c r="AP18" i="41"/>
  <c r="AO18" i="41"/>
  <c r="AN18" i="41"/>
  <c r="AM18" i="41"/>
  <c r="AL18" i="41"/>
  <c r="AK18" i="41"/>
  <c r="AJ18" i="41"/>
  <c r="AI18" i="41"/>
  <c r="AH18" i="41"/>
  <c r="AG18" i="41"/>
  <c r="AE18" i="41"/>
  <c r="W18" i="41"/>
  <c r="AV17" i="41"/>
  <c r="AU17" i="41"/>
  <c r="AT17" i="41"/>
  <c r="AS17" i="41"/>
  <c r="AR17" i="41"/>
  <c r="AQ17" i="41"/>
  <c r="AP17" i="41"/>
  <c r="AO17" i="41"/>
  <c r="AN17" i="41"/>
  <c r="AM17" i="41"/>
  <c r="AL17" i="41"/>
  <c r="AK17" i="41"/>
  <c r="AJ17" i="41"/>
  <c r="AI17" i="41"/>
  <c r="AH17" i="41"/>
  <c r="AG17" i="41"/>
  <c r="AE17" i="41"/>
  <c r="Z17" i="41"/>
  <c r="AV16" i="41"/>
  <c r="AU16" i="41"/>
  <c r="AT16" i="41"/>
  <c r="AS16" i="41"/>
  <c r="AR16" i="41"/>
  <c r="AQ16" i="41"/>
  <c r="AP16" i="41"/>
  <c r="AO16" i="41"/>
  <c r="AN16" i="41"/>
  <c r="AM16" i="41"/>
  <c r="AL16" i="41"/>
  <c r="AK16" i="41"/>
  <c r="AJ16" i="41"/>
  <c r="AI16" i="41"/>
  <c r="AH16" i="41"/>
  <c r="AG16" i="41"/>
  <c r="AE16" i="41"/>
  <c r="X16" i="41"/>
  <c r="AV15" i="41"/>
  <c r="AU15" i="41"/>
  <c r="AT15" i="41"/>
  <c r="AS15" i="41"/>
  <c r="AR15" i="41"/>
  <c r="AQ15" i="41"/>
  <c r="AP15" i="41"/>
  <c r="AO15" i="41"/>
  <c r="AN15" i="41"/>
  <c r="AM15" i="41"/>
  <c r="AL15" i="41"/>
  <c r="AK15" i="41"/>
  <c r="AJ15" i="41"/>
  <c r="X15" i="41" s="1"/>
  <c r="AI15" i="41"/>
  <c r="AH15" i="41"/>
  <c r="AG15" i="41"/>
  <c r="AE15" i="41"/>
  <c r="AB15" i="41"/>
  <c r="AA15" i="41"/>
  <c r="W15" i="41"/>
  <c r="AV14" i="41"/>
  <c r="AU14" i="41"/>
  <c r="AT14" i="41"/>
  <c r="AS14" i="41"/>
  <c r="AR14" i="41"/>
  <c r="AQ14" i="41"/>
  <c r="AP14" i="41"/>
  <c r="AO14" i="41"/>
  <c r="AN14" i="41"/>
  <c r="AM14" i="41"/>
  <c r="AL14" i="41"/>
  <c r="AK14" i="41"/>
  <c r="AJ14" i="41"/>
  <c r="AI14" i="41"/>
  <c r="W14" i="41" s="1"/>
  <c r="AH14" i="41"/>
  <c r="AG14" i="41"/>
  <c r="AE14" i="41"/>
  <c r="AV13" i="41"/>
  <c r="AU13" i="41"/>
  <c r="AT13" i="41"/>
  <c r="AS13" i="41"/>
  <c r="AR13" i="41"/>
  <c r="AQ13" i="41"/>
  <c r="AP13" i="41"/>
  <c r="AO13" i="41"/>
  <c r="AN13" i="41"/>
  <c r="AM13" i="41"/>
  <c r="AL13" i="41"/>
  <c r="AK13" i="41"/>
  <c r="AJ13" i="41"/>
  <c r="AI13" i="41"/>
  <c r="AH13" i="41"/>
  <c r="AG13" i="41"/>
  <c r="AW13" i="41" s="1"/>
  <c r="AE13" i="41"/>
  <c r="Z13" i="41"/>
  <c r="AV12" i="41"/>
  <c r="AU12" i="41"/>
  <c r="AT12" i="41"/>
  <c r="AS12" i="41"/>
  <c r="AR12" i="41"/>
  <c r="AQ12" i="41"/>
  <c r="AP12" i="41"/>
  <c r="AO12" i="41"/>
  <c r="AN12" i="41"/>
  <c r="AM12" i="41"/>
  <c r="AL12" i="41"/>
  <c r="AK12" i="41"/>
  <c r="AJ12" i="41"/>
  <c r="AI12" i="41"/>
  <c r="AH12" i="41"/>
  <c r="AG12" i="41"/>
  <c r="AE12" i="41"/>
  <c r="AV11" i="41"/>
  <c r="AU11" i="41"/>
  <c r="AT11" i="41"/>
  <c r="AS11" i="41"/>
  <c r="AR11" i="41"/>
  <c r="AQ11" i="41"/>
  <c r="AP11" i="41"/>
  <c r="AO11" i="41"/>
  <c r="AN11" i="41"/>
  <c r="AM11" i="41"/>
  <c r="AL11" i="41"/>
  <c r="AK11" i="41"/>
  <c r="AJ11" i="41"/>
  <c r="AI11" i="41"/>
  <c r="AH11" i="41"/>
  <c r="W11" i="41" s="1"/>
  <c r="AG11" i="41"/>
  <c r="AE11" i="41"/>
  <c r="AA11" i="41"/>
  <c r="AV10" i="41"/>
  <c r="AU10" i="41"/>
  <c r="AT10" i="41"/>
  <c r="AS10" i="41"/>
  <c r="AR10" i="41"/>
  <c r="AQ10" i="41"/>
  <c r="AP10" i="41"/>
  <c r="AO10" i="41"/>
  <c r="AN10" i="41"/>
  <c r="AM10" i="41"/>
  <c r="AL10" i="41"/>
  <c r="AK10" i="41"/>
  <c r="AJ10" i="41"/>
  <c r="AI10" i="41"/>
  <c r="AH10" i="41"/>
  <c r="AG10" i="41"/>
  <c r="AA10" i="41" s="1"/>
  <c r="AE10" i="41"/>
  <c r="AB10" i="41"/>
  <c r="W10" i="41"/>
  <c r="AV9" i="41"/>
  <c r="AU9" i="41"/>
  <c r="AT9" i="41"/>
  <c r="AS9" i="41"/>
  <c r="AR9" i="41"/>
  <c r="AQ9" i="41"/>
  <c r="AP9" i="41"/>
  <c r="AO9" i="41"/>
  <c r="AN9" i="41"/>
  <c r="AM9" i="41"/>
  <c r="AL9" i="41"/>
  <c r="AK9" i="41"/>
  <c r="AJ9" i="41"/>
  <c r="AI9" i="41"/>
  <c r="AH9" i="41"/>
  <c r="W9" i="41" s="1"/>
  <c r="AG9" i="41"/>
  <c r="AE9" i="41"/>
  <c r="AA9" i="41"/>
  <c r="AV8" i="41"/>
  <c r="AU8" i="41"/>
  <c r="AT8" i="41"/>
  <c r="AS8" i="41"/>
  <c r="AR8" i="41"/>
  <c r="AQ8" i="41"/>
  <c r="AP8" i="41"/>
  <c r="AO8" i="41"/>
  <c r="AN8" i="41"/>
  <c r="AM8" i="41"/>
  <c r="AL8" i="41"/>
  <c r="AK8" i="41"/>
  <c r="AJ8" i="41"/>
  <c r="AI8" i="41"/>
  <c r="Y8" i="41" s="1"/>
  <c r="AH8" i="41"/>
  <c r="AG8" i="41"/>
  <c r="AE8" i="41"/>
  <c r="AV7" i="41"/>
  <c r="AU7" i="41"/>
  <c r="AT7" i="41"/>
  <c r="AS7" i="41"/>
  <c r="AR7" i="41"/>
  <c r="AQ7" i="41"/>
  <c r="AP7" i="41"/>
  <c r="AP45" i="41" s="1"/>
  <c r="AO7" i="41"/>
  <c r="AN7" i="41"/>
  <c r="AM7" i="41"/>
  <c r="AL7" i="41"/>
  <c r="AL38" i="41" s="1"/>
  <c r="AK7" i="41"/>
  <c r="AJ7" i="41"/>
  <c r="AA7" i="41" s="1"/>
  <c r="AI7" i="41"/>
  <c r="AH7" i="41"/>
  <c r="AH41" i="41" s="1"/>
  <c r="AG7" i="41"/>
  <c r="AE7" i="41"/>
  <c r="Y7" i="41"/>
  <c r="AV6" i="41"/>
  <c r="AU6" i="41"/>
  <c r="AT6" i="41"/>
  <c r="AS6" i="41"/>
  <c r="AR6" i="41"/>
  <c r="AQ6" i="41"/>
  <c r="AP6" i="41"/>
  <c r="AO6" i="41"/>
  <c r="AN6" i="41"/>
  <c r="AM6" i="41"/>
  <c r="AL6" i="41"/>
  <c r="AK6" i="41"/>
  <c r="AJ6" i="41"/>
  <c r="Z6" i="41" s="1"/>
  <c r="AI6" i="41"/>
  <c r="AH6" i="41"/>
  <c r="AG6" i="41"/>
  <c r="AE6" i="41"/>
  <c r="D1" i="41"/>
  <c r="AF45" i="40"/>
  <c r="AF44" i="40"/>
  <c r="CB43" i="40"/>
  <c r="CA43" i="40"/>
  <c r="BZ43" i="40"/>
  <c r="BY43" i="40"/>
  <c r="BX43" i="40"/>
  <c r="BW43" i="40"/>
  <c r="BV43" i="40"/>
  <c r="BU43" i="40"/>
  <c r="BT43" i="40"/>
  <c r="BS43" i="40"/>
  <c r="BR43" i="40"/>
  <c r="BQ43" i="40"/>
  <c r="BP43" i="40"/>
  <c r="BO43" i="40"/>
  <c r="BN43" i="40"/>
  <c r="BM43" i="40"/>
  <c r="BL43" i="40"/>
  <c r="BK43" i="40"/>
  <c r="BJ43" i="40"/>
  <c r="BI43" i="40"/>
  <c r="BH43" i="40"/>
  <c r="BG43" i="40"/>
  <c r="BF43" i="40"/>
  <c r="BE43" i="40"/>
  <c r="BD43" i="40"/>
  <c r="BC43" i="40"/>
  <c r="BB43" i="40"/>
  <c r="BA43" i="40"/>
  <c r="AZ43" i="40"/>
  <c r="AY43" i="40"/>
  <c r="AX43" i="40"/>
  <c r="AF43" i="40"/>
  <c r="AF42" i="40"/>
  <c r="AF41" i="40"/>
  <c r="AF40" i="40"/>
  <c r="AV37" i="40"/>
  <c r="AU37" i="40"/>
  <c r="AT37" i="40"/>
  <c r="AS37" i="40"/>
  <c r="AR37" i="40"/>
  <c r="AQ37" i="40"/>
  <c r="AP37" i="40"/>
  <c r="AO37" i="40"/>
  <c r="AN37" i="40"/>
  <c r="AM37" i="40"/>
  <c r="AL37" i="40"/>
  <c r="AK37" i="40"/>
  <c r="AJ37" i="40"/>
  <c r="X37" i="40" s="1"/>
  <c r="AI37" i="40"/>
  <c r="AH37" i="40"/>
  <c r="AG37" i="40"/>
  <c r="AE37" i="40"/>
  <c r="W37" i="40"/>
  <c r="E37" i="40"/>
  <c r="B48" i="43" s="1"/>
  <c r="AV36" i="40"/>
  <c r="AU36" i="40"/>
  <c r="AT36" i="40"/>
  <c r="AS36" i="40"/>
  <c r="AR36" i="40"/>
  <c r="AQ36" i="40"/>
  <c r="AP36" i="40"/>
  <c r="AO36" i="40"/>
  <c r="AN36" i="40"/>
  <c r="AM36" i="40"/>
  <c r="AL36" i="40"/>
  <c r="AK36" i="40"/>
  <c r="AJ36" i="40"/>
  <c r="AI36" i="40"/>
  <c r="AH36" i="40"/>
  <c r="AG36" i="40"/>
  <c r="W36" i="40" s="1"/>
  <c r="AE36" i="40"/>
  <c r="AB36" i="40"/>
  <c r="X36" i="40"/>
  <c r="AV35" i="40"/>
  <c r="AU35" i="40"/>
  <c r="AT35" i="40"/>
  <c r="AS35" i="40"/>
  <c r="AR35" i="40"/>
  <c r="AQ35" i="40"/>
  <c r="AP35" i="40"/>
  <c r="AO35" i="40"/>
  <c r="AN35" i="40"/>
  <c r="AM35" i="40"/>
  <c r="AL35" i="40"/>
  <c r="AK35" i="40"/>
  <c r="AJ35" i="40"/>
  <c r="AA35" i="40" s="1"/>
  <c r="AI35" i="40"/>
  <c r="AH35" i="40"/>
  <c r="AG35" i="40"/>
  <c r="AE35" i="40"/>
  <c r="W35" i="40"/>
  <c r="AV34" i="40"/>
  <c r="AU34" i="40"/>
  <c r="AT34" i="40"/>
  <c r="AS34" i="40"/>
  <c r="AR34" i="40"/>
  <c r="AQ34" i="40"/>
  <c r="AP34" i="40"/>
  <c r="AO34" i="40"/>
  <c r="AN34" i="40"/>
  <c r="AM34" i="40"/>
  <c r="AL34" i="40"/>
  <c r="AK34" i="40"/>
  <c r="AJ34" i="40"/>
  <c r="AI34" i="40"/>
  <c r="AH34" i="40"/>
  <c r="Z34" i="40" s="1"/>
  <c r="AG34" i="40"/>
  <c r="AE34" i="40"/>
  <c r="AV33" i="40"/>
  <c r="AU33" i="40"/>
  <c r="AT33" i="40"/>
  <c r="AS33" i="40"/>
  <c r="AR33" i="40"/>
  <c r="AQ33" i="40"/>
  <c r="AP33" i="40"/>
  <c r="AO33" i="40"/>
  <c r="AN33" i="40"/>
  <c r="AM33" i="40"/>
  <c r="AL33" i="40"/>
  <c r="AK33" i="40"/>
  <c r="AJ33" i="40"/>
  <c r="AI33" i="40"/>
  <c r="AH33" i="40"/>
  <c r="AG33" i="40"/>
  <c r="Z33" i="40" s="1"/>
  <c r="AE33" i="40"/>
  <c r="AB33" i="40"/>
  <c r="AV32" i="40"/>
  <c r="AU32" i="40"/>
  <c r="AT32" i="40"/>
  <c r="AS32" i="40"/>
  <c r="AR32" i="40"/>
  <c r="AQ32" i="40"/>
  <c r="AP32" i="40"/>
  <c r="AO32" i="40"/>
  <c r="AN32" i="40"/>
  <c r="AM32" i="40"/>
  <c r="AL32" i="40"/>
  <c r="AK32" i="40"/>
  <c r="AJ32" i="40"/>
  <c r="AI32" i="40"/>
  <c r="AH32" i="40"/>
  <c r="AA32" i="40" s="1"/>
  <c r="AG32" i="40"/>
  <c r="AE32" i="40"/>
  <c r="AB32" i="40"/>
  <c r="W32" i="40"/>
  <c r="AV31" i="40"/>
  <c r="AU31" i="40"/>
  <c r="AT31" i="40"/>
  <c r="AS31" i="40"/>
  <c r="AR31" i="40"/>
  <c r="AQ31" i="40"/>
  <c r="AP31" i="40"/>
  <c r="AO31" i="40"/>
  <c r="AN31" i="40"/>
  <c r="AM31" i="40"/>
  <c r="AL31" i="40"/>
  <c r="AK31" i="40"/>
  <c r="AJ31" i="40"/>
  <c r="X31" i="40" s="1"/>
  <c r="AI31" i="40"/>
  <c r="AA31" i="40" s="1"/>
  <c r="AH31" i="40"/>
  <c r="AG31" i="40"/>
  <c r="AE31" i="40"/>
  <c r="AB31" i="40"/>
  <c r="Z31" i="40"/>
  <c r="W31" i="40"/>
  <c r="AV30" i="40"/>
  <c r="AU30" i="40"/>
  <c r="AT30" i="40"/>
  <c r="AS30" i="40"/>
  <c r="AR30" i="40"/>
  <c r="AQ30" i="40"/>
  <c r="AP30" i="40"/>
  <c r="AO30" i="40"/>
  <c r="AN30" i="40"/>
  <c r="AM30" i="40"/>
  <c r="AL30" i="40"/>
  <c r="AK30" i="40"/>
  <c r="AJ30" i="40"/>
  <c r="AI30" i="40"/>
  <c r="AH30" i="40"/>
  <c r="AA30" i="40" s="1"/>
  <c r="AG30" i="40"/>
  <c r="AE30" i="40"/>
  <c r="W30" i="40"/>
  <c r="AV29" i="40"/>
  <c r="AU29" i="40"/>
  <c r="AT29" i="40"/>
  <c r="AS29" i="40"/>
  <c r="AR29" i="40"/>
  <c r="AQ29" i="40"/>
  <c r="AP29" i="40"/>
  <c r="AO29" i="40"/>
  <c r="AN29" i="40"/>
  <c r="AM29" i="40"/>
  <c r="AL29" i="40"/>
  <c r="AK29" i="40"/>
  <c r="AJ29" i="40"/>
  <c r="AI29" i="40"/>
  <c r="AB29" i="40" s="1"/>
  <c r="AH29" i="40"/>
  <c r="AG29" i="40"/>
  <c r="Z29" i="40" s="1"/>
  <c r="AE29" i="40"/>
  <c r="Y29" i="40"/>
  <c r="AV28" i="40"/>
  <c r="AU28" i="40"/>
  <c r="AT28" i="40"/>
  <c r="AS28" i="40"/>
  <c r="AR28" i="40"/>
  <c r="AQ28" i="40"/>
  <c r="AP28" i="40"/>
  <c r="AO28" i="40"/>
  <c r="AN28" i="40"/>
  <c r="AM28" i="40"/>
  <c r="AL28" i="40"/>
  <c r="AK28" i="40"/>
  <c r="AJ28" i="40"/>
  <c r="AB28" i="40" s="1"/>
  <c r="AI28" i="40"/>
  <c r="AH28" i="40"/>
  <c r="AA28" i="40" s="1"/>
  <c r="AG28" i="40"/>
  <c r="AE28" i="40"/>
  <c r="Y28" i="40"/>
  <c r="AV27" i="40"/>
  <c r="AU27" i="40"/>
  <c r="AT27" i="40"/>
  <c r="AS27" i="40"/>
  <c r="AR27" i="40"/>
  <c r="AQ27" i="40"/>
  <c r="AP27" i="40"/>
  <c r="AO27" i="40"/>
  <c r="AN27" i="40"/>
  <c r="AM27" i="40"/>
  <c r="AL27" i="40"/>
  <c r="AK27" i="40"/>
  <c r="AJ27" i="40"/>
  <c r="AB27" i="40" s="1"/>
  <c r="AI27" i="40"/>
  <c r="AH27" i="40"/>
  <c r="AG27" i="40"/>
  <c r="AE27" i="40"/>
  <c r="Z27" i="40"/>
  <c r="AV26" i="40"/>
  <c r="AU26" i="40"/>
  <c r="AT26" i="40"/>
  <c r="AS26" i="40"/>
  <c r="AR26" i="40"/>
  <c r="AQ26" i="40"/>
  <c r="AP26" i="40"/>
  <c r="AO26" i="40"/>
  <c r="AN26" i="40"/>
  <c r="AM26" i="40"/>
  <c r="AL26" i="40"/>
  <c r="AK26" i="40"/>
  <c r="AJ26" i="40"/>
  <c r="W26" i="40" s="1"/>
  <c r="AI26" i="40"/>
  <c r="AH26" i="40"/>
  <c r="AA26" i="40" s="1"/>
  <c r="AG26" i="40"/>
  <c r="AE26" i="40"/>
  <c r="Z26" i="40"/>
  <c r="AV25" i="40"/>
  <c r="AU25" i="40"/>
  <c r="AT25" i="40"/>
  <c r="AS25" i="40"/>
  <c r="AR25" i="40"/>
  <c r="AQ25" i="40"/>
  <c r="AP25" i="40"/>
  <c r="AO25" i="40"/>
  <c r="AN25" i="40"/>
  <c r="AM25" i="40"/>
  <c r="AL25" i="40"/>
  <c r="AK25" i="40"/>
  <c r="AJ25" i="40"/>
  <c r="AI25" i="40"/>
  <c r="AH25" i="40"/>
  <c r="AG25" i="40"/>
  <c r="Z25" i="40" s="1"/>
  <c r="AE25" i="40"/>
  <c r="AB25" i="40"/>
  <c r="AV24" i="40"/>
  <c r="AU24" i="40"/>
  <c r="AT24" i="40"/>
  <c r="AS24" i="40"/>
  <c r="AR24" i="40"/>
  <c r="AQ24" i="40"/>
  <c r="AP24" i="40"/>
  <c r="AO24" i="40"/>
  <c r="AN24" i="40"/>
  <c r="AM24" i="40"/>
  <c r="AL24" i="40"/>
  <c r="AK24" i="40"/>
  <c r="AJ24" i="40"/>
  <c r="AI24" i="40"/>
  <c r="AH24" i="40"/>
  <c r="AA24" i="40" s="1"/>
  <c r="AG24" i="40"/>
  <c r="AE24" i="40"/>
  <c r="AB24" i="40"/>
  <c r="W24" i="40"/>
  <c r="AV23" i="40"/>
  <c r="AU23" i="40"/>
  <c r="AT23" i="40"/>
  <c r="AS23" i="40"/>
  <c r="AR23" i="40"/>
  <c r="AQ23" i="40"/>
  <c r="AP23" i="40"/>
  <c r="AO23" i="40"/>
  <c r="AN23" i="40"/>
  <c r="AM23" i="40"/>
  <c r="AL23" i="40"/>
  <c r="AK23" i="40"/>
  <c r="AJ23" i="40"/>
  <c r="X23" i="40" s="1"/>
  <c r="AI23" i="40"/>
  <c r="AA23" i="40" s="1"/>
  <c r="AH23" i="40"/>
  <c r="AG23" i="40"/>
  <c r="AE23" i="40"/>
  <c r="AB23" i="40"/>
  <c r="Z23" i="40"/>
  <c r="W23" i="40"/>
  <c r="AV22" i="40"/>
  <c r="AU22" i="40"/>
  <c r="AT22" i="40"/>
  <c r="AS22" i="40"/>
  <c r="AR22" i="40"/>
  <c r="AQ22" i="40"/>
  <c r="AP22" i="40"/>
  <c r="AO22" i="40"/>
  <c r="AN22" i="40"/>
  <c r="AM22" i="40"/>
  <c r="AL22" i="40"/>
  <c r="AK22" i="40"/>
  <c r="AJ22" i="40"/>
  <c r="AI22" i="40"/>
  <c r="AH22" i="40"/>
  <c r="AA22" i="40" s="1"/>
  <c r="AG22" i="40"/>
  <c r="AE22" i="40"/>
  <c r="W22" i="40"/>
  <c r="AV21" i="40"/>
  <c r="AU21" i="40"/>
  <c r="AT21" i="40"/>
  <c r="AS21" i="40"/>
  <c r="AR21" i="40"/>
  <c r="AQ21" i="40"/>
  <c r="AP21" i="40"/>
  <c r="AO21" i="40"/>
  <c r="AN21" i="40"/>
  <c r="AM21" i="40"/>
  <c r="AL21" i="40"/>
  <c r="AK21" i="40"/>
  <c r="AJ21" i="40"/>
  <c r="AI21" i="40"/>
  <c r="AB21" i="40" s="1"/>
  <c r="AH21" i="40"/>
  <c r="AG21" i="40"/>
  <c r="Z21" i="40" s="1"/>
  <c r="AE21" i="40"/>
  <c r="Y21" i="40"/>
  <c r="AV20" i="40"/>
  <c r="AU20" i="40"/>
  <c r="AT20" i="40"/>
  <c r="AS20" i="40"/>
  <c r="AR20" i="40"/>
  <c r="AQ20" i="40"/>
  <c r="AP20" i="40"/>
  <c r="AO20" i="40"/>
  <c r="AN20" i="40"/>
  <c r="AM20" i="40"/>
  <c r="AL20" i="40"/>
  <c r="AK20" i="40"/>
  <c r="AJ20" i="40"/>
  <c r="AB20" i="40" s="1"/>
  <c r="AI20" i="40"/>
  <c r="AH20" i="40"/>
  <c r="AA20" i="40" s="1"/>
  <c r="AG20" i="40"/>
  <c r="AE20" i="40"/>
  <c r="Y20" i="40"/>
  <c r="AV19" i="40"/>
  <c r="AU19" i="40"/>
  <c r="AT19" i="40"/>
  <c r="AS19" i="40"/>
  <c r="AR19" i="40"/>
  <c r="AQ19" i="40"/>
  <c r="AP19" i="40"/>
  <c r="AO19" i="40"/>
  <c r="AN19" i="40"/>
  <c r="AM19" i="40"/>
  <c r="AL19" i="40"/>
  <c r="AK19" i="40"/>
  <c r="AJ19" i="40"/>
  <c r="AB19" i="40" s="1"/>
  <c r="AI19" i="40"/>
  <c r="AH19" i="40"/>
  <c r="AG19" i="40"/>
  <c r="AE19" i="40"/>
  <c r="Z19" i="40"/>
  <c r="AV18" i="40"/>
  <c r="AU18" i="40"/>
  <c r="AT18" i="40"/>
  <c r="AS18" i="40"/>
  <c r="AR18" i="40"/>
  <c r="AQ18" i="40"/>
  <c r="AP18" i="40"/>
  <c r="AO18" i="40"/>
  <c r="AN18" i="40"/>
  <c r="AM18" i="40"/>
  <c r="AL18" i="40"/>
  <c r="AK18" i="40"/>
  <c r="AJ18" i="40"/>
  <c r="W18" i="40" s="1"/>
  <c r="AI18" i="40"/>
  <c r="AH18" i="40"/>
  <c r="AA18" i="40" s="1"/>
  <c r="AG18" i="40"/>
  <c r="AE18" i="40"/>
  <c r="Z18" i="40"/>
  <c r="AV17" i="40"/>
  <c r="AU17" i="40"/>
  <c r="AT17" i="40"/>
  <c r="AS17" i="40"/>
  <c r="AR17" i="40"/>
  <c r="AQ17" i="40"/>
  <c r="AP17" i="40"/>
  <c r="AO17" i="40"/>
  <c r="AN17" i="40"/>
  <c r="AM17" i="40"/>
  <c r="AL17" i="40"/>
  <c r="AK17" i="40"/>
  <c r="AJ17" i="40"/>
  <c r="AI17" i="40"/>
  <c r="AH17" i="40"/>
  <c r="AG17" i="40"/>
  <c r="Z17" i="40" s="1"/>
  <c r="AE17" i="40"/>
  <c r="AB17" i="40"/>
  <c r="AV16" i="40"/>
  <c r="AU16" i="40"/>
  <c r="AT16" i="40"/>
  <c r="AS16" i="40"/>
  <c r="AR16" i="40"/>
  <c r="AQ16" i="40"/>
  <c r="AP16" i="40"/>
  <c r="AO16" i="40"/>
  <c r="AN16" i="40"/>
  <c r="AM16" i="40"/>
  <c r="AL16" i="40"/>
  <c r="AK16" i="40"/>
  <c r="AJ16" i="40"/>
  <c r="AI16" i="40"/>
  <c r="AH16" i="40"/>
  <c r="AA16" i="40" s="1"/>
  <c r="AG16" i="40"/>
  <c r="AE16" i="40"/>
  <c r="AB16" i="40"/>
  <c r="W16" i="40"/>
  <c r="AV15" i="40"/>
  <c r="AU15" i="40"/>
  <c r="AT15" i="40"/>
  <c r="AS15" i="40"/>
  <c r="AR15" i="40"/>
  <c r="AQ15" i="40"/>
  <c r="AP15" i="40"/>
  <c r="AO15" i="40"/>
  <c r="AN15" i="40"/>
  <c r="AM15" i="40"/>
  <c r="AL15" i="40"/>
  <c r="AK15" i="40"/>
  <c r="AJ15" i="40"/>
  <c r="X15" i="40" s="1"/>
  <c r="AI15" i="40"/>
  <c r="AA15" i="40" s="1"/>
  <c r="AH15" i="40"/>
  <c r="AG15" i="40"/>
  <c r="AE15" i="40"/>
  <c r="AB15" i="40"/>
  <c r="Z15" i="40"/>
  <c r="W15" i="40"/>
  <c r="AV14" i="40"/>
  <c r="AU14" i="40"/>
  <c r="AT14" i="40"/>
  <c r="AS14" i="40"/>
  <c r="AR14" i="40"/>
  <c r="AQ14" i="40"/>
  <c r="AP14" i="40"/>
  <c r="AO14" i="40"/>
  <c r="AN14" i="40"/>
  <c r="AM14" i="40"/>
  <c r="AL14" i="40"/>
  <c r="AK14" i="40"/>
  <c r="AJ14" i="40"/>
  <c r="AI14" i="40"/>
  <c r="AB14" i="40" s="1"/>
  <c r="AH14" i="40"/>
  <c r="AG14" i="40"/>
  <c r="Y14" i="40" s="1"/>
  <c r="AE14" i="40"/>
  <c r="Z14" i="40"/>
  <c r="AV13" i="40"/>
  <c r="AU13" i="40"/>
  <c r="AT13" i="40"/>
  <c r="AS13" i="40"/>
  <c r="AR13" i="40"/>
  <c r="AQ13" i="40"/>
  <c r="AP13" i="40"/>
  <c r="AO13" i="40"/>
  <c r="AN13" i="40"/>
  <c r="AM13" i="40"/>
  <c r="AL13" i="40"/>
  <c r="AK13" i="40"/>
  <c r="AJ13" i="40"/>
  <c r="AI13" i="40"/>
  <c r="AH13" i="40"/>
  <c r="AG13" i="40"/>
  <c r="AE13" i="40"/>
  <c r="Y13" i="40"/>
  <c r="AV12" i="40"/>
  <c r="AU12" i="40"/>
  <c r="AT12" i="40"/>
  <c r="AS12" i="40"/>
  <c r="AR12" i="40"/>
  <c r="AQ12" i="40"/>
  <c r="AP12" i="40"/>
  <c r="AO12" i="40"/>
  <c r="AN12" i="40"/>
  <c r="AM12" i="40"/>
  <c r="AL12" i="40"/>
  <c r="AK12" i="40"/>
  <c r="AJ12" i="40"/>
  <c r="AI12" i="40"/>
  <c r="AH12" i="40"/>
  <c r="AG12" i="40"/>
  <c r="AE12" i="40"/>
  <c r="X12" i="40"/>
  <c r="AV11" i="40"/>
  <c r="AU11" i="40"/>
  <c r="AT11" i="40"/>
  <c r="AS11" i="40"/>
  <c r="AR11" i="40"/>
  <c r="AQ11" i="40"/>
  <c r="AP11" i="40"/>
  <c r="AO11" i="40"/>
  <c r="AN11" i="40"/>
  <c r="AM11" i="40"/>
  <c r="AL11" i="40"/>
  <c r="AK11" i="40"/>
  <c r="AJ11" i="40"/>
  <c r="Y11" i="40" s="1"/>
  <c r="AI11" i="40"/>
  <c r="AH11" i="40"/>
  <c r="AG11" i="40"/>
  <c r="AE11" i="40"/>
  <c r="AV10" i="40"/>
  <c r="AU10" i="40"/>
  <c r="AT10" i="40"/>
  <c r="AS10" i="40"/>
  <c r="AR10" i="40"/>
  <c r="AQ10" i="40"/>
  <c r="AP10" i="40"/>
  <c r="AO10" i="40"/>
  <c r="AN10" i="40"/>
  <c r="AM10" i="40"/>
  <c r="AL10" i="40"/>
  <c r="AK10" i="40"/>
  <c r="AJ10" i="40"/>
  <c r="AI10" i="40"/>
  <c r="Z10" i="40" s="1"/>
  <c r="AH10" i="40"/>
  <c r="AG10" i="40"/>
  <c r="AE10" i="40"/>
  <c r="AV9" i="40"/>
  <c r="AU9" i="40"/>
  <c r="AT9" i="40"/>
  <c r="AS9" i="40"/>
  <c r="AR9" i="40"/>
  <c r="AQ9" i="40"/>
  <c r="AP9" i="40"/>
  <c r="AO9" i="40"/>
  <c r="AN9" i="40"/>
  <c r="AM9" i="40"/>
  <c r="AL9" i="40"/>
  <c r="AK9" i="40"/>
  <c r="AJ9" i="40"/>
  <c r="AI9" i="40"/>
  <c r="AH9" i="40"/>
  <c r="AG9" i="40"/>
  <c r="AW9" i="40" s="1"/>
  <c r="AE9" i="40"/>
  <c r="Y9" i="40"/>
  <c r="AV8" i="40"/>
  <c r="AU8" i="40"/>
  <c r="AT8" i="40"/>
  <c r="AS8" i="40"/>
  <c r="AR8" i="40"/>
  <c r="AQ8" i="40"/>
  <c r="AP8" i="40"/>
  <c r="AO8" i="40"/>
  <c r="AN8" i="40"/>
  <c r="AM8" i="40"/>
  <c r="AL8" i="40"/>
  <c r="AK8" i="40"/>
  <c r="AJ8" i="40"/>
  <c r="AI8" i="40"/>
  <c r="AH8" i="40"/>
  <c r="AG8" i="40"/>
  <c r="X8" i="40" s="1"/>
  <c r="AE8" i="40"/>
  <c r="AB8" i="40"/>
  <c r="AV7" i="40"/>
  <c r="AU7" i="40"/>
  <c r="AT7" i="40"/>
  <c r="AS7" i="40"/>
  <c r="AR7" i="40"/>
  <c r="AQ7" i="40"/>
  <c r="AP7" i="40"/>
  <c r="AO7" i="40"/>
  <c r="AN7" i="40"/>
  <c r="AM7" i="40"/>
  <c r="AL7" i="40"/>
  <c r="AK7" i="40"/>
  <c r="AJ7" i="40"/>
  <c r="Y7" i="40" s="1"/>
  <c r="AI7" i="40"/>
  <c r="AH7" i="40"/>
  <c r="AB7" i="40" s="1"/>
  <c r="AG7" i="40"/>
  <c r="AE7" i="40"/>
  <c r="W7" i="40"/>
  <c r="AV6" i="40"/>
  <c r="AU6" i="40"/>
  <c r="AT6" i="40"/>
  <c r="AT45" i="40" s="1"/>
  <c r="AS6" i="40"/>
  <c r="AS45" i="40" s="1"/>
  <c r="AR6" i="40"/>
  <c r="AQ6" i="40"/>
  <c r="AP6" i="40"/>
  <c r="AO6" i="40"/>
  <c r="AO44" i="40" s="1"/>
  <c r="AN6" i="40"/>
  <c r="AM6" i="40"/>
  <c r="AL6" i="40"/>
  <c r="AL42" i="40" s="1"/>
  <c r="AK6" i="40"/>
  <c r="AK41" i="40" s="1"/>
  <c r="AJ6" i="40"/>
  <c r="AI6" i="40"/>
  <c r="Z6" i="40" s="1"/>
  <c r="AH6" i="40"/>
  <c r="AH45" i="40" s="1"/>
  <c r="AG6" i="40"/>
  <c r="AG44" i="40" s="1"/>
  <c r="AE6" i="40"/>
  <c r="D1" i="40"/>
  <c r="AF44" i="39"/>
  <c r="AF43" i="39"/>
  <c r="CB42" i="39"/>
  <c r="CA42" i="39"/>
  <c r="BZ42" i="39"/>
  <c r="BY42" i="39"/>
  <c r="BX42" i="39"/>
  <c r="BW42" i="39"/>
  <c r="BV42" i="39"/>
  <c r="BU42" i="39"/>
  <c r="BT42" i="39"/>
  <c r="BS42" i="39"/>
  <c r="BR42" i="39"/>
  <c r="BQ42" i="39"/>
  <c r="BP42" i="39"/>
  <c r="BO42" i="39"/>
  <c r="BN42" i="39"/>
  <c r="BM42" i="39"/>
  <c r="BL42" i="39"/>
  <c r="BK42" i="39"/>
  <c r="BJ42" i="39"/>
  <c r="BI42" i="39"/>
  <c r="BH42" i="39"/>
  <c r="BG42" i="39"/>
  <c r="BF42" i="39"/>
  <c r="BE42" i="39"/>
  <c r="BD42" i="39"/>
  <c r="BC42" i="39"/>
  <c r="BB42" i="39"/>
  <c r="BA42" i="39"/>
  <c r="AZ42" i="39"/>
  <c r="AY42" i="39"/>
  <c r="AX42" i="39"/>
  <c r="AF42" i="39"/>
  <c r="AF41" i="39"/>
  <c r="AF40" i="39"/>
  <c r="AF39" i="39"/>
  <c r="AV36" i="39"/>
  <c r="AU36" i="39"/>
  <c r="AT36" i="39"/>
  <c r="AS36" i="39"/>
  <c r="AR36" i="39"/>
  <c r="AQ36" i="39"/>
  <c r="AP36" i="39"/>
  <c r="AO36" i="39"/>
  <c r="AN36" i="39"/>
  <c r="AM36" i="39"/>
  <c r="AL36" i="39"/>
  <c r="AK36" i="39"/>
  <c r="AJ36" i="39"/>
  <c r="AI36" i="39"/>
  <c r="AH36" i="39"/>
  <c r="AG36" i="39"/>
  <c r="Z36" i="39" s="1"/>
  <c r="AE36" i="39"/>
  <c r="AB36" i="39"/>
  <c r="E36" i="39"/>
  <c r="B47" i="43" s="1"/>
  <c r="AV35" i="39"/>
  <c r="AU35" i="39"/>
  <c r="AT35" i="39"/>
  <c r="AS35" i="39"/>
  <c r="AR35" i="39"/>
  <c r="AQ35" i="39"/>
  <c r="AP35" i="39"/>
  <c r="AO35" i="39"/>
  <c r="AN35" i="39"/>
  <c r="AM35" i="39"/>
  <c r="AL35" i="39"/>
  <c r="AK35" i="39"/>
  <c r="AJ35" i="39"/>
  <c r="AI35" i="39"/>
  <c r="AB35" i="39" s="1"/>
  <c r="AH35" i="39"/>
  <c r="AG35" i="39"/>
  <c r="AE35" i="39"/>
  <c r="Y35" i="39"/>
  <c r="AV34" i="39"/>
  <c r="AU34" i="39"/>
  <c r="AT34" i="39"/>
  <c r="AS34" i="39"/>
  <c r="AR34" i="39"/>
  <c r="AQ34" i="39"/>
  <c r="AP34" i="39"/>
  <c r="AO34" i="39"/>
  <c r="AN34" i="39"/>
  <c r="AM34" i="39"/>
  <c r="AL34" i="39"/>
  <c r="AK34" i="39"/>
  <c r="AJ34" i="39"/>
  <c r="AB34" i="39" s="1"/>
  <c r="AI34" i="39"/>
  <c r="AH34" i="39"/>
  <c r="AA34" i="39" s="1"/>
  <c r="AG34" i="39"/>
  <c r="AE34" i="39"/>
  <c r="Y34" i="39"/>
  <c r="AV33" i="39"/>
  <c r="AU33" i="39"/>
  <c r="AT33" i="39"/>
  <c r="AS33" i="39"/>
  <c r="AR33" i="39"/>
  <c r="AQ33" i="39"/>
  <c r="AP33" i="39"/>
  <c r="AO33" i="39"/>
  <c r="AN33" i="39"/>
  <c r="AM33" i="39"/>
  <c r="AL33" i="39"/>
  <c r="AK33" i="39"/>
  <c r="AJ33" i="39"/>
  <c r="X33" i="39" s="1"/>
  <c r="AI33" i="39"/>
  <c r="AA33" i="39" s="1"/>
  <c r="AH33" i="39"/>
  <c r="AG33" i="39"/>
  <c r="AE33" i="39"/>
  <c r="Z33" i="39"/>
  <c r="AV32" i="39"/>
  <c r="AU32" i="39"/>
  <c r="AT32" i="39"/>
  <c r="AS32" i="39"/>
  <c r="AR32" i="39"/>
  <c r="AQ32" i="39"/>
  <c r="AP32" i="39"/>
  <c r="AO32" i="39"/>
  <c r="AN32" i="39"/>
  <c r="AM32" i="39"/>
  <c r="AL32" i="39"/>
  <c r="AK32" i="39"/>
  <c r="AJ32" i="39"/>
  <c r="W32" i="39" s="1"/>
  <c r="AI32" i="39"/>
  <c r="AH32" i="39"/>
  <c r="AG32" i="39"/>
  <c r="AE32" i="39"/>
  <c r="Z32" i="39"/>
  <c r="AV31" i="39"/>
  <c r="AU31" i="39"/>
  <c r="AT31" i="39"/>
  <c r="AS31" i="39"/>
  <c r="AR31" i="39"/>
  <c r="AQ31" i="39"/>
  <c r="AP31" i="39"/>
  <c r="AO31" i="39"/>
  <c r="AN31" i="39"/>
  <c r="AM31" i="39"/>
  <c r="AL31" i="39"/>
  <c r="AK31" i="39"/>
  <c r="AJ31" i="39"/>
  <c r="AI31" i="39"/>
  <c r="AH31" i="39"/>
  <c r="AG31" i="39"/>
  <c r="Y31" i="39" s="1"/>
  <c r="AE31" i="39"/>
  <c r="AB31" i="39"/>
  <c r="X31" i="39"/>
  <c r="AV30" i="39"/>
  <c r="AU30" i="39"/>
  <c r="AT30" i="39"/>
  <c r="AS30" i="39"/>
  <c r="AR30" i="39"/>
  <c r="AQ30" i="39"/>
  <c r="AP30" i="39"/>
  <c r="AO30" i="39"/>
  <c r="AN30" i="39"/>
  <c r="AM30" i="39"/>
  <c r="AL30" i="39"/>
  <c r="AK30" i="39"/>
  <c r="AJ30" i="39"/>
  <c r="Y30" i="39" s="1"/>
  <c r="AI30" i="39"/>
  <c r="AH30" i="39"/>
  <c r="AB30" i="39" s="1"/>
  <c r="AG30" i="39"/>
  <c r="AW30" i="39" s="1"/>
  <c r="AE30" i="39"/>
  <c r="AA30" i="39"/>
  <c r="W30" i="39"/>
  <c r="AV29" i="39"/>
  <c r="AU29" i="39"/>
  <c r="AT29" i="39"/>
  <c r="AS29" i="39"/>
  <c r="AR29" i="39"/>
  <c r="AQ29" i="39"/>
  <c r="AP29" i="39"/>
  <c r="AO29" i="39"/>
  <c r="AN29" i="39"/>
  <c r="AM29" i="39"/>
  <c r="AL29" i="39"/>
  <c r="AK29" i="39"/>
  <c r="AJ29" i="39"/>
  <c r="AI29" i="39"/>
  <c r="AB29" i="39" s="1"/>
  <c r="AH29" i="39"/>
  <c r="AG29" i="39"/>
  <c r="AA29" i="39" s="1"/>
  <c r="AE29" i="39"/>
  <c r="Z29" i="39"/>
  <c r="AV28" i="39"/>
  <c r="AU28" i="39"/>
  <c r="AT28" i="39"/>
  <c r="AS28" i="39"/>
  <c r="AR28" i="39"/>
  <c r="AQ28" i="39"/>
  <c r="AP28" i="39"/>
  <c r="AO28" i="39"/>
  <c r="AN28" i="39"/>
  <c r="AM28" i="39"/>
  <c r="AL28" i="39"/>
  <c r="AK28" i="39"/>
  <c r="AJ28" i="39"/>
  <c r="AI28" i="39"/>
  <c r="AH28" i="39"/>
  <c r="AB28" i="39" s="1"/>
  <c r="AG28" i="39"/>
  <c r="Z28" i="39" s="1"/>
  <c r="AE28" i="39"/>
  <c r="Y28" i="39"/>
  <c r="AV27" i="39"/>
  <c r="AU27" i="39"/>
  <c r="AT27" i="39"/>
  <c r="AS27" i="39"/>
  <c r="AR27" i="39"/>
  <c r="AQ27" i="39"/>
  <c r="AP27" i="39"/>
  <c r="AO27" i="39"/>
  <c r="AN27" i="39"/>
  <c r="AM27" i="39"/>
  <c r="AL27" i="39"/>
  <c r="AK27" i="39"/>
  <c r="AJ27" i="39"/>
  <c r="AI27" i="39"/>
  <c r="AH27" i="39"/>
  <c r="AG27" i="39"/>
  <c r="Y27" i="39" s="1"/>
  <c r="AE27" i="39"/>
  <c r="AB27" i="39"/>
  <c r="X27" i="39"/>
  <c r="AV26" i="39"/>
  <c r="AU26" i="39"/>
  <c r="AT26" i="39"/>
  <c r="AS26" i="39"/>
  <c r="AR26" i="39"/>
  <c r="AQ26" i="39"/>
  <c r="AP26" i="39"/>
  <c r="AO26" i="39"/>
  <c r="AN26" i="39"/>
  <c r="AM26" i="39"/>
  <c r="AL26" i="39"/>
  <c r="AK26" i="39"/>
  <c r="AJ26" i="39"/>
  <c r="Y26" i="39" s="1"/>
  <c r="AI26" i="39"/>
  <c r="AH26" i="39"/>
  <c r="AB26" i="39" s="1"/>
  <c r="AG26" i="39"/>
  <c r="AW26" i="39" s="1"/>
  <c r="AE26" i="39"/>
  <c r="AA26" i="39"/>
  <c r="W26" i="39"/>
  <c r="AV25" i="39"/>
  <c r="AU25" i="39"/>
  <c r="AT25" i="39"/>
  <c r="AS25" i="39"/>
  <c r="AR25" i="39"/>
  <c r="AQ25" i="39"/>
  <c r="AP25" i="39"/>
  <c r="AO25" i="39"/>
  <c r="AN25" i="39"/>
  <c r="AM25" i="39"/>
  <c r="AL25" i="39"/>
  <c r="AK25" i="39"/>
  <c r="AJ25" i="39"/>
  <c r="AI25" i="39"/>
  <c r="AB25" i="39" s="1"/>
  <c r="AH25" i="39"/>
  <c r="AG25" i="39"/>
  <c r="AA25" i="39" s="1"/>
  <c r="AE25" i="39"/>
  <c r="Z25" i="39"/>
  <c r="AV24" i="39"/>
  <c r="AU24" i="39"/>
  <c r="AT24" i="39"/>
  <c r="AS24" i="39"/>
  <c r="AR24" i="39"/>
  <c r="AQ24" i="39"/>
  <c r="AP24" i="39"/>
  <c r="AO24" i="39"/>
  <c r="AN24" i="39"/>
  <c r="AM24" i="39"/>
  <c r="AL24" i="39"/>
  <c r="AK24" i="39"/>
  <c r="AJ24" i="39"/>
  <c r="AI24" i="39"/>
  <c r="AB24" i="39" s="1"/>
  <c r="AH24" i="39"/>
  <c r="AG24" i="39"/>
  <c r="AA24" i="39" s="1"/>
  <c r="AE24" i="39"/>
  <c r="Z24" i="39"/>
  <c r="AV23" i="39"/>
  <c r="AU23" i="39"/>
  <c r="AT23" i="39"/>
  <c r="AS23" i="39"/>
  <c r="AR23" i="39"/>
  <c r="AQ23" i="39"/>
  <c r="AP23" i="39"/>
  <c r="AO23" i="39"/>
  <c r="AN23" i="39"/>
  <c r="AM23" i="39"/>
  <c r="AL23" i="39"/>
  <c r="AK23" i="39"/>
  <c r="AJ23" i="39"/>
  <c r="AI23" i="39"/>
  <c r="AB23" i="39" s="1"/>
  <c r="AH23" i="39"/>
  <c r="AG23" i="39"/>
  <c r="AA23" i="39" s="1"/>
  <c r="AE23" i="39"/>
  <c r="Z23" i="39"/>
  <c r="AV22" i="39"/>
  <c r="AU22" i="39"/>
  <c r="AT22" i="39"/>
  <c r="AS22" i="39"/>
  <c r="AR22" i="39"/>
  <c r="AQ22" i="39"/>
  <c r="AP22" i="39"/>
  <c r="AO22" i="39"/>
  <c r="AN22" i="39"/>
  <c r="AM22" i="39"/>
  <c r="AL22" i="39"/>
  <c r="AK22" i="39"/>
  <c r="AJ22" i="39"/>
  <c r="AI22" i="39"/>
  <c r="AB22" i="39" s="1"/>
  <c r="AH22" i="39"/>
  <c r="AG22" i="39"/>
  <c r="AA22" i="39" s="1"/>
  <c r="AE22" i="39"/>
  <c r="Z22" i="39"/>
  <c r="AV21" i="39"/>
  <c r="AU21" i="39"/>
  <c r="AT21" i="39"/>
  <c r="AS21" i="39"/>
  <c r="AR21" i="39"/>
  <c r="AQ21" i="39"/>
  <c r="AP21" i="39"/>
  <c r="AO21" i="39"/>
  <c r="AN21" i="39"/>
  <c r="AM21" i="39"/>
  <c r="AL21" i="39"/>
  <c r="AK21" i="39"/>
  <c r="AJ21" i="39"/>
  <c r="AI21" i="39"/>
  <c r="AB21" i="39" s="1"/>
  <c r="AH21" i="39"/>
  <c r="AG21" i="39"/>
  <c r="AA21" i="39" s="1"/>
  <c r="AE21" i="39"/>
  <c r="Z21" i="39"/>
  <c r="AV20" i="39"/>
  <c r="AU20" i="39"/>
  <c r="AT20" i="39"/>
  <c r="AS20" i="39"/>
  <c r="AR20" i="39"/>
  <c r="AQ20" i="39"/>
  <c r="AP20" i="39"/>
  <c r="AO20" i="39"/>
  <c r="AN20" i="39"/>
  <c r="AM20" i="39"/>
  <c r="AL20" i="39"/>
  <c r="AK20" i="39"/>
  <c r="AJ20" i="39"/>
  <c r="AI20" i="39"/>
  <c r="AB20" i="39" s="1"/>
  <c r="AH20" i="39"/>
  <c r="AG20" i="39"/>
  <c r="AA20" i="39" s="1"/>
  <c r="AE20" i="39"/>
  <c r="Z20" i="39"/>
  <c r="AV19" i="39"/>
  <c r="AU19" i="39"/>
  <c r="AT19" i="39"/>
  <c r="AS19" i="39"/>
  <c r="AR19" i="39"/>
  <c r="AQ19" i="39"/>
  <c r="AP19" i="39"/>
  <c r="AO19" i="39"/>
  <c r="AN19" i="39"/>
  <c r="AM19" i="39"/>
  <c r="AL19" i="39"/>
  <c r="AK19" i="39"/>
  <c r="AJ19" i="39"/>
  <c r="AI19" i="39"/>
  <c r="AB19" i="39" s="1"/>
  <c r="AH19" i="39"/>
  <c r="AG19" i="39"/>
  <c r="AA19" i="39" s="1"/>
  <c r="AE19" i="39"/>
  <c r="Z19" i="39"/>
  <c r="AV18" i="39"/>
  <c r="AU18" i="39"/>
  <c r="AT18" i="39"/>
  <c r="AS18" i="39"/>
  <c r="AR18" i="39"/>
  <c r="AQ18" i="39"/>
  <c r="AP18" i="39"/>
  <c r="AO18" i="39"/>
  <c r="AN18" i="39"/>
  <c r="AM18" i="39"/>
  <c r="AL18" i="39"/>
  <c r="AK18" i="39"/>
  <c r="AJ18" i="39"/>
  <c r="AI18" i="39"/>
  <c r="AB18" i="39" s="1"/>
  <c r="AH18" i="39"/>
  <c r="AG18" i="39"/>
  <c r="AA18" i="39" s="1"/>
  <c r="AE18" i="39"/>
  <c r="Z18" i="39"/>
  <c r="AV17" i="39"/>
  <c r="AU17" i="39"/>
  <c r="AT17" i="39"/>
  <c r="AS17" i="39"/>
  <c r="AR17" i="39"/>
  <c r="AQ17" i="39"/>
  <c r="AP17" i="39"/>
  <c r="AO17" i="39"/>
  <c r="AN17" i="39"/>
  <c r="AM17" i="39"/>
  <c r="AL17" i="39"/>
  <c r="AK17" i="39"/>
  <c r="AJ17" i="39"/>
  <c r="AI17" i="39"/>
  <c r="AB17" i="39" s="1"/>
  <c r="AH17" i="39"/>
  <c r="AG17" i="39"/>
  <c r="AA17" i="39" s="1"/>
  <c r="AE17" i="39"/>
  <c r="Z17" i="39"/>
  <c r="AV16" i="39"/>
  <c r="AU16" i="39"/>
  <c r="AT16" i="39"/>
  <c r="AS16" i="39"/>
  <c r="AR16" i="39"/>
  <c r="AQ16" i="39"/>
  <c r="AP16" i="39"/>
  <c r="AO16" i="39"/>
  <c r="AN16" i="39"/>
  <c r="AM16" i="39"/>
  <c r="AL16" i="39"/>
  <c r="AK16" i="39"/>
  <c r="AJ16" i="39"/>
  <c r="AI16" i="39"/>
  <c r="AB16" i="39" s="1"/>
  <c r="AH16" i="39"/>
  <c r="AG16" i="39"/>
  <c r="AA16" i="39" s="1"/>
  <c r="AE16" i="39"/>
  <c r="Z16" i="39"/>
  <c r="AV15" i="39"/>
  <c r="AU15" i="39"/>
  <c r="AT15" i="39"/>
  <c r="AS15" i="39"/>
  <c r="AR15" i="39"/>
  <c r="AQ15" i="39"/>
  <c r="AP15" i="39"/>
  <c r="AO15" i="39"/>
  <c r="AN15" i="39"/>
  <c r="AM15" i="39"/>
  <c r="AL15" i="39"/>
  <c r="AK15" i="39"/>
  <c r="AJ15" i="39"/>
  <c r="AI15" i="39"/>
  <c r="AB15" i="39" s="1"/>
  <c r="AH15" i="39"/>
  <c r="AG15" i="39"/>
  <c r="AA15" i="39" s="1"/>
  <c r="AE15" i="39"/>
  <c r="Z15" i="39"/>
  <c r="AV14" i="39"/>
  <c r="AU14" i="39"/>
  <c r="AT14" i="39"/>
  <c r="AS14" i="39"/>
  <c r="AR14" i="39"/>
  <c r="AQ14" i="39"/>
  <c r="AP14" i="39"/>
  <c r="AO14" i="39"/>
  <c r="AN14" i="39"/>
  <c r="AM14" i="39"/>
  <c r="AL14" i="39"/>
  <c r="AK14" i="39"/>
  <c r="AJ14" i="39"/>
  <c r="AI14" i="39"/>
  <c r="AB14" i="39" s="1"/>
  <c r="AH14" i="39"/>
  <c r="AG14" i="39"/>
  <c r="AA14" i="39" s="1"/>
  <c r="AE14" i="39"/>
  <c r="Z14" i="39"/>
  <c r="AV13" i="39"/>
  <c r="AU13" i="39"/>
  <c r="AT13" i="39"/>
  <c r="AS13" i="39"/>
  <c r="AR13" i="39"/>
  <c r="AQ13" i="39"/>
  <c r="AP13" i="39"/>
  <c r="AO13" i="39"/>
  <c r="AN13" i="39"/>
  <c r="AM13" i="39"/>
  <c r="AL13" i="39"/>
  <c r="AK13" i="39"/>
  <c r="AJ13" i="39"/>
  <c r="AI13" i="39"/>
  <c r="AB13" i="39" s="1"/>
  <c r="AH13" i="39"/>
  <c r="AG13" i="39"/>
  <c r="AA13" i="39" s="1"/>
  <c r="AE13" i="39"/>
  <c r="Z13" i="39"/>
  <c r="AV12" i="39"/>
  <c r="AU12" i="39"/>
  <c r="AT12" i="39"/>
  <c r="AS12" i="39"/>
  <c r="AR12" i="39"/>
  <c r="AQ12" i="39"/>
  <c r="AP12" i="39"/>
  <c r="AO12" i="39"/>
  <c r="AN12" i="39"/>
  <c r="AM12" i="39"/>
  <c r="AL12" i="39"/>
  <c r="AK12" i="39"/>
  <c r="AJ12" i="39"/>
  <c r="AI12" i="39"/>
  <c r="AB12" i="39" s="1"/>
  <c r="AH12" i="39"/>
  <c r="AG12" i="39"/>
  <c r="AA12" i="39" s="1"/>
  <c r="AE12" i="39"/>
  <c r="Z12" i="39"/>
  <c r="AV11" i="39"/>
  <c r="AU11" i="39"/>
  <c r="AT11" i="39"/>
  <c r="AS11" i="39"/>
  <c r="AR11" i="39"/>
  <c r="AQ11" i="39"/>
  <c r="AP11" i="39"/>
  <c r="AO11" i="39"/>
  <c r="AN11" i="39"/>
  <c r="AM11" i="39"/>
  <c r="AL11" i="39"/>
  <c r="AK11" i="39"/>
  <c r="AJ11" i="39"/>
  <c r="AI11" i="39"/>
  <c r="AB11" i="39" s="1"/>
  <c r="AH11" i="39"/>
  <c r="AG11" i="39"/>
  <c r="AA11" i="39" s="1"/>
  <c r="AE11" i="39"/>
  <c r="Z11" i="39"/>
  <c r="AV10" i="39"/>
  <c r="AU10" i="39"/>
  <c r="AT10" i="39"/>
  <c r="AS10" i="39"/>
  <c r="AR10" i="39"/>
  <c r="AQ10" i="39"/>
  <c r="AP10" i="39"/>
  <c r="AO10" i="39"/>
  <c r="AN10" i="39"/>
  <c r="AM10" i="39"/>
  <c r="AL10" i="39"/>
  <c r="AK10" i="39"/>
  <c r="AJ10" i="39"/>
  <c r="AI10" i="39"/>
  <c r="AB10" i="39" s="1"/>
  <c r="AH10" i="39"/>
  <c r="AG10" i="39"/>
  <c r="AA10" i="39" s="1"/>
  <c r="AE10" i="39"/>
  <c r="Z10" i="39"/>
  <c r="AV9" i="39"/>
  <c r="AU9" i="39"/>
  <c r="AT9" i="39"/>
  <c r="AS9" i="39"/>
  <c r="AR9" i="39"/>
  <c r="AQ9" i="39"/>
  <c r="AP9" i="39"/>
  <c r="AO9" i="39"/>
  <c r="AN9" i="39"/>
  <c r="AM9" i="39"/>
  <c r="AL9" i="39"/>
  <c r="AK9" i="39"/>
  <c r="AJ9" i="39"/>
  <c r="AI9" i="39"/>
  <c r="AB9" i="39" s="1"/>
  <c r="AH9" i="39"/>
  <c r="AG9" i="39"/>
  <c r="AA9" i="39" s="1"/>
  <c r="AE9" i="39"/>
  <c r="Z9" i="39"/>
  <c r="AV8" i="39"/>
  <c r="AU8" i="39"/>
  <c r="AT8" i="39"/>
  <c r="AS8" i="39"/>
  <c r="AR8" i="39"/>
  <c r="AQ8" i="39"/>
  <c r="AP8" i="39"/>
  <c r="AO8" i="39"/>
  <c r="AN8" i="39"/>
  <c r="AM8" i="39"/>
  <c r="AL8" i="39"/>
  <c r="AK8" i="39"/>
  <c r="AJ8" i="39"/>
  <c r="AI8" i="39"/>
  <c r="AB8" i="39" s="1"/>
  <c r="AH8" i="39"/>
  <c r="AG8" i="39"/>
  <c r="AA8" i="39" s="1"/>
  <c r="AE8" i="39"/>
  <c r="Z8" i="39"/>
  <c r="AV7" i="39"/>
  <c r="AU7" i="39"/>
  <c r="AT7" i="39"/>
  <c r="AS7" i="39"/>
  <c r="AR7" i="39"/>
  <c r="AQ7" i="39"/>
  <c r="AP7" i="39"/>
  <c r="AO7" i="39"/>
  <c r="AN7" i="39"/>
  <c r="AM7" i="39"/>
  <c r="AL7" i="39"/>
  <c r="AK7" i="39"/>
  <c r="AJ7" i="39"/>
  <c r="AI7" i="39"/>
  <c r="AB7" i="39" s="1"/>
  <c r="AH7" i="39"/>
  <c r="AG7" i="39"/>
  <c r="AA7" i="39" s="1"/>
  <c r="AE7" i="39"/>
  <c r="Z7" i="39"/>
  <c r="A7" i="39"/>
  <c r="A8" i="39" s="1"/>
  <c r="A9" i="39" s="1"/>
  <c r="A10" i="39" s="1"/>
  <c r="A11" i="39" s="1"/>
  <c r="A12" i="39" s="1"/>
  <c r="A13" i="39" s="1"/>
  <c r="A14" i="39" s="1"/>
  <c r="A15" i="39" s="1"/>
  <c r="A16" i="39" s="1"/>
  <c r="A17" i="39" s="1"/>
  <c r="A18" i="39" s="1"/>
  <c r="A19" i="39" s="1"/>
  <c r="A20" i="39" s="1"/>
  <c r="A21" i="39" s="1"/>
  <c r="A22" i="39" s="1"/>
  <c r="A23" i="39" s="1"/>
  <c r="A24" i="39" s="1"/>
  <c r="A25" i="39" s="1"/>
  <c r="AV6" i="39"/>
  <c r="AV37" i="39" s="1"/>
  <c r="AU6" i="39"/>
  <c r="AU42" i="39" s="1"/>
  <c r="AT6" i="39"/>
  <c r="AT37" i="39" s="1"/>
  <c r="AS6" i="39"/>
  <c r="AR6" i="39"/>
  <c r="AR44" i="39" s="1"/>
  <c r="AQ6" i="39"/>
  <c r="AQ41" i="39" s="1"/>
  <c r="AP6" i="39"/>
  <c r="AP40" i="39" s="1"/>
  <c r="AO6" i="39"/>
  <c r="AN6" i="39"/>
  <c r="AN44" i="39" s="1"/>
  <c r="AM6" i="39"/>
  <c r="AM42" i="39" s="1"/>
  <c r="AL6" i="39"/>
  <c r="AL38" i="39" s="1"/>
  <c r="AK6" i="39"/>
  <c r="AJ6" i="39"/>
  <c r="AJ38" i="39" s="1"/>
  <c r="AI6" i="39"/>
  <c r="AI41" i="39" s="1"/>
  <c r="AH6" i="39"/>
  <c r="AH40" i="39" s="1"/>
  <c r="AG6" i="39"/>
  <c r="AE6" i="39"/>
  <c r="AE41" i="39" s="1"/>
  <c r="Z6" i="39"/>
  <c r="D1" i="39"/>
  <c r="AF45" i="38"/>
  <c r="AF44" i="38"/>
  <c r="CB43" i="38"/>
  <c r="CA43" i="38"/>
  <c r="BZ43" i="38"/>
  <c r="BY43" i="38"/>
  <c r="BX43" i="38"/>
  <c r="BW43" i="38"/>
  <c r="BV43" i="38"/>
  <c r="BU43" i="38"/>
  <c r="BT43" i="38"/>
  <c r="BS43" i="38"/>
  <c r="BR43" i="38"/>
  <c r="BQ43" i="38"/>
  <c r="BP43" i="38"/>
  <c r="BO43" i="38"/>
  <c r="BN43" i="38"/>
  <c r="BM43" i="38"/>
  <c r="BL43" i="38"/>
  <c r="BK43" i="38"/>
  <c r="BJ43" i="38"/>
  <c r="BI43" i="38"/>
  <c r="BH43" i="38"/>
  <c r="BG43" i="38"/>
  <c r="BF43" i="38"/>
  <c r="BE43" i="38"/>
  <c r="BD43" i="38"/>
  <c r="BC43" i="38"/>
  <c r="BB43" i="38"/>
  <c r="BA43" i="38"/>
  <c r="AZ43" i="38"/>
  <c r="AY43" i="38"/>
  <c r="AX43" i="38"/>
  <c r="AF43" i="38"/>
  <c r="AF42" i="38"/>
  <c r="AF41" i="38"/>
  <c r="AF40" i="38"/>
  <c r="AV37" i="38"/>
  <c r="AU37" i="38"/>
  <c r="AT37" i="38"/>
  <c r="AS37" i="38"/>
  <c r="AR37" i="38"/>
  <c r="AQ37" i="38"/>
  <c r="AP37" i="38"/>
  <c r="AO37" i="38"/>
  <c r="AN37" i="38"/>
  <c r="AM37" i="38"/>
  <c r="AL37" i="38"/>
  <c r="AK37" i="38"/>
  <c r="AJ37" i="38"/>
  <c r="AI37" i="38"/>
  <c r="AB37" i="38" s="1"/>
  <c r="AH37" i="38"/>
  <c r="AG37" i="38"/>
  <c r="Y37" i="38" s="1"/>
  <c r="AE37" i="38"/>
  <c r="Z37" i="38"/>
  <c r="E37" i="38"/>
  <c r="B46" i="43" s="1"/>
  <c r="AV36" i="38"/>
  <c r="AU36" i="38"/>
  <c r="AT36" i="38"/>
  <c r="AS36" i="38"/>
  <c r="AR36" i="38"/>
  <c r="AQ36" i="38"/>
  <c r="AP36" i="38"/>
  <c r="AO36" i="38"/>
  <c r="AN36" i="38"/>
  <c r="AM36" i="38"/>
  <c r="AL36" i="38"/>
  <c r="AK36" i="38"/>
  <c r="AJ36" i="38"/>
  <c r="AI36" i="38"/>
  <c r="AH36" i="38"/>
  <c r="AG36" i="38"/>
  <c r="Y36" i="38" s="1"/>
  <c r="AE36" i="38"/>
  <c r="AB36" i="38"/>
  <c r="Z36" i="38"/>
  <c r="X36" i="38"/>
  <c r="AV35" i="38"/>
  <c r="AU35" i="38"/>
  <c r="AT35" i="38"/>
  <c r="AS35" i="38"/>
  <c r="AR35" i="38"/>
  <c r="AQ35" i="38"/>
  <c r="AP35" i="38"/>
  <c r="AO35" i="38"/>
  <c r="AN35" i="38"/>
  <c r="AM35" i="38"/>
  <c r="AL35" i="38"/>
  <c r="AK35" i="38"/>
  <c r="AJ35" i="38"/>
  <c r="Y35" i="38" s="1"/>
  <c r="AI35" i="38"/>
  <c r="AH35" i="38"/>
  <c r="AB35" i="38" s="1"/>
  <c r="AG35" i="38"/>
  <c r="AW35" i="38" s="1"/>
  <c r="AE35" i="38"/>
  <c r="AA35" i="38"/>
  <c r="W35" i="38"/>
  <c r="AV34" i="38"/>
  <c r="AU34" i="38"/>
  <c r="AT34" i="38"/>
  <c r="AS34" i="38"/>
  <c r="AR34" i="38"/>
  <c r="AQ34" i="38"/>
  <c r="AP34" i="38"/>
  <c r="AO34" i="38"/>
  <c r="AN34" i="38"/>
  <c r="AM34" i="38"/>
  <c r="AL34" i="38"/>
  <c r="AK34" i="38"/>
  <c r="AJ34" i="38"/>
  <c r="AI34" i="38"/>
  <c r="AB34" i="38" s="1"/>
  <c r="AH34" i="38"/>
  <c r="AG34" i="38"/>
  <c r="AA34" i="38" s="1"/>
  <c r="AE34" i="38"/>
  <c r="Z34" i="38"/>
  <c r="AV33" i="38"/>
  <c r="AU33" i="38"/>
  <c r="AT33" i="38"/>
  <c r="AS33" i="38"/>
  <c r="AR33" i="38"/>
  <c r="AQ33" i="38"/>
  <c r="AP33" i="38"/>
  <c r="AO33" i="38"/>
  <c r="AN33" i="38"/>
  <c r="AM33" i="38"/>
  <c r="AL33" i="38"/>
  <c r="AK33" i="38"/>
  <c r="AJ33" i="38"/>
  <c r="AI33" i="38"/>
  <c r="AH33" i="38"/>
  <c r="Z33" i="38" s="1"/>
  <c r="AG33" i="38"/>
  <c r="AW33" i="38" s="1"/>
  <c r="AE33" i="38"/>
  <c r="Y33" i="38"/>
  <c r="AV32" i="38"/>
  <c r="AU32" i="38"/>
  <c r="AT32" i="38"/>
  <c r="AS32" i="38"/>
  <c r="AR32" i="38"/>
  <c r="AQ32" i="38"/>
  <c r="AP32" i="38"/>
  <c r="AO32" i="38"/>
  <c r="AN32" i="38"/>
  <c r="AM32" i="38"/>
  <c r="AL32" i="38"/>
  <c r="AK32" i="38"/>
  <c r="AJ32" i="38"/>
  <c r="AI32" i="38"/>
  <c r="AH32" i="38"/>
  <c r="AG32" i="38"/>
  <c r="Y32" i="38" s="1"/>
  <c r="AE32" i="38"/>
  <c r="AB32" i="38"/>
  <c r="X32" i="38"/>
  <c r="AV31" i="38"/>
  <c r="AU31" i="38"/>
  <c r="AT31" i="38"/>
  <c r="AS31" i="38"/>
  <c r="AR31" i="38"/>
  <c r="AQ31" i="38"/>
  <c r="AP31" i="38"/>
  <c r="AO31" i="38"/>
  <c r="AN31" i="38"/>
  <c r="AM31" i="38"/>
  <c r="AL31" i="38"/>
  <c r="AK31" i="38"/>
  <c r="AJ31" i="38"/>
  <c r="Y31" i="38" s="1"/>
  <c r="AI31" i="38"/>
  <c r="AH31" i="38"/>
  <c r="AB31" i="38" s="1"/>
  <c r="AG31" i="38"/>
  <c r="AW31" i="38" s="1"/>
  <c r="AE31" i="38"/>
  <c r="AA31" i="38"/>
  <c r="W31" i="38"/>
  <c r="AV30" i="38"/>
  <c r="AU30" i="38"/>
  <c r="AT30" i="38"/>
  <c r="AS30" i="38"/>
  <c r="AR30" i="38"/>
  <c r="AQ30" i="38"/>
  <c r="AP30" i="38"/>
  <c r="AO30" i="38"/>
  <c r="AN30" i="38"/>
  <c r="AM30" i="38"/>
  <c r="AL30" i="38"/>
  <c r="AK30" i="38"/>
  <c r="AJ30" i="38"/>
  <c r="AI30" i="38"/>
  <c r="AB30" i="38" s="1"/>
  <c r="AH30" i="38"/>
  <c r="AG30" i="38"/>
  <c r="AA30" i="38" s="1"/>
  <c r="AE30" i="38"/>
  <c r="Z30" i="38"/>
  <c r="AV29" i="38"/>
  <c r="AU29" i="38"/>
  <c r="AT29" i="38"/>
  <c r="AS29" i="38"/>
  <c r="AR29" i="38"/>
  <c r="AQ29" i="38"/>
  <c r="AP29" i="38"/>
  <c r="AO29" i="38"/>
  <c r="AN29" i="38"/>
  <c r="AM29" i="38"/>
  <c r="AL29" i="38"/>
  <c r="AK29" i="38"/>
  <c r="AJ29" i="38"/>
  <c r="AI29" i="38"/>
  <c r="AH29" i="38"/>
  <c r="Z29" i="38" s="1"/>
  <c r="AG29" i="38"/>
  <c r="AW29" i="38" s="1"/>
  <c r="AE29" i="38"/>
  <c r="Y29" i="38"/>
  <c r="AV28" i="38"/>
  <c r="AU28" i="38"/>
  <c r="AT28" i="38"/>
  <c r="AS28" i="38"/>
  <c r="AR28" i="38"/>
  <c r="AQ28" i="38"/>
  <c r="AP28" i="38"/>
  <c r="AO28" i="38"/>
  <c r="AN28" i="38"/>
  <c r="AM28" i="38"/>
  <c r="AL28" i="38"/>
  <c r="AK28" i="38"/>
  <c r="AJ28" i="38"/>
  <c r="AI28" i="38"/>
  <c r="AH28" i="38"/>
  <c r="AG28" i="38"/>
  <c r="Y28" i="38" s="1"/>
  <c r="AE28" i="38"/>
  <c r="AB28" i="38"/>
  <c r="X28" i="38"/>
  <c r="AV27" i="38"/>
  <c r="AU27" i="38"/>
  <c r="AT27" i="38"/>
  <c r="AS27" i="38"/>
  <c r="AR27" i="38"/>
  <c r="AQ27" i="38"/>
  <c r="AP27" i="38"/>
  <c r="AO27" i="38"/>
  <c r="AN27" i="38"/>
  <c r="AM27" i="38"/>
  <c r="AL27" i="38"/>
  <c r="AK27" i="38"/>
  <c r="AJ27" i="38"/>
  <c r="Y27" i="38" s="1"/>
  <c r="AI27" i="38"/>
  <c r="AH27" i="38"/>
  <c r="AB27" i="38" s="1"/>
  <c r="AG27" i="38"/>
  <c r="AW27" i="38" s="1"/>
  <c r="AE27" i="38"/>
  <c r="AA27" i="38"/>
  <c r="W27" i="38"/>
  <c r="AV26" i="38"/>
  <c r="AU26" i="38"/>
  <c r="AT26" i="38"/>
  <c r="AS26" i="38"/>
  <c r="AR26" i="38"/>
  <c r="AQ26" i="38"/>
  <c r="AP26" i="38"/>
  <c r="AO26" i="38"/>
  <c r="AN26" i="38"/>
  <c r="AM26" i="38"/>
  <c r="AL26" i="38"/>
  <c r="AK26" i="38"/>
  <c r="AJ26" i="38"/>
  <c r="AI26" i="38"/>
  <c r="AB26" i="38" s="1"/>
  <c r="AH26" i="38"/>
  <c r="AG26" i="38"/>
  <c r="AA26" i="38" s="1"/>
  <c r="AE26" i="38"/>
  <c r="Z26" i="38"/>
  <c r="AV25" i="38"/>
  <c r="AU25" i="38"/>
  <c r="AT25" i="38"/>
  <c r="AS25" i="38"/>
  <c r="AR25" i="38"/>
  <c r="AQ25" i="38"/>
  <c r="AP25" i="38"/>
  <c r="AO25" i="38"/>
  <c r="AN25" i="38"/>
  <c r="AM25" i="38"/>
  <c r="AL25" i="38"/>
  <c r="AK25" i="38"/>
  <c r="AJ25" i="38"/>
  <c r="AI25" i="38"/>
  <c r="AH25" i="38"/>
  <c r="AB25" i="38" s="1"/>
  <c r="AG25" i="38"/>
  <c r="Z25" i="38" s="1"/>
  <c r="AE25" i="38"/>
  <c r="Y25" i="38"/>
  <c r="AV24" i="38"/>
  <c r="AU24" i="38"/>
  <c r="AT24" i="38"/>
  <c r="AS24" i="38"/>
  <c r="AR24" i="38"/>
  <c r="AQ24" i="38"/>
  <c r="AP24" i="38"/>
  <c r="AO24" i="38"/>
  <c r="AN24" i="38"/>
  <c r="AM24" i="38"/>
  <c r="AL24" i="38"/>
  <c r="AK24" i="38"/>
  <c r="AJ24" i="38"/>
  <c r="AI24" i="38"/>
  <c r="AH24" i="38"/>
  <c r="AG24" i="38"/>
  <c r="Y24" i="38" s="1"/>
  <c r="AE24" i="38"/>
  <c r="AB24" i="38"/>
  <c r="X24" i="38"/>
  <c r="AV23" i="38"/>
  <c r="AU23" i="38"/>
  <c r="AT23" i="38"/>
  <c r="AS23" i="38"/>
  <c r="AR23" i="38"/>
  <c r="AQ23" i="38"/>
  <c r="AP23" i="38"/>
  <c r="AO23" i="38"/>
  <c r="AN23" i="38"/>
  <c r="AM23" i="38"/>
  <c r="AL23" i="38"/>
  <c r="AK23" i="38"/>
  <c r="AJ23" i="38"/>
  <c r="Y23" i="38" s="1"/>
  <c r="AI23" i="38"/>
  <c r="AH23" i="38"/>
  <c r="AB23" i="38" s="1"/>
  <c r="AG23" i="38"/>
  <c r="AW23" i="38" s="1"/>
  <c r="AE23" i="38"/>
  <c r="AA23" i="38"/>
  <c r="W23" i="38"/>
  <c r="AV22" i="38"/>
  <c r="AU22" i="38"/>
  <c r="AT22" i="38"/>
  <c r="AS22" i="38"/>
  <c r="AR22" i="38"/>
  <c r="AQ22" i="38"/>
  <c r="AP22" i="38"/>
  <c r="AO22" i="38"/>
  <c r="AN22" i="38"/>
  <c r="AM22" i="38"/>
  <c r="AL22" i="38"/>
  <c r="AK22" i="38"/>
  <c r="AJ22" i="38"/>
  <c r="AI22" i="38"/>
  <c r="AB22" i="38" s="1"/>
  <c r="AH22" i="38"/>
  <c r="AG22" i="38"/>
  <c r="AA22" i="38" s="1"/>
  <c r="AE22" i="38"/>
  <c r="Z22" i="38"/>
  <c r="AV21" i="38"/>
  <c r="AU21" i="38"/>
  <c r="AT21" i="38"/>
  <c r="AS21" i="38"/>
  <c r="AR21" i="38"/>
  <c r="AQ21" i="38"/>
  <c r="AP21" i="38"/>
  <c r="AO21" i="38"/>
  <c r="AN21" i="38"/>
  <c r="AM21" i="38"/>
  <c r="AL21" i="38"/>
  <c r="AK21" i="38"/>
  <c r="AJ21" i="38"/>
  <c r="AI21" i="38"/>
  <c r="AH21" i="38"/>
  <c r="AB21" i="38" s="1"/>
  <c r="AG21" i="38"/>
  <c r="AW21" i="38" s="1"/>
  <c r="AE21" i="38"/>
  <c r="Z21" i="38"/>
  <c r="Y21" i="38"/>
  <c r="AV20" i="38"/>
  <c r="AU20" i="38"/>
  <c r="AT20" i="38"/>
  <c r="AS20" i="38"/>
  <c r="AR20" i="38"/>
  <c r="AQ20" i="38"/>
  <c r="AP20" i="38"/>
  <c r="AO20" i="38"/>
  <c r="AN20" i="38"/>
  <c r="AM20" i="38"/>
  <c r="AL20" i="38"/>
  <c r="AK20" i="38"/>
  <c r="AJ20" i="38"/>
  <c r="AI20" i="38"/>
  <c r="AH20" i="38"/>
  <c r="AG20" i="38"/>
  <c r="AW20" i="38" s="1"/>
  <c r="AE20" i="38"/>
  <c r="Y20" i="38"/>
  <c r="AV19" i="38"/>
  <c r="AU19" i="38"/>
  <c r="AT19" i="38"/>
  <c r="AS19" i="38"/>
  <c r="AR19" i="38"/>
  <c r="AQ19" i="38"/>
  <c r="AP19" i="38"/>
  <c r="AO19" i="38"/>
  <c r="AN19" i="38"/>
  <c r="AM19" i="38"/>
  <c r="AL19" i="38"/>
  <c r="AK19" i="38"/>
  <c r="AJ19" i="38"/>
  <c r="AI19" i="38"/>
  <c r="AH19" i="38"/>
  <c r="AG19" i="38"/>
  <c r="AE19" i="38"/>
  <c r="AV18" i="38"/>
  <c r="AU18" i="38"/>
  <c r="AT18" i="38"/>
  <c r="AS18" i="38"/>
  <c r="AR18" i="38"/>
  <c r="AQ18" i="38"/>
  <c r="AP18" i="38"/>
  <c r="AO18" i="38"/>
  <c r="AN18" i="38"/>
  <c r="AM18" i="38"/>
  <c r="AL18" i="38"/>
  <c r="AK18" i="38"/>
  <c r="AJ18" i="38"/>
  <c r="Z18" i="38" s="1"/>
  <c r="AI18" i="38"/>
  <c r="AH18" i="38"/>
  <c r="AG18" i="38"/>
  <c r="AE18" i="38"/>
  <c r="AV17" i="38"/>
  <c r="AU17" i="38"/>
  <c r="AT17" i="38"/>
  <c r="AS17" i="38"/>
  <c r="AR17" i="38"/>
  <c r="AQ17" i="38"/>
  <c r="AP17" i="38"/>
  <c r="AO17" i="38"/>
  <c r="AN17" i="38"/>
  <c r="AM17" i="38"/>
  <c r="AL17" i="38"/>
  <c r="AK17" i="38"/>
  <c r="AJ17" i="38"/>
  <c r="AI17" i="38"/>
  <c r="Y17" i="38" s="1"/>
  <c r="AH17" i="38"/>
  <c r="AG17" i="38"/>
  <c r="AE17" i="38"/>
  <c r="AV16" i="38"/>
  <c r="AU16" i="38"/>
  <c r="AT16" i="38"/>
  <c r="AS16" i="38"/>
  <c r="AR16" i="38"/>
  <c r="AQ16" i="38"/>
  <c r="AP16" i="38"/>
  <c r="AO16" i="38"/>
  <c r="AN16" i="38"/>
  <c r="AM16" i="38"/>
  <c r="AL16" i="38"/>
  <c r="AK16" i="38"/>
  <c r="AJ16" i="38"/>
  <c r="AI16" i="38"/>
  <c r="AH16" i="38"/>
  <c r="AG16" i="38"/>
  <c r="AE16" i="38"/>
  <c r="Y16" i="38"/>
  <c r="AV15" i="38"/>
  <c r="AU15" i="38"/>
  <c r="AT15" i="38"/>
  <c r="AS15" i="38"/>
  <c r="AR15" i="38"/>
  <c r="AQ15" i="38"/>
  <c r="AP15" i="38"/>
  <c r="AO15" i="38"/>
  <c r="AN15" i="38"/>
  <c r="AM15" i="38"/>
  <c r="AL15" i="38"/>
  <c r="AK15" i="38"/>
  <c r="AJ15" i="38"/>
  <c r="AI15" i="38"/>
  <c r="AH15" i="38"/>
  <c r="AG15" i="38"/>
  <c r="AE15" i="38"/>
  <c r="AB15" i="38"/>
  <c r="X15" i="38"/>
  <c r="AV14" i="38"/>
  <c r="AU14" i="38"/>
  <c r="AT14" i="38"/>
  <c r="AS14" i="38"/>
  <c r="AR14" i="38"/>
  <c r="AQ14" i="38"/>
  <c r="AP14" i="38"/>
  <c r="AO14" i="38"/>
  <c r="AN14" i="38"/>
  <c r="AM14" i="38"/>
  <c r="AL14" i="38"/>
  <c r="AK14" i="38"/>
  <c r="AJ14" i="38"/>
  <c r="Z14" i="38" s="1"/>
  <c r="AI14" i="38"/>
  <c r="AB14" i="38" s="1"/>
  <c r="AH14" i="38"/>
  <c r="AG14" i="38"/>
  <c r="Y14" i="38" s="1"/>
  <c r="AE14" i="38"/>
  <c r="AA14" i="38"/>
  <c r="W14" i="38"/>
  <c r="AV13" i="38"/>
  <c r="AU13" i="38"/>
  <c r="AT13" i="38"/>
  <c r="AS13" i="38"/>
  <c r="AR13" i="38"/>
  <c r="AQ13" i="38"/>
  <c r="AP13" i="38"/>
  <c r="AO13" i="38"/>
  <c r="AN13" i="38"/>
  <c r="AM13" i="38"/>
  <c r="AL13" i="38"/>
  <c r="AK13" i="38"/>
  <c r="AJ13" i="38"/>
  <c r="AI13" i="38"/>
  <c r="Y13" i="38" s="1"/>
  <c r="AH13" i="38"/>
  <c r="AG13" i="38"/>
  <c r="AW13" i="38" s="1"/>
  <c r="AE13" i="38"/>
  <c r="AV12" i="38"/>
  <c r="AU12" i="38"/>
  <c r="AT12" i="38"/>
  <c r="AS12" i="38"/>
  <c r="AR12" i="38"/>
  <c r="AQ12" i="38"/>
  <c r="AP12" i="38"/>
  <c r="AO12" i="38"/>
  <c r="AN12" i="38"/>
  <c r="AM12" i="38"/>
  <c r="AL12" i="38"/>
  <c r="AK12" i="38"/>
  <c r="AJ12" i="38"/>
  <c r="AI12" i="38"/>
  <c r="AH12" i="38"/>
  <c r="AG12" i="38"/>
  <c r="AW12" i="38" s="1"/>
  <c r="AE12" i="38"/>
  <c r="Y12" i="38"/>
  <c r="AV11" i="38"/>
  <c r="AU11" i="38"/>
  <c r="AT11" i="38"/>
  <c r="AS11" i="38"/>
  <c r="AR11" i="38"/>
  <c r="AQ11" i="38"/>
  <c r="AP11" i="38"/>
  <c r="AO11" i="38"/>
  <c r="AN11" i="38"/>
  <c r="AM11" i="38"/>
  <c r="AL11" i="38"/>
  <c r="AK11" i="38"/>
  <c r="AJ11" i="38"/>
  <c r="AI11" i="38"/>
  <c r="AH11" i="38"/>
  <c r="AG11" i="38"/>
  <c r="AE11" i="38"/>
  <c r="AV10" i="38"/>
  <c r="AU10" i="38"/>
  <c r="AT10" i="38"/>
  <c r="AS10" i="38"/>
  <c r="AR10" i="38"/>
  <c r="AQ10" i="38"/>
  <c r="AP10" i="38"/>
  <c r="AO10" i="38"/>
  <c r="AN10" i="38"/>
  <c r="AM10" i="38"/>
  <c r="AL10" i="38"/>
  <c r="AK10" i="38"/>
  <c r="AJ10" i="38"/>
  <c r="Z10" i="38" s="1"/>
  <c r="AI10" i="38"/>
  <c r="AH10" i="38"/>
  <c r="AG10" i="38"/>
  <c r="AE10" i="38"/>
  <c r="AV9" i="38"/>
  <c r="AU9" i="38"/>
  <c r="AT9" i="38"/>
  <c r="AS9" i="38"/>
  <c r="AR9" i="38"/>
  <c r="AQ9" i="38"/>
  <c r="AP9" i="38"/>
  <c r="AO9" i="38"/>
  <c r="AN9" i="38"/>
  <c r="AM9" i="38"/>
  <c r="AL9" i="38"/>
  <c r="AK9" i="38"/>
  <c r="AJ9" i="38"/>
  <c r="AI9" i="38"/>
  <c r="Y9" i="38" s="1"/>
  <c r="AH9" i="38"/>
  <c r="AG9" i="38"/>
  <c r="AE9" i="38"/>
  <c r="AV8" i="38"/>
  <c r="AU8" i="38"/>
  <c r="AT8" i="38"/>
  <c r="AS8" i="38"/>
  <c r="AR8" i="38"/>
  <c r="AQ8" i="38"/>
  <c r="AP8" i="38"/>
  <c r="AO8" i="38"/>
  <c r="AN8" i="38"/>
  <c r="AM8" i="38"/>
  <c r="AL8" i="38"/>
  <c r="AK8" i="38"/>
  <c r="AJ8" i="38"/>
  <c r="AI8" i="38"/>
  <c r="AH8" i="38"/>
  <c r="AG8" i="38"/>
  <c r="AE8" i="38"/>
  <c r="Y8" i="38"/>
  <c r="AV7" i="38"/>
  <c r="AU7" i="38"/>
  <c r="AT7" i="38"/>
  <c r="AS7" i="38"/>
  <c r="AR7" i="38"/>
  <c r="AQ7" i="38"/>
  <c r="AP7" i="38"/>
  <c r="AO7" i="38"/>
  <c r="AN7" i="38"/>
  <c r="AM7" i="38"/>
  <c r="AL7" i="38"/>
  <c r="AK7" i="38"/>
  <c r="AJ7" i="38"/>
  <c r="AI7" i="38"/>
  <c r="AH7" i="38"/>
  <c r="AG7" i="38"/>
  <c r="AE7" i="38"/>
  <c r="AB7" i="38"/>
  <c r="X7" i="38"/>
  <c r="AV6" i="38"/>
  <c r="AU6" i="38"/>
  <c r="AT6" i="38"/>
  <c r="AT44" i="38" s="1"/>
  <c r="AS6" i="38"/>
  <c r="AR6" i="38"/>
  <c r="AQ6" i="38"/>
  <c r="AP6" i="38"/>
  <c r="AP44" i="38" s="1"/>
  <c r="AO6" i="38"/>
  <c r="AN6" i="38"/>
  <c r="AM6" i="38"/>
  <c r="AL6" i="38"/>
  <c r="AL44" i="38" s="1"/>
  <c r="AK6" i="38"/>
  <c r="AJ6" i="38"/>
  <c r="AA6" i="38" s="1"/>
  <c r="AI6" i="38"/>
  <c r="AH6" i="38"/>
  <c r="AH44" i="38" s="1"/>
  <c r="AG6" i="38"/>
  <c r="AE6" i="38"/>
  <c r="W6" i="38"/>
  <c r="D1" i="38"/>
  <c r="AF45" i="37"/>
  <c r="AF44" i="37"/>
  <c r="CB43" i="37"/>
  <c r="CA43" i="37"/>
  <c r="BZ43" i="37"/>
  <c r="BY43" i="37"/>
  <c r="BX43" i="37"/>
  <c r="BW43" i="37"/>
  <c r="BV43" i="37"/>
  <c r="BU43" i="37"/>
  <c r="BT43" i="37"/>
  <c r="BS43" i="37"/>
  <c r="BR43" i="37"/>
  <c r="BQ43" i="37"/>
  <c r="BP43" i="37"/>
  <c r="BO43" i="37"/>
  <c r="BN43" i="37"/>
  <c r="BM43" i="37"/>
  <c r="BL43" i="37"/>
  <c r="BK43" i="37"/>
  <c r="BJ43" i="37"/>
  <c r="BI43" i="37"/>
  <c r="BH43" i="37"/>
  <c r="BG43" i="37"/>
  <c r="BF43" i="37"/>
  <c r="BE43" i="37"/>
  <c r="BD43" i="37"/>
  <c r="BC43" i="37"/>
  <c r="BB43" i="37"/>
  <c r="BA43" i="37"/>
  <c r="AZ43" i="37"/>
  <c r="AY43" i="37"/>
  <c r="AX43" i="37"/>
  <c r="AF43" i="37"/>
  <c r="AF42" i="37"/>
  <c r="AF41" i="37"/>
  <c r="AF40" i="37"/>
  <c r="AV37" i="37"/>
  <c r="AU37" i="37"/>
  <c r="AT37" i="37"/>
  <c r="AS37" i="37"/>
  <c r="AR37" i="37"/>
  <c r="AQ37" i="37"/>
  <c r="AP37" i="37"/>
  <c r="AO37" i="37"/>
  <c r="AN37" i="37"/>
  <c r="AM37" i="37"/>
  <c r="AL37" i="37"/>
  <c r="AK37" i="37"/>
  <c r="AJ37" i="37"/>
  <c r="AI37" i="37"/>
  <c r="AH37" i="37"/>
  <c r="AG37" i="37"/>
  <c r="AA37" i="37" s="1"/>
  <c r="AE37" i="37"/>
  <c r="AB37" i="37"/>
  <c r="X37" i="37"/>
  <c r="E37" i="37"/>
  <c r="AV36" i="37"/>
  <c r="AU36" i="37"/>
  <c r="AT36" i="37"/>
  <c r="AS36" i="37"/>
  <c r="AR36" i="37"/>
  <c r="AQ36" i="37"/>
  <c r="AP36" i="37"/>
  <c r="AO36" i="37"/>
  <c r="AN36" i="37"/>
  <c r="AM36" i="37"/>
  <c r="AL36" i="37"/>
  <c r="AK36" i="37"/>
  <c r="AJ36" i="37"/>
  <c r="AB36" i="37" s="1"/>
  <c r="AI36" i="37"/>
  <c r="AH36" i="37"/>
  <c r="AG36" i="37"/>
  <c r="Z36" i="37" s="1"/>
  <c r="AE36" i="37"/>
  <c r="AA36" i="37"/>
  <c r="W36" i="37"/>
  <c r="AV35" i="37"/>
  <c r="AU35" i="37"/>
  <c r="AT35" i="37"/>
  <c r="AS35" i="37"/>
  <c r="AR35" i="37"/>
  <c r="AQ35" i="37"/>
  <c r="AP35" i="37"/>
  <c r="AO35" i="37"/>
  <c r="AN35" i="37"/>
  <c r="AM35" i="37"/>
  <c r="AL35" i="37"/>
  <c r="AK35" i="37"/>
  <c r="AJ35" i="37"/>
  <c r="AI35" i="37"/>
  <c r="AH35" i="37"/>
  <c r="AB35" i="37" s="1"/>
  <c r="AG35" i="37"/>
  <c r="AW35" i="37" s="1"/>
  <c r="AE35" i="37"/>
  <c r="Y35" i="37"/>
  <c r="AV34" i="37"/>
  <c r="AU34" i="37"/>
  <c r="AT34" i="37"/>
  <c r="AS34" i="37"/>
  <c r="AR34" i="37"/>
  <c r="AQ34" i="37"/>
  <c r="AP34" i="37"/>
  <c r="AO34" i="37"/>
  <c r="AN34" i="37"/>
  <c r="AM34" i="37"/>
  <c r="AL34" i="37"/>
  <c r="AK34" i="37"/>
  <c r="AJ34" i="37"/>
  <c r="AB34" i="37" s="1"/>
  <c r="AI34" i="37"/>
  <c r="AH34" i="37"/>
  <c r="AG34" i="37"/>
  <c r="Z34" i="37" s="1"/>
  <c r="AE34" i="37"/>
  <c r="AA34" i="37"/>
  <c r="W34" i="37"/>
  <c r="AV33" i="37"/>
  <c r="AU33" i="37"/>
  <c r="AT33" i="37"/>
  <c r="AS33" i="37"/>
  <c r="AR33" i="37"/>
  <c r="AQ33" i="37"/>
  <c r="AP33" i="37"/>
  <c r="AO33" i="37"/>
  <c r="AN33" i="37"/>
  <c r="AM33" i="37"/>
  <c r="AL33" i="37"/>
  <c r="AK33" i="37"/>
  <c r="AJ33" i="37"/>
  <c r="AI33" i="37"/>
  <c r="AH33" i="37"/>
  <c r="AB33" i="37" s="1"/>
  <c r="AG33" i="37"/>
  <c r="AW33" i="37" s="1"/>
  <c r="AE33" i="37"/>
  <c r="Y33" i="37"/>
  <c r="AV32" i="37"/>
  <c r="AU32" i="37"/>
  <c r="AT32" i="37"/>
  <c r="AS32" i="37"/>
  <c r="AR32" i="37"/>
  <c r="AQ32" i="37"/>
  <c r="AP32" i="37"/>
  <c r="AO32" i="37"/>
  <c r="AN32" i="37"/>
  <c r="AM32" i="37"/>
  <c r="AL32" i="37"/>
  <c r="AK32" i="37"/>
  <c r="AJ32" i="37"/>
  <c r="AB32" i="37" s="1"/>
  <c r="AI32" i="37"/>
  <c r="AH32" i="37"/>
  <c r="AG32" i="37"/>
  <c r="Z32" i="37" s="1"/>
  <c r="AE32" i="37"/>
  <c r="AA32" i="37"/>
  <c r="W32" i="37"/>
  <c r="AV31" i="37"/>
  <c r="AU31" i="37"/>
  <c r="AT31" i="37"/>
  <c r="AS31" i="37"/>
  <c r="AR31" i="37"/>
  <c r="AQ31" i="37"/>
  <c r="AP31" i="37"/>
  <c r="AO31" i="37"/>
  <c r="AN31" i="37"/>
  <c r="AM31" i="37"/>
  <c r="AL31" i="37"/>
  <c r="AK31" i="37"/>
  <c r="AJ31" i="37"/>
  <c r="AI31" i="37"/>
  <c r="AH31" i="37"/>
  <c r="AB31" i="37" s="1"/>
  <c r="AG31" i="37"/>
  <c r="AW31" i="37" s="1"/>
  <c r="AE31" i="37"/>
  <c r="Y31" i="37"/>
  <c r="AV30" i="37"/>
  <c r="AU30" i="37"/>
  <c r="AT30" i="37"/>
  <c r="AS30" i="37"/>
  <c r="AR30" i="37"/>
  <c r="AQ30" i="37"/>
  <c r="AP30" i="37"/>
  <c r="AO30" i="37"/>
  <c r="AN30" i="37"/>
  <c r="AM30" i="37"/>
  <c r="AL30" i="37"/>
  <c r="AK30" i="37"/>
  <c r="AJ30" i="37"/>
  <c r="AB30" i="37" s="1"/>
  <c r="AI30" i="37"/>
  <c r="AH30" i="37"/>
  <c r="AG30" i="37"/>
  <c r="Z30" i="37" s="1"/>
  <c r="AE30" i="37"/>
  <c r="AA30" i="37"/>
  <c r="W30" i="37"/>
  <c r="AV29" i="37"/>
  <c r="AU29" i="37"/>
  <c r="AT29" i="37"/>
  <c r="AS29" i="37"/>
  <c r="AR29" i="37"/>
  <c r="AQ29" i="37"/>
  <c r="AP29" i="37"/>
  <c r="AO29" i="37"/>
  <c r="AN29" i="37"/>
  <c r="AM29" i="37"/>
  <c r="AL29" i="37"/>
  <c r="AK29" i="37"/>
  <c r="AJ29" i="37"/>
  <c r="AI29" i="37"/>
  <c r="Y29" i="37" s="1"/>
  <c r="AH29" i="37"/>
  <c r="AB29" i="37" s="1"/>
  <c r="AG29" i="37"/>
  <c r="AW29" i="37" s="1"/>
  <c r="AE29" i="37"/>
  <c r="Z29" i="37"/>
  <c r="AV28" i="37"/>
  <c r="AU28" i="37"/>
  <c r="AT28" i="37"/>
  <c r="AS28" i="37"/>
  <c r="AR28" i="37"/>
  <c r="AQ28" i="37"/>
  <c r="AP28" i="37"/>
  <c r="AO28" i="37"/>
  <c r="AN28" i="37"/>
  <c r="AM28" i="37"/>
  <c r="AL28" i="37"/>
  <c r="AK28" i="37"/>
  <c r="AJ28" i="37"/>
  <c r="AI28" i="37"/>
  <c r="AH28" i="37"/>
  <c r="AB28" i="37" s="1"/>
  <c r="AG28" i="37"/>
  <c r="AW28" i="37" s="1"/>
  <c r="AE28" i="37"/>
  <c r="Y28" i="37"/>
  <c r="AV27" i="37"/>
  <c r="AU27" i="37"/>
  <c r="AT27" i="37"/>
  <c r="AS27" i="37"/>
  <c r="AR27" i="37"/>
  <c r="AQ27" i="37"/>
  <c r="AP27" i="37"/>
  <c r="AO27" i="37"/>
  <c r="AN27" i="37"/>
  <c r="AM27" i="37"/>
  <c r="AL27" i="37"/>
  <c r="AK27" i="37"/>
  <c r="AJ27" i="37"/>
  <c r="AI27" i="37"/>
  <c r="AH27" i="37"/>
  <c r="AG27" i="37"/>
  <c r="AA27" i="37" s="1"/>
  <c r="AE27" i="37"/>
  <c r="AB27" i="37"/>
  <c r="X27" i="37"/>
  <c r="AV26" i="37"/>
  <c r="AU26" i="37"/>
  <c r="AT26" i="37"/>
  <c r="AS26" i="37"/>
  <c r="AR26" i="37"/>
  <c r="AQ26" i="37"/>
  <c r="AP26" i="37"/>
  <c r="AO26" i="37"/>
  <c r="AN26" i="37"/>
  <c r="AM26" i="37"/>
  <c r="AL26" i="37"/>
  <c r="AK26" i="37"/>
  <c r="AJ26" i="37"/>
  <c r="AB26" i="37" s="1"/>
  <c r="AI26" i="37"/>
  <c r="AH26" i="37"/>
  <c r="AG26" i="37"/>
  <c r="Z26" i="37" s="1"/>
  <c r="AE26" i="37"/>
  <c r="AA26" i="37"/>
  <c r="W26" i="37"/>
  <c r="AV25" i="37"/>
  <c r="AU25" i="37"/>
  <c r="AT25" i="37"/>
  <c r="AS25" i="37"/>
  <c r="AR25" i="37"/>
  <c r="AQ25" i="37"/>
  <c r="AP25" i="37"/>
  <c r="AO25" i="37"/>
  <c r="AN25" i="37"/>
  <c r="AM25" i="37"/>
  <c r="AL25" i="37"/>
  <c r="AK25" i="37"/>
  <c r="AJ25" i="37"/>
  <c r="AI25" i="37"/>
  <c r="Y25" i="37" s="1"/>
  <c r="AH25" i="37"/>
  <c r="AB25" i="37" s="1"/>
  <c r="AG25" i="37"/>
  <c r="AW25" i="37" s="1"/>
  <c r="AE25" i="37"/>
  <c r="Z25" i="37"/>
  <c r="AV24" i="37"/>
  <c r="AU24" i="37"/>
  <c r="AT24" i="37"/>
  <c r="AS24" i="37"/>
  <c r="AR24" i="37"/>
  <c r="AQ24" i="37"/>
  <c r="AP24" i="37"/>
  <c r="AO24" i="37"/>
  <c r="AN24" i="37"/>
  <c r="AM24" i="37"/>
  <c r="AL24" i="37"/>
  <c r="AK24" i="37"/>
  <c r="AJ24" i="37"/>
  <c r="AI24" i="37"/>
  <c r="AH24" i="37"/>
  <c r="AB24" i="37" s="1"/>
  <c r="AG24" i="37"/>
  <c r="AW24" i="37" s="1"/>
  <c r="AE24" i="37"/>
  <c r="Y24" i="37"/>
  <c r="AV23" i="37"/>
  <c r="AU23" i="37"/>
  <c r="AT23" i="37"/>
  <c r="AS23" i="37"/>
  <c r="AR23" i="37"/>
  <c r="AQ23" i="37"/>
  <c r="AP23" i="37"/>
  <c r="AO23" i="37"/>
  <c r="AN23" i="37"/>
  <c r="AM23" i="37"/>
  <c r="AL23" i="37"/>
  <c r="AK23" i="37"/>
  <c r="AJ23" i="37"/>
  <c r="AI23" i="37"/>
  <c r="AH23" i="37"/>
  <c r="AG23" i="37"/>
  <c r="AA23" i="37" s="1"/>
  <c r="AE23" i="37"/>
  <c r="AB23" i="37"/>
  <c r="X23" i="37"/>
  <c r="AV22" i="37"/>
  <c r="AU22" i="37"/>
  <c r="AT22" i="37"/>
  <c r="AS22" i="37"/>
  <c r="AR22" i="37"/>
  <c r="AQ22" i="37"/>
  <c r="AP22" i="37"/>
  <c r="AO22" i="37"/>
  <c r="AN22" i="37"/>
  <c r="AM22" i="37"/>
  <c r="AL22" i="37"/>
  <c r="AK22" i="37"/>
  <c r="AJ22" i="37"/>
  <c r="AB22" i="37" s="1"/>
  <c r="AI22" i="37"/>
  <c r="AH22" i="37"/>
  <c r="AG22" i="37"/>
  <c r="Z22" i="37" s="1"/>
  <c r="AE22" i="37"/>
  <c r="AA22" i="37"/>
  <c r="W22" i="37"/>
  <c r="AV21" i="37"/>
  <c r="AU21" i="37"/>
  <c r="AT21" i="37"/>
  <c r="AS21" i="37"/>
  <c r="AR21" i="37"/>
  <c r="AQ21" i="37"/>
  <c r="AP21" i="37"/>
  <c r="AO21" i="37"/>
  <c r="AN21" i="37"/>
  <c r="AM21" i="37"/>
  <c r="AL21" i="37"/>
  <c r="AK21" i="37"/>
  <c r="AJ21" i="37"/>
  <c r="AI21" i="37"/>
  <c r="Y21" i="37" s="1"/>
  <c r="AH21" i="37"/>
  <c r="AB21" i="37" s="1"/>
  <c r="AG21" i="37"/>
  <c r="AW21" i="37" s="1"/>
  <c r="AE21" i="37"/>
  <c r="Z21" i="37"/>
  <c r="AV20" i="37"/>
  <c r="AU20" i="37"/>
  <c r="AT20" i="37"/>
  <c r="AS20" i="37"/>
  <c r="AR20" i="37"/>
  <c r="AQ20" i="37"/>
  <c r="AP20" i="37"/>
  <c r="AO20" i="37"/>
  <c r="AN20" i="37"/>
  <c r="AM20" i="37"/>
  <c r="AL20" i="37"/>
  <c r="AK20" i="37"/>
  <c r="AJ20" i="37"/>
  <c r="AI20" i="37"/>
  <c r="AH20" i="37"/>
  <c r="AB20" i="37" s="1"/>
  <c r="AG20" i="37"/>
  <c r="AW20" i="37" s="1"/>
  <c r="AE20" i="37"/>
  <c r="Y20" i="37"/>
  <c r="AV19" i="37"/>
  <c r="AU19" i="37"/>
  <c r="AT19" i="37"/>
  <c r="AS19" i="37"/>
  <c r="AR19" i="37"/>
  <c r="AQ19" i="37"/>
  <c r="AP19" i="37"/>
  <c r="AO19" i="37"/>
  <c r="AN19" i="37"/>
  <c r="AM19" i="37"/>
  <c r="AL19" i="37"/>
  <c r="AK19" i="37"/>
  <c r="AJ19" i="37"/>
  <c r="AI19" i="37"/>
  <c r="AH19" i="37"/>
  <c r="AG19" i="37"/>
  <c r="AA19" i="37" s="1"/>
  <c r="AE19" i="37"/>
  <c r="AB19" i="37"/>
  <c r="X19" i="37"/>
  <c r="AV18" i="37"/>
  <c r="AU18" i="37"/>
  <c r="AT18" i="37"/>
  <c r="AS18" i="37"/>
  <c r="AR18" i="37"/>
  <c r="AQ18" i="37"/>
  <c r="AP18" i="37"/>
  <c r="AO18" i="37"/>
  <c r="AN18" i="37"/>
  <c r="AM18" i="37"/>
  <c r="AL18" i="37"/>
  <c r="AK18" i="37"/>
  <c r="AJ18" i="37"/>
  <c r="AB18" i="37" s="1"/>
  <c r="AI18" i="37"/>
  <c r="AH18" i="37"/>
  <c r="AG18" i="37"/>
  <c r="Z18" i="37" s="1"/>
  <c r="AE18" i="37"/>
  <c r="AA18" i="37"/>
  <c r="W18" i="37"/>
  <c r="AV17" i="37"/>
  <c r="AU17" i="37"/>
  <c r="AT17" i="37"/>
  <c r="AS17" i="37"/>
  <c r="AR17" i="37"/>
  <c r="AQ17" i="37"/>
  <c r="AP17" i="37"/>
  <c r="AO17" i="37"/>
  <c r="AN17" i="37"/>
  <c r="AM17" i="37"/>
  <c r="AL17" i="37"/>
  <c r="AK17" i="37"/>
  <c r="AJ17" i="37"/>
  <c r="AI17" i="37"/>
  <c r="Y17" i="37" s="1"/>
  <c r="AH17" i="37"/>
  <c r="AB17" i="37" s="1"/>
  <c r="AG17" i="37"/>
  <c r="AW17" i="37" s="1"/>
  <c r="AE17" i="37"/>
  <c r="Z17" i="37"/>
  <c r="AV16" i="37"/>
  <c r="AU16" i="37"/>
  <c r="AT16" i="37"/>
  <c r="AS16" i="37"/>
  <c r="AR16" i="37"/>
  <c r="AQ16" i="37"/>
  <c r="AP16" i="37"/>
  <c r="AO16" i="37"/>
  <c r="AN16" i="37"/>
  <c r="AM16" i="37"/>
  <c r="AL16" i="37"/>
  <c r="AK16" i="37"/>
  <c r="AJ16" i="37"/>
  <c r="AI16" i="37"/>
  <c r="AH16" i="37"/>
  <c r="AB16" i="37" s="1"/>
  <c r="AG16" i="37"/>
  <c r="AW16" i="37" s="1"/>
  <c r="AE16" i="37"/>
  <c r="Y16" i="37"/>
  <c r="AV15" i="37"/>
  <c r="AU15" i="37"/>
  <c r="AT15" i="37"/>
  <c r="AS15" i="37"/>
  <c r="AR15" i="37"/>
  <c r="AQ15" i="37"/>
  <c r="AP15" i="37"/>
  <c r="AO15" i="37"/>
  <c r="AN15" i="37"/>
  <c r="AM15" i="37"/>
  <c r="AL15" i="37"/>
  <c r="AK15" i="37"/>
  <c r="AJ15" i="37"/>
  <c r="AI15" i="37"/>
  <c r="AH15" i="37"/>
  <c r="AG15" i="37"/>
  <c r="AA15" i="37" s="1"/>
  <c r="AE15" i="37"/>
  <c r="AB15" i="37"/>
  <c r="X15" i="37"/>
  <c r="AV14" i="37"/>
  <c r="AU14" i="37"/>
  <c r="AT14" i="37"/>
  <c r="AS14" i="37"/>
  <c r="AR14" i="37"/>
  <c r="AQ14" i="37"/>
  <c r="AP14" i="37"/>
  <c r="AO14" i="37"/>
  <c r="AN14" i="37"/>
  <c r="AM14" i="37"/>
  <c r="AL14" i="37"/>
  <c r="AK14" i="37"/>
  <c r="AJ14" i="37"/>
  <c r="AB14" i="37" s="1"/>
  <c r="AI14" i="37"/>
  <c r="AH14" i="37"/>
  <c r="AG14" i="37"/>
  <c r="Z14" i="37" s="1"/>
  <c r="AE14" i="37"/>
  <c r="AA14" i="37"/>
  <c r="W14" i="37"/>
  <c r="AV13" i="37"/>
  <c r="AU13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Y13" i="37" s="1"/>
  <c r="AH13" i="37"/>
  <c r="AB13" i="37" s="1"/>
  <c r="AG13" i="37"/>
  <c r="AW13" i="37" s="1"/>
  <c r="AE13" i="37"/>
  <c r="Z13" i="37"/>
  <c r="AV12" i="37"/>
  <c r="AU12" i="37"/>
  <c r="AT12" i="37"/>
  <c r="AS12" i="37"/>
  <c r="AR12" i="37"/>
  <c r="AQ12" i="37"/>
  <c r="AP12" i="37"/>
  <c r="AO12" i="37"/>
  <c r="AN12" i="37"/>
  <c r="AM12" i="37"/>
  <c r="AL12" i="37"/>
  <c r="AK12" i="37"/>
  <c r="AJ12" i="37"/>
  <c r="AI12" i="37"/>
  <c r="AH12" i="37"/>
  <c r="AB12" i="37" s="1"/>
  <c r="AG12" i="37"/>
  <c r="AW12" i="37" s="1"/>
  <c r="AE12" i="37"/>
  <c r="Y12" i="37"/>
  <c r="AV11" i="37"/>
  <c r="AU11" i="37"/>
  <c r="AT11" i="37"/>
  <c r="AS11" i="37"/>
  <c r="AR11" i="37"/>
  <c r="AQ11" i="37"/>
  <c r="AP11" i="37"/>
  <c r="AO11" i="37"/>
  <c r="AN11" i="37"/>
  <c r="AM11" i="37"/>
  <c r="AL11" i="37"/>
  <c r="AK11" i="37"/>
  <c r="AJ11" i="37"/>
  <c r="AI11" i="37"/>
  <c r="AH11" i="37"/>
  <c r="AG11" i="37"/>
  <c r="AA11" i="37" s="1"/>
  <c r="AE11" i="37"/>
  <c r="AB11" i="37"/>
  <c r="X11" i="37"/>
  <c r="AV10" i="37"/>
  <c r="AU10" i="37"/>
  <c r="AT10" i="37"/>
  <c r="AS10" i="37"/>
  <c r="AR10" i="37"/>
  <c r="AQ10" i="37"/>
  <c r="AP10" i="37"/>
  <c r="AO10" i="37"/>
  <c r="AN10" i="37"/>
  <c r="AM10" i="37"/>
  <c r="AL10" i="37"/>
  <c r="AK10" i="37"/>
  <c r="AJ10" i="37"/>
  <c r="AB10" i="37" s="1"/>
  <c r="AI10" i="37"/>
  <c r="AH10" i="37"/>
  <c r="AG10" i="37"/>
  <c r="Z10" i="37" s="1"/>
  <c r="AE10" i="37"/>
  <c r="AA10" i="37"/>
  <c r="W10" i="37"/>
  <c r="AV9" i="37"/>
  <c r="AU9" i="37"/>
  <c r="AT9" i="37"/>
  <c r="AS9" i="37"/>
  <c r="AR9" i="37"/>
  <c r="AQ9" i="37"/>
  <c r="AP9" i="37"/>
  <c r="AO9" i="37"/>
  <c r="AN9" i="37"/>
  <c r="AM9" i="37"/>
  <c r="AL9" i="37"/>
  <c r="AK9" i="37"/>
  <c r="AJ9" i="37"/>
  <c r="AI9" i="37"/>
  <c r="Y9" i="37" s="1"/>
  <c r="AH9" i="37"/>
  <c r="AB9" i="37" s="1"/>
  <c r="AG9" i="37"/>
  <c r="AW9" i="37" s="1"/>
  <c r="AE9" i="37"/>
  <c r="Z9" i="37"/>
  <c r="AV8" i="37"/>
  <c r="AU8" i="37"/>
  <c r="AT8" i="37"/>
  <c r="AS8" i="37"/>
  <c r="AR8" i="37"/>
  <c r="AQ8" i="37"/>
  <c r="AP8" i="37"/>
  <c r="AO8" i="37"/>
  <c r="AN8" i="37"/>
  <c r="AM8" i="37"/>
  <c r="AL8" i="37"/>
  <c r="AK8" i="37"/>
  <c r="AJ8" i="37"/>
  <c r="AI8" i="37"/>
  <c r="AH8" i="37"/>
  <c r="AB8" i="37" s="1"/>
  <c r="AG8" i="37"/>
  <c r="AW8" i="37" s="1"/>
  <c r="AE8" i="37"/>
  <c r="Y8" i="37"/>
  <c r="AV7" i="37"/>
  <c r="AU7" i="37"/>
  <c r="AT7" i="37"/>
  <c r="AS7" i="37"/>
  <c r="AR7" i="37"/>
  <c r="AQ7" i="37"/>
  <c r="AP7" i="37"/>
  <c r="AO7" i="37"/>
  <c r="AN7" i="37"/>
  <c r="AM7" i="37"/>
  <c r="AL7" i="37"/>
  <c r="AK7" i="37"/>
  <c r="AJ7" i="37"/>
  <c r="AI7" i="37"/>
  <c r="AH7" i="37"/>
  <c r="AG7" i="37"/>
  <c r="AA7" i="37" s="1"/>
  <c r="AE7" i="37"/>
  <c r="AB7" i="37"/>
  <c r="X7" i="37"/>
  <c r="AV6" i="37"/>
  <c r="AU6" i="37"/>
  <c r="AU41" i="37" s="1"/>
  <c r="AT6" i="37"/>
  <c r="AT41" i="37" s="1"/>
  <c r="AS6" i="37"/>
  <c r="AS40" i="37" s="1"/>
  <c r="AR6" i="37"/>
  <c r="AQ6" i="37"/>
  <c r="AQ38" i="37" s="1"/>
  <c r="AP6" i="37"/>
  <c r="AP44" i="37" s="1"/>
  <c r="AO6" i="37"/>
  <c r="AO45" i="37" s="1"/>
  <c r="AN6" i="37"/>
  <c r="AM6" i="37"/>
  <c r="AM41" i="37" s="1"/>
  <c r="AL6" i="37"/>
  <c r="AL41" i="37" s="1"/>
  <c r="AK6" i="37"/>
  <c r="AK40" i="37" s="1"/>
  <c r="AJ6" i="37"/>
  <c r="AI6" i="37"/>
  <c r="AI38" i="37" s="1"/>
  <c r="AH6" i="37"/>
  <c r="AH43" i="37" s="1"/>
  <c r="AG6" i="37"/>
  <c r="AG43" i="37" s="1"/>
  <c r="AE6" i="37"/>
  <c r="AA6" i="37"/>
  <c r="W6" i="37"/>
  <c r="D1" i="37"/>
  <c r="AF45" i="36"/>
  <c r="AF44" i="36"/>
  <c r="CB43" i="36"/>
  <c r="CA43" i="36"/>
  <c r="BZ43" i="36"/>
  <c r="BY43" i="36"/>
  <c r="BX43" i="36"/>
  <c r="BW43" i="36"/>
  <c r="BV43" i="36"/>
  <c r="BU43" i="36"/>
  <c r="BT43" i="36"/>
  <c r="BS43" i="36"/>
  <c r="BR43" i="36"/>
  <c r="BQ43" i="36"/>
  <c r="BP43" i="36"/>
  <c r="BO43" i="36"/>
  <c r="BN43" i="36"/>
  <c r="BM43" i="36"/>
  <c r="BL43" i="36"/>
  <c r="BK43" i="36"/>
  <c r="BJ43" i="36"/>
  <c r="BI43" i="36"/>
  <c r="BH43" i="36"/>
  <c r="BG43" i="36"/>
  <c r="BF43" i="36"/>
  <c r="BE43" i="36"/>
  <c r="BD43" i="36"/>
  <c r="BC43" i="36"/>
  <c r="BB43" i="36"/>
  <c r="BA43" i="36"/>
  <c r="AZ43" i="36"/>
  <c r="AY43" i="36"/>
  <c r="AX43" i="36"/>
  <c r="AF43" i="36"/>
  <c r="AF42" i="36"/>
  <c r="AF41" i="36"/>
  <c r="AF40" i="36"/>
  <c r="AV37" i="36"/>
  <c r="AU37" i="36"/>
  <c r="AT37" i="36"/>
  <c r="AS37" i="36"/>
  <c r="AR37" i="36"/>
  <c r="AQ37" i="36"/>
  <c r="AP37" i="36"/>
  <c r="AO37" i="36"/>
  <c r="AN37" i="36"/>
  <c r="AM37" i="36"/>
  <c r="AL37" i="36"/>
  <c r="AK37" i="36"/>
  <c r="AJ37" i="36"/>
  <c r="AI37" i="36"/>
  <c r="AH37" i="36"/>
  <c r="AB37" i="36" s="1"/>
  <c r="AG37" i="36"/>
  <c r="AW37" i="36" s="1"/>
  <c r="AE37" i="36"/>
  <c r="Y37" i="36"/>
  <c r="E37" i="36"/>
  <c r="B45" i="43" s="1"/>
  <c r="AV36" i="36"/>
  <c r="AU36" i="36"/>
  <c r="AT36" i="36"/>
  <c r="AS36" i="36"/>
  <c r="AR36" i="36"/>
  <c r="AQ36" i="36"/>
  <c r="AP36" i="36"/>
  <c r="AO36" i="36"/>
  <c r="AN36" i="36"/>
  <c r="AM36" i="36"/>
  <c r="AL36" i="36"/>
  <c r="AK36" i="36"/>
  <c r="AJ36" i="36"/>
  <c r="AI36" i="36"/>
  <c r="AH36" i="36"/>
  <c r="AB36" i="36" s="1"/>
  <c r="AG36" i="36"/>
  <c r="AW36" i="36" s="1"/>
  <c r="AE36" i="36"/>
  <c r="Y36" i="36"/>
  <c r="AV35" i="36"/>
  <c r="AU35" i="36"/>
  <c r="AT35" i="36"/>
  <c r="AS35" i="36"/>
  <c r="AR35" i="36"/>
  <c r="AQ35" i="36"/>
  <c r="AP35" i="36"/>
  <c r="AO35" i="36"/>
  <c r="AN35" i="36"/>
  <c r="AM35" i="36"/>
  <c r="AL35" i="36"/>
  <c r="AK35" i="36"/>
  <c r="AJ35" i="36"/>
  <c r="AI35" i="36"/>
  <c r="AH35" i="36"/>
  <c r="AG35" i="36"/>
  <c r="AA35" i="36" s="1"/>
  <c r="AE35" i="36"/>
  <c r="AB35" i="36"/>
  <c r="X35" i="36"/>
  <c r="AV34" i="36"/>
  <c r="AU34" i="36"/>
  <c r="AT34" i="36"/>
  <c r="AS34" i="36"/>
  <c r="AR34" i="36"/>
  <c r="AQ34" i="36"/>
  <c r="AP34" i="36"/>
  <c r="AO34" i="36"/>
  <c r="AN34" i="36"/>
  <c r="AM34" i="36"/>
  <c r="AL34" i="36"/>
  <c r="AK34" i="36"/>
  <c r="AJ34" i="36"/>
  <c r="AB34" i="36" s="1"/>
  <c r="AI34" i="36"/>
  <c r="AH34" i="36"/>
  <c r="AG34" i="36"/>
  <c r="Z34" i="36" s="1"/>
  <c r="AE34" i="36"/>
  <c r="AA34" i="36"/>
  <c r="W34" i="36"/>
  <c r="AV33" i="36"/>
  <c r="AU33" i="36"/>
  <c r="AT33" i="36"/>
  <c r="AS33" i="36"/>
  <c r="AR33" i="36"/>
  <c r="AQ33" i="36"/>
  <c r="AP33" i="36"/>
  <c r="AO33" i="36"/>
  <c r="AN33" i="36"/>
  <c r="AM33" i="36"/>
  <c r="AL33" i="36"/>
  <c r="AK33" i="36"/>
  <c r="AJ33" i="36"/>
  <c r="AI33" i="36"/>
  <c r="Y33" i="36" s="1"/>
  <c r="AH33" i="36"/>
  <c r="AB33" i="36" s="1"/>
  <c r="AG33" i="36"/>
  <c r="AW33" i="36" s="1"/>
  <c r="AE33" i="36"/>
  <c r="Z33" i="36"/>
  <c r="AV32" i="36"/>
  <c r="AU32" i="36"/>
  <c r="AT32" i="36"/>
  <c r="AS32" i="36"/>
  <c r="AR32" i="36"/>
  <c r="AQ32" i="36"/>
  <c r="AP32" i="36"/>
  <c r="AO32" i="36"/>
  <c r="AN32" i="36"/>
  <c r="AM32" i="36"/>
  <c r="AL32" i="36"/>
  <c r="AK32" i="36"/>
  <c r="AJ32" i="36"/>
  <c r="AI32" i="36"/>
  <c r="AH32" i="36"/>
  <c r="AB32" i="36" s="1"/>
  <c r="AG32" i="36"/>
  <c r="AW32" i="36" s="1"/>
  <c r="AE32" i="36"/>
  <c r="Y32" i="36"/>
  <c r="AV31" i="36"/>
  <c r="AU31" i="36"/>
  <c r="AT31" i="36"/>
  <c r="AS31" i="36"/>
  <c r="AR31" i="36"/>
  <c r="AQ31" i="36"/>
  <c r="AP31" i="36"/>
  <c r="AO31" i="36"/>
  <c r="AN31" i="36"/>
  <c r="AM31" i="36"/>
  <c r="AL31" i="36"/>
  <c r="AK31" i="36"/>
  <c r="AJ31" i="36"/>
  <c r="AI31" i="36"/>
  <c r="AH31" i="36"/>
  <c r="AG31" i="36"/>
  <c r="AA31" i="36" s="1"/>
  <c r="AE31" i="36"/>
  <c r="AB31" i="36"/>
  <c r="X31" i="36"/>
  <c r="AV30" i="36"/>
  <c r="AU30" i="36"/>
  <c r="AT30" i="36"/>
  <c r="AS30" i="36"/>
  <c r="AR30" i="36"/>
  <c r="AQ30" i="36"/>
  <c r="AP30" i="36"/>
  <c r="AO30" i="36"/>
  <c r="AN30" i="36"/>
  <c r="AM30" i="36"/>
  <c r="AL30" i="36"/>
  <c r="AK30" i="36"/>
  <c r="AJ30" i="36"/>
  <c r="AB30" i="36" s="1"/>
  <c r="AI30" i="36"/>
  <c r="AH30" i="36"/>
  <c r="AG30" i="36"/>
  <c r="Z30" i="36" s="1"/>
  <c r="AE30" i="36"/>
  <c r="AA30" i="36"/>
  <c r="W30" i="36"/>
  <c r="AV29" i="36"/>
  <c r="AU29" i="36"/>
  <c r="AT29" i="36"/>
  <c r="AS29" i="36"/>
  <c r="AR29" i="36"/>
  <c r="AQ29" i="36"/>
  <c r="AP29" i="36"/>
  <c r="AO29" i="36"/>
  <c r="AN29" i="36"/>
  <c r="AM29" i="36"/>
  <c r="AL29" i="36"/>
  <c r="AK29" i="36"/>
  <c r="AJ29" i="36"/>
  <c r="AI29" i="36"/>
  <c r="Y29" i="36" s="1"/>
  <c r="AH29" i="36"/>
  <c r="AB29" i="36" s="1"/>
  <c r="AG29" i="36"/>
  <c r="AW29" i="36" s="1"/>
  <c r="AE29" i="36"/>
  <c r="Z29" i="36"/>
  <c r="AV28" i="36"/>
  <c r="AU28" i="36"/>
  <c r="AT28" i="36"/>
  <c r="AS28" i="36"/>
  <c r="AR28" i="36"/>
  <c r="AQ28" i="36"/>
  <c r="AP28" i="36"/>
  <c r="AO28" i="36"/>
  <c r="AN28" i="36"/>
  <c r="AM28" i="36"/>
  <c r="AL28" i="36"/>
  <c r="AK28" i="36"/>
  <c r="AJ28" i="36"/>
  <c r="AI28" i="36"/>
  <c r="AH28" i="36"/>
  <c r="AB28" i="36" s="1"/>
  <c r="AG28" i="36"/>
  <c r="AW28" i="36" s="1"/>
  <c r="AE28" i="36"/>
  <c r="Y28" i="36"/>
  <c r="AV27" i="36"/>
  <c r="AU27" i="36"/>
  <c r="AT27" i="36"/>
  <c r="AS27" i="36"/>
  <c r="AR27" i="36"/>
  <c r="AQ27" i="36"/>
  <c r="AP27" i="36"/>
  <c r="AO27" i="36"/>
  <c r="AN27" i="36"/>
  <c r="AM27" i="36"/>
  <c r="AL27" i="36"/>
  <c r="AK27" i="36"/>
  <c r="AJ27" i="36"/>
  <c r="AI27" i="36"/>
  <c r="AH27" i="36"/>
  <c r="AG27" i="36"/>
  <c r="AA27" i="36" s="1"/>
  <c r="AE27" i="36"/>
  <c r="AB27" i="36"/>
  <c r="X27" i="36"/>
  <c r="AV26" i="36"/>
  <c r="AU26" i="36"/>
  <c r="AT26" i="36"/>
  <c r="AS26" i="36"/>
  <c r="AR26" i="36"/>
  <c r="AQ26" i="36"/>
  <c r="AP26" i="36"/>
  <c r="AO26" i="36"/>
  <c r="AN26" i="36"/>
  <c r="AM26" i="36"/>
  <c r="AL26" i="36"/>
  <c r="AK26" i="36"/>
  <c r="AJ26" i="36"/>
  <c r="AB26" i="36" s="1"/>
  <c r="AI26" i="36"/>
  <c r="AH26" i="36"/>
  <c r="AG26" i="36"/>
  <c r="Z26" i="36" s="1"/>
  <c r="AE26" i="36"/>
  <c r="AA26" i="36"/>
  <c r="W26" i="36"/>
  <c r="AV25" i="36"/>
  <c r="AU25" i="36"/>
  <c r="AT25" i="36"/>
  <c r="AS25" i="36"/>
  <c r="AR25" i="36"/>
  <c r="AQ25" i="36"/>
  <c r="AP25" i="36"/>
  <c r="AO25" i="36"/>
  <c r="AN25" i="36"/>
  <c r="AM25" i="36"/>
  <c r="AL25" i="36"/>
  <c r="AK25" i="36"/>
  <c r="AJ25" i="36"/>
  <c r="AI25" i="36"/>
  <c r="Y25" i="36" s="1"/>
  <c r="AH25" i="36"/>
  <c r="AB25" i="36" s="1"/>
  <c r="AG25" i="36"/>
  <c r="AW25" i="36" s="1"/>
  <c r="AE25" i="36"/>
  <c r="Z25" i="36"/>
  <c r="AV24" i="36"/>
  <c r="AU24" i="36"/>
  <c r="AT24" i="36"/>
  <c r="AS24" i="36"/>
  <c r="AR24" i="36"/>
  <c r="AQ24" i="36"/>
  <c r="AP24" i="36"/>
  <c r="AO24" i="36"/>
  <c r="AN24" i="36"/>
  <c r="AM24" i="36"/>
  <c r="AL24" i="36"/>
  <c r="AK24" i="36"/>
  <c r="AJ24" i="36"/>
  <c r="AI24" i="36"/>
  <c r="AH24" i="36"/>
  <c r="AB24" i="36" s="1"/>
  <c r="AG24" i="36"/>
  <c r="AW24" i="36" s="1"/>
  <c r="AE24" i="36"/>
  <c r="Y24" i="36"/>
  <c r="AV23" i="36"/>
  <c r="AU23" i="36"/>
  <c r="AT23" i="36"/>
  <c r="AS23" i="36"/>
  <c r="AR23" i="36"/>
  <c r="AQ23" i="36"/>
  <c r="AP23" i="36"/>
  <c r="AO23" i="36"/>
  <c r="AN23" i="36"/>
  <c r="AM23" i="36"/>
  <c r="AL23" i="36"/>
  <c r="AK23" i="36"/>
  <c r="AJ23" i="36"/>
  <c r="AI23" i="36"/>
  <c r="AH23" i="36"/>
  <c r="AG23" i="36"/>
  <c r="AA23" i="36" s="1"/>
  <c r="AE23" i="36"/>
  <c r="AB23" i="36"/>
  <c r="X23" i="36"/>
  <c r="AV22" i="36"/>
  <c r="AU22" i="36"/>
  <c r="AT22" i="36"/>
  <c r="AS22" i="36"/>
  <c r="AR22" i="36"/>
  <c r="AQ22" i="36"/>
  <c r="AP22" i="36"/>
  <c r="AO22" i="36"/>
  <c r="AN22" i="36"/>
  <c r="AM22" i="36"/>
  <c r="AL22" i="36"/>
  <c r="AK22" i="36"/>
  <c r="AJ22" i="36"/>
  <c r="AB22" i="36" s="1"/>
  <c r="AI22" i="36"/>
  <c r="AH22" i="36"/>
  <c r="AG22" i="36"/>
  <c r="Z22" i="36" s="1"/>
  <c r="AE22" i="36"/>
  <c r="AA22" i="36"/>
  <c r="W22" i="36"/>
  <c r="AV21" i="36"/>
  <c r="AU21" i="36"/>
  <c r="AT21" i="36"/>
  <c r="AS21" i="36"/>
  <c r="AR21" i="36"/>
  <c r="AQ21" i="36"/>
  <c r="AP21" i="36"/>
  <c r="AO21" i="36"/>
  <c r="AN21" i="36"/>
  <c r="AM21" i="36"/>
  <c r="AL21" i="36"/>
  <c r="AK21" i="36"/>
  <c r="AJ21" i="36"/>
  <c r="AI21" i="36"/>
  <c r="Y21" i="36" s="1"/>
  <c r="AH21" i="36"/>
  <c r="AB21" i="36" s="1"/>
  <c r="AG21" i="36"/>
  <c r="AW21" i="36" s="1"/>
  <c r="AE21" i="36"/>
  <c r="Z21" i="36"/>
  <c r="AV20" i="36"/>
  <c r="AU20" i="36"/>
  <c r="AT20" i="36"/>
  <c r="AS20" i="36"/>
  <c r="AR20" i="36"/>
  <c r="AQ20" i="36"/>
  <c r="AP20" i="36"/>
  <c r="AO20" i="36"/>
  <c r="AN20" i="36"/>
  <c r="AM20" i="36"/>
  <c r="AL20" i="36"/>
  <c r="AK20" i="36"/>
  <c r="AJ20" i="36"/>
  <c r="AI20" i="36"/>
  <c r="AH20" i="36"/>
  <c r="AB20" i="36" s="1"/>
  <c r="AG20" i="36"/>
  <c r="AW20" i="36" s="1"/>
  <c r="AE20" i="36"/>
  <c r="Y20" i="36"/>
  <c r="AV19" i="36"/>
  <c r="AU19" i="36"/>
  <c r="AT19" i="36"/>
  <c r="AS19" i="36"/>
  <c r="AR19" i="36"/>
  <c r="AQ19" i="36"/>
  <c r="AP19" i="36"/>
  <c r="AO19" i="36"/>
  <c r="AN19" i="36"/>
  <c r="AM19" i="36"/>
  <c r="AL19" i="36"/>
  <c r="AK19" i="36"/>
  <c r="AJ19" i="36"/>
  <c r="AI19" i="36"/>
  <c r="AH19" i="36"/>
  <c r="AG19" i="36"/>
  <c r="AA19" i="36" s="1"/>
  <c r="AE19" i="36"/>
  <c r="AB19" i="36"/>
  <c r="X19" i="36"/>
  <c r="AV18" i="36"/>
  <c r="AU18" i="36"/>
  <c r="AT18" i="36"/>
  <c r="AS18" i="36"/>
  <c r="AR18" i="36"/>
  <c r="AQ18" i="36"/>
  <c r="AP18" i="36"/>
  <c r="AO18" i="36"/>
  <c r="AN18" i="36"/>
  <c r="AM18" i="36"/>
  <c r="AL18" i="36"/>
  <c r="AK18" i="36"/>
  <c r="AJ18" i="36"/>
  <c r="AB18" i="36" s="1"/>
  <c r="AI18" i="36"/>
  <c r="AH18" i="36"/>
  <c r="AG18" i="36"/>
  <c r="Z18" i="36" s="1"/>
  <c r="AE18" i="36"/>
  <c r="AA18" i="36"/>
  <c r="W18" i="36"/>
  <c r="AV17" i="36"/>
  <c r="AU17" i="36"/>
  <c r="AT17" i="36"/>
  <c r="AS17" i="36"/>
  <c r="AR17" i="36"/>
  <c r="AQ17" i="36"/>
  <c r="AP17" i="36"/>
  <c r="AO17" i="36"/>
  <c r="AN17" i="36"/>
  <c r="AM17" i="36"/>
  <c r="AL17" i="36"/>
  <c r="AK17" i="36"/>
  <c r="AJ17" i="36"/>
  <c r="AI17" i="36"/>
  <c r="Y17" i="36" s="1"/>
  <c r="AH17" i="36"/>
  <c r="AB17" i="36" s="1"/>
  <c r="AG17" i="36"/>
  <c r="AW17" i="36" s="1"/>
  <c r="AE17" i="36"/>
  <c r="Z17" i="36"/>
  <c r="AV16" i="36"/>
  <c r="AU16" i="36"/>
  <c r="AT16" i="36"/>
  <c r="AS16" i="36"/>
  <c r="AR16" i="36"/>
  <c r="AQ16" i="36"/>
  <c r="AP16" i="36"/>
  <c r="AO16" i="36"/>
  <c r="AN16" i="36"/>
  <c r="AM16" i="36"/>
  <c r="AL16" i="36"/>
  <c r="AK16" i="36"/>
  <c r="AJ16" i="36"/>
  <c r="AI16" i="36"/>
  <c r="AH16" i="36"/>
  <c r="AB16" i="36" s="1"/>
  <c r="AG16" i="36"/>
  <c r="AW16" i="36" s="1"/>
  <c r="AE16" i="36"/>
  <c r="Y16" i="36"/>
  <c r="AV15" i="36"/>
  <c r="AU15" i="36"/>
  <c r="AT15" i="36"/>
  <c r="AS15" i="36"/>
  <c r="AR15" i="36"/>
  <c r="AQ15" i="36"/>
  <c r="AP15" i="36"/>
  <c r="AO15" i="36"/>
  <c r="AN15" i="36"/>
  <c r="AM15" i="36"/>
  <c r="AL15" i="36"/>
  <c r="AK15" i="36"/>
  <c r="AJ15" i="36"/>
  <c r="AI15" i="36"/>
  <c r="AH15" i="36"/>
  <c r="AG15" i="36"/>
  <c r="AA15" i="36" s="1"/>
  <c r="AE15" i="36"/>
  <c r="AB15" i="36"/>
  <c r="X15" i="36"/>
  <c r="AV14" i="36"/>
  <c r="AU14" i="36"/>
  <c r="AT14" i="36"/>
  <c r="AS14" i="36"/>
  <c r="AR14" i="36"/>
  <c r="AQ14" i="36"/>
  <c r="AP14" i="36"/>
  <c r="AO14" i="36"/>
  <c r="AN14" i="36"/>
  <c r="AM14" i="36"/>
  <c r="AL14" i="36"/>
  <c r="AK14" i="36"/>
  <c r="AJ14" i="36"/>
  <c r="AB14" i="36" s="1"/>
  <c r="AI14" i="36"/>
  <c r="AH14" i="36"/>
  <c r="AG14" i="36"/>
  <c r="Z14" i="36" s="1"/>
  <c r="AE14" i="36"/>
  <c r="AA14" i="36"/>
  <c r="W14" i="36"/>
  <c r="AV13" i="36"/>
  <c r="AU13" i="36"/>
  <c r="AT13" i="36"/>
  <c r="AS13" i="36"/>
  <c r="AR13" i="36"/>
  <c r="AQ13" i="36"/>
  <c r="AP13" i="36"/>
  <c r="AO13" i="36"/>
  <c r="AN13" i="36"/>
  <c r="AM13" i="36"/>
  <c r="AL13" i="36"/>
  <c r="AK13" i="36"/>
  <c r="AJ13" i="36"/>
  <c r="AI13" i="36"/>
  <c r="Z13" i="36" s="1"/>
  <c r="AH13" i="36"/>
  <c r="AG13" i="36"/>
  <c r="AE13" i="36"/>
  <c r="AV12" i="36"/>
  <c r="AU12" i="36"/>
  <c r="AT12" i="36"/>
  <c r="AS12" i="36"/>
  <c r="AR12" i="36"/>
  <c r="AQ12" i="36"/>
  <c r="AP12" i="36"/>
  <c r="AO12" i="36"/>
  <c r="AN12" i="36"/>
  <c r="AM12" i="36"/>
  <c r="AL12" i="36"/>
  <c r="AK12" i="36"/>
  <c r="AJ12" i="36"/>
  <c r="AI12" i="36"/>
  <c r="AH12" i="36"/>
  <c r="AG12" i="36"/>
  <c r="AE12" i="36"/>
  <c r="Y12" i="36"/>
  <c r="AV11" i="36"/>
  <c r="AU11" i="36"/>
  <c r="AT11" i="36"/>
  <c r="AS11" i="36"/>
  <c r="AR11" i="36"/>
  <c r="AQ11" i="36"/>
  <c r="AP11" i="36"/>
  <c r="AO11" i="36"/>
  <c r="AN11" i="36"/>
  <c r="AM11" i="36"/>
  <c r="AL11" i="36"/>
  <c r="AK11" i="36"/>
  <c r="AJ11" i="36"/>
  <c r="AI11" i="36"/>
  <c r="AH11" i="36"/>
  <c r="AG11" i="36"/>
  <c r="AE11" i="36"/>
  <c r="AB11" i="36"/>
  <c r="X11" i="36"/>
  <c r="AV10" i="36"/>
  <c r="AU10" i="36"/>
  <c r="AT10" i="36"/>
  <c r="AS10" i="36"/>
  <c r="AR10" i="36"/>
  <c r="AQ10" i="36"/>
  <c r="AP10" i="36"/>
  <c r="AO10" i="36"/>
  <c r="AN10" i="36"/>
  <c r="AM10" i="36"/>
  <c r="AL10" i="36"/>
  <c r="AK10" i="36"/>
  <c r="AJ10" i="36"/>
  <c r="AI10" i="36"/>
  <c r="AH10" i="36"/>
  <c r="AG10" i="36"/>
  <c r="AE10" i="36"/>
  <c r="AV9" i="36"/>
  <c r="AU9" i="36"/>
  <c r="AT9" i="36"/>
  <c r="AS9" i="36"/>
  <c r="AR9" i="36"/>
  <c r="AQ9" i="36"/>
  <c r="AP9" i="36"/>
  <c r="AO9" i="36"/>
  <c r="AN9" i="36"/>
  <c r="AM9" i="36"/>
  <c r="AL9" i="36"/>
  <c r="AK9" i="36"/>
  <c r="AJ9" i="36"/>
  <c r="AI9" i="36"/>
  <c r="AH9" i="36"/>
  <c r="AG9" i="36"/>
  <c r="AE9" i="36"/>
  <c r="AV8" i="36"/>
  <c r="AU8" i="36"/>
  <c r="AT8" i="36"/>
  <c r="AS8" i="36"/>
  <c r="AR8" i="36"/>
  <c r="AQ8" i="36"/>
  <c r="AP8" i="36"/>
  <c r="AO8" i="36"/>
  <c r="AN8" i="36"/>
  <c r="AM8" i="36"/>
  <c r="AL8" i="36"/>
  <c r="AK8" i="36"/>
  <c r="AJ8" i="36"/>
  <c r="AI8" i="36"/>
  <c r="AH8" i="36"/>
  <c r="AG8" i="36"/>
  <c r="AW8" i="36" s="1"/>
  <c r="AE8" i="36"/>
  <c r="Y8" i="36"/>
  <c r="AV7" i="36"/>
  <c r="AU7" i="36"/>
  <c r="AT7" i="36"/>
  <c r="AS7" i="36"/>
  <c r="AR7" i="36"/>
  <c r="AQ7" i="36"/>
  <c r="AP7" i="36"/>
  <c r="AO7" i="36"/>
  <c r="AN7" i="36"/>
  <c r="AM7" i="36"/>
  <c r="AL7" i="36"/>
  <c r="AK7" i="36"/>
  <c r="AJ7" i="36"/>
  <c r="AI7" i="36"/>
  <c r="AH7" i="36"/>
  <c r="AG7" i="36"/>
  <c r="AB7" i="36" s="1"/>
  <c r="AE7" i="36"/>
  <c r="AV6" i="36"/>
  <c r="AU6" i="36"/>
  <c r="AT6" i="36"/>
  <c r="AT41" i="36" s="1"/>
  <c r="AS6" i="36"/>
  <c r="AS44" i="36" s="1"/>
  <c r="AR6" i="36"/>
  <c r="AQ6" i="36"/>
  <c r="AP6" i="36"/>
  <c r="AP41" i="36" s="1"/>
  <c r="AO6" i="36"/>
  <c r="AO44" i="36" s="1"/>
  <c r="AN6" i="36"/>
  <c r="AM6" i="36"/>
  <c r="AL6" i="36"/>
  <c r="AL41" i="36" s="1"/>
  <c r="AK6" i="36"/>
  <c r="AK44" i="36" s="1"/>
  <c r="AJ6" i="36"/>
  <c r="AA6" i="36" s="1"/>
  <c r="AI6" i="36"/>
  <c r="AH6" i="36"/>
  <c r="AH41" i="36" s="1"/>
  <c r="AG6" i="36"/>
  <c r="AG44" i="36" s="1"/>
  <c r="AE6" i="36"/>
  <c r="W6" i="36"/>
  <c r="D1" i="36"/>
  <c r="AF46" i="35"/>
  <c r="AF45" i="35"/>
  <c r="CB44" i="35"/>
  <c r="CA44" i="35"/>
  <c r="BZ44" i="35"/>
  <c r="BY44" i="35"/>
  <c r="BX44" i="35"/>
  <c r="BW44" i="35"/>
  <c r="BV44" i="35"/>
  <c r="BU44" i="35"/>
  <c r="BT44" i="35"/>
  <c r="BS44" i="35"/>
  <c r="BR44" i="35"/>
  <c r="BQ44" i="35"/>
  <c r="BP44" i="35"/>
  <c r="BO44" i="35"/>
  <c r="BN44" i="35"/>
  <c r="BM44" i="35"/>
  <c r="BL44" i="35"/>
  <c r="BK44" i="35"/>
  <c r="BJ44" i="35"/>
  <c r="BI44" i="35"/>
  <c r="BH44" i="35"/>
  <c r="BG44" i="35"/>
  <c r="BF44" i="35"/>
  <c r="BE44" i="35"/>
  <c r="BD44" i="35"/>
  <c r="BC44" i="35"/>
  <c r="BB44" i="35"/>
  <c r="BA44" i="35"/>
  <c r="AZ44" i="35"/>
  <c r="AY44" i="35"/>
  <c r="AX44" i="35"/>
  <c r="AF44" i="35"/>
  <c r="AF43" i="35"/>
  <c r="AF42" i="35"/>
  <c r="AF41" i="35"/>
  <c r="AV38" i="35"/>
  <c r="AU38" i="35"/>
  <c r="AT38" i="35"/>
  <c r="AS38" i="35"/>
  <c r="AR38" i="35"/>
  <c r="AQ38" i="35"/>
  <c r="AP38" i="35"/>
  <c r="AO38" i="35"/>
  <c r="AN38" i="35"/>
  <c r="AM38" i="35"/>
  <c r="AL38" i="35"/>
  <c r="AK38" i="35"/>
  <c r="AJ38" i="35"/>
  <c r="AI38" i="35"/>
  <c r="AA38" i="35" s="1"/>
  <c r="AH38" i="35"/>
  <c r="AB38" i="35" s="1"/>
  <c r="AG38" i="35"/>
  <c r="AW38" i="35" s="1"/>
  <c r="AE38" i="35"/>
  <c r="Z38" i="35"/>
  <c r="E38" i="35"/>
  <c r="B44" i="43" s="1"/>
  <c r="AV37" i="35"/>
  <c r="AU37" i="35"/>
  <c r="AT37" i="35"/>
  <c r="AS37" i="35"/>
  <c r="AR37" i="35"/>
  <c r="AQ37" i="35"/>
  <c r="AP37" i="35"/>
  <c r="AO37" i="35"/>
  <c r="AN37" i="35"/>
  <c r="AM37" i="35"/>
  <c r="AL37" i="35"/>
  <c r="AK37" i="35"/>
  <c r="AJ37" i="35"/>
  <c r="AI37" i="35"/>
  <c r="AA37" i="35" s="1"/>
  <c r="AH37" i="35"/>
  <c r="AB37" i="35" s="1"/>
  <c r="AG37" i="35"/>
  <c r="AW37" i="35" s="1"/>
  <c r="AE37" i="35"/>
  <c r="Z37" i="35"/>
  <c r="AV36" i="35"/>
  <c r="AU36" i="35"/>
  <c r="AT36" i="35"/>
  <c r="AS36" i="35"/>
  <c r="AR36" i="35"/>
  <c r="AQ36" i="35"/>
  <c r="AP36" i="35"/>
  <c r="AO36" i="35"/>
  <c r="AN36" i="35"/>
  <c r="AM36" i="35"/>
  <c r="AL36" i="35"/>
  <c r="AK36" i="35"/>
  <c r="AJ36" i="35"/>
  <c r="AI36" i="35"/>
  <c r="AH36" i="35"/>
  <c r="Z36" i="35" s="1"/>
  <c r="AG36" i="35"/>
  <c r="AA36" i="35" s="1"/>
  <c r="AE36" i="35"/>
  <c r="Y36" i="35"/>
  <c r="AV35" i="35"/>
  <c r="AU35" i="35"/>
  <c r="AT35" i="35"/>
  <c r="AS35" i="35"/>
  <c r="AR35" i="35"/>
  <c r="AQ35" i="35"/>
  <c r="AP35" i="35"/>
  <c r="AO35" i="35"/>
  <c r="AN35" i="35"/>
  <c r="AM35" i="35"/>
  <c r="AL35" i="35"/>
  <c r="AK35" i="35"/>
  <c r="AJ35" i="35"/>
  <c r="AI35" i="35"/>
  <c r="AH35" i="35"/>
  <c r="AG35" i="35"/>
  <c r="Z35" i="35" s="1"/>
  <c r="AE35" i="35"/>
  <c r="AB35" i="35"/>
  <c r="X35" i="35"/>
  <c r="AV34" i="35"/>
  <c r="AU34" i="35"/>
  <c r="AT34" i="35"/>
  <c r="AS34" i="35"/>
  <c r="AR34" i="35"/>
  <c r="AQ34" i="35"/>
  <c r="AP34" i="35"/>
  <c r="AO34" i="35"/>
  <c r="AN34" i="35"/>
  <c r="AM34" i="35"/>
  <c r="AL34" i="35"/>
  <c r="AK34" i="35"/>
  <c r="AJ34" i="35"/>
  <c r="AB34" i="35" s="1"/>
  <c r="AI34" i="35"/>
  <c r="AH34" i="35"/>
  <c r="AG34" i="35"/>
  <c r="Y34" i="35" s="1"/>
  <c r="AE34" i="35"/>
  <c r="AA34" i="35"/>
  <c r="W34" i="35"/>
  <c r="AV33" i="35"/>
  <c r="AU33" i="35"/>
  <c r="AT33" i="35"/>
  <c r="AS33" i="35"/>
  <c r="AR33" i="35"/>
  <c r="AQ33" i="35"/>
  <c r="AP33" i="35"/>
  <c r="AO33" i="35"/>
  <c r="AN33" i="35"/>
  <c r="AM33" i="35"/>
  <c r="AL33" i="35"/>
  <c r="AK33" i="35"/>
  <c r="AJ33" i="35"/>
  <c r="AI33" i="35"/>
  <c r="AA33" i="35" s="1"/>
  <c r="AH33" i="35"/>
  <c r="AB33" i="35" s="1"/>
  <c r="AG33" i="35"/>
  <c r="AW33" i="35" s="1"/>
  <c r="AE33" i="35"/>
  <c r="Z33" i="35"/>
  <c r="AV32" i="35"/>
  <c r="AU32" i="35"/>
  <c r="AT32" i="35"/>
  <c r="AS32" i="35"/>
  <c r="AR32" i="35"/>
  <c r="AQ32" i="35"/>
  <c r="AP32" i="35"/>
  <c r="AO32" i="35"/>
  <c r="AN32" i="35"/>
  <c r="AM32" i="35"/>
  <c r="AL32" i="35"/>
  <c r="AK32" i="35"/>
  <c r="AJ32" i="35"/>
  <c r="AI32" i="35"/>
  <c r="AH32" i="35"/>
  <c r="Z32" i="35" s="1"/>
  <c r="AG32" i="35"/>
  <c r="AA32" i="35" s="1"/>
  <c r="AE32" i="35"/>
  <c r="Y32" i="35"/>
  <c r="AV31" i="35"/>
  <c r="AU31" i="35"/>
  <c r="AT31" i="35"/>
  <c r="AS31" i="35"/>
  <c r="AR31" i="35"/>
  <c r="AQ31" i="35"/>
  <c r="AP31" i="35"/>
  <c r="AO31" i="35"/>
  <c r="AN31" i="35"/>
  <c r="AM31" i="35"/>
  <c r="AL31" i="35"/>
  <c r="AK31" i="35"/>
  <c r="AJ31" i="35"/>
  <c r="AI31" i="35"/>
  <c r="AH31" i="35"/>
  <c r="AG31" i="35"/>
  <c r="Z31" i="35" s="1"/>
  <c r="AE31" i="35"/>
  <c r="AB31" i="35"/>
  <c r="X31" i="35"/>
  <c r="AV30" i="35"/>
  <c r="AU30" i="35"/>
  <c r="AT30" i="35"/>
  <c r="AS30" i="35"/>
  <c r="AR30" i="35"/>
  <c r="AQ30" i="35"/>
  <c r="AP30" i="35"/>
  <c r="AO30" i="35"/>
  <c r="AN30" i="35"/>
  <c r="AM30" i="35"/>
  <c r="AL30" i="35"/>
  <c r="AK30" i="35"/>
  <c r="AJ30" i="35"/>
  <c r="AB30" i="35" s="1"/>
  <c r="AI30" i="35"/>
  <c r="AH30" i="35"/>
  <c r="AG30" i="35"/>
  <c r="Y30" i="35" s="1"/>
  <c r="AE30" i="35"/>
  <c r="AA30" i="35"/>
  <c r="W30" i="35"/>
  <c r="AV29" i="35"/>
  <c r="AU29" i="35"/>
  <c r="AT29" i="35"/>
  <c r="AS29" i="35"/>
  <c r="AR29" i="35"/>
  <c r="AQ29" i="35"/>
  <c r="AP29" i="35"/>
  <c r="AO29" i="35"/>
  <c r="AN29" i="35"/>
  <c r="AM29" i="35"/>
  <c r="AL29" i="35"/>
  <c r="AK29" i="35"/>
  <c r="AJ29" i="35"/>
  <c r="AI29" i="35"/>
  <c r="AA29" i="35" s="1"/>
  <c r="AH29" i="35"/>
  <c r="AB29" i="35" s="1"/>
  <c r="AG29" i="35"/>
  <c r="AW29" i="35" s="1"/>
  <c r="AE29" i="35"/>
  <c r="Z29" i="35"/>
  <c r="AV28" i="35"/>
  <c r="AU28" i="35"/>
  <c r="AT28" i="35"/>
  <c r="AS28" i="35"/>
  <c r="AR28" i="35"/>
  <c r="AQ28" i="35"/>
  <c r="AP28" i="35"/>
  <c r="AO28" i="35"/>
  <c r="AN28" i="35"/>
  <c r="AM28" i="35"/>
  <c r="AL28" i="35"/>
  <c r="AK28" i="35"/>
  <c r="AJ28" i="35"/>
  <c r="AI28" i="35"/>
  <c r="AH28" i="35"/>
  <c r="Z28" i="35" s="1"/>
  <c r="AG28" i="35"/>
  <c r="AA28" i="35" s="1"/>
  <c r="AE28" i="35"/>
  <c r="Y28" i="35"/>
  <c r="AV27" i="35"/>
  <c r="AU27" i="35"/>
  <c r="AT27" i="35"/>
  <c r="AS27" i="35"/>
  <c r="AR27" i="35"/>
  <c r="AQ27" i="35"/>
  <c r="AP27" i="35"/>
  <c r="AO27" i="35"/>
  <c r="AN27" i="35"/>
  <c r="AM27" i="35"/>
  <c r="AL27" i="35"/>
  <c r="AK27" i="35"/>
  <c r="AJ27" i="35"/>
  <c r="AI27" i="35"/>
  <c r="AH27" i="35"/>
  <c r="AG27" i="35"/>
  <c r="Z27" i="35" s="1"/>
  <c r="AE27" i="35"/>
  <c r="AB27" i="35"/>
  <c r="X27" i="35"/>
  <c r="AV26" i="35"/>
  <c r="AU26" i="35"/>
  <c r="AT26" i="35"/>
  <c r="AS26" i="35"/>
  <c r="AR26" i="35"/>
  <c r="AQ26" i="35"/>
  <c r="AP26" i="35"/>
  <c r="AO26" i="35"/>
  <c r="AN26" i="35"/>
  <c r="AM26" i="35"/>
  <c r="AL26" i="35"/>
  <c r="AK26" i="35"/>
  <c r="AJ26" i="35"/>
  <c r="AB26" i="35" s="1"/>
  <c r="AI26" i="35"/>
  <c r="AH26" i="35"/>
  <c r="AG26" i="35"/>
  <c r="Y26" i="35" s="1"/>
  <c r="AE26" i="35"/>
  <c r="AA26" i="35"/>
  <c r="W26" i="35"/>
  <c r="AV25" i="35"/>
  <c r="AU25" i="35"/>
  <c r="AT25" i="35"/>
  <c r="AS25" i="35"/>
  <c r="AR25" i="35"/>
  <c r="AQ25" i="35"/>
  <c r="AP25" i="35"/>
  <c r="AO25" i="35"/>
  <c r="AN25" i="35"/>
  <c r="AM25" i="35"/>
  <c r="AL25" i="35"/>
  <c r="AK25" i="35"/>
  <c r="AJ25" i="35"/>
  <c r="AI25" i="35"/>
  <c r="AA25" i="35" s="1"/>
  <c r="AH25" i="35"/>
  <c r="AB25" i="35" s="1"/>
  <c r="AG25" i="35"/>
  <c r="AW25" i="35" s="1"/>
  <c r="AE25" i="35"/>
  <c r="Z25" i="35"/>
  <c r="AV24" i="35"/>
  <c r="AU24" i="35"/>
  <c r="AT24" i="35"/>
  <c r="AS24" i="35"/>
  <c r="AR24" i="35"/>
  <c r="AQ24" i="35"/>
  <c r="AP24" i="35"/>
  <c r="AO24" i="35"/>
  <c r="AN24" i="35"/>
  <c r="AM24" i="35"/>
  <c r="AL24" i="35"/>
  <c r="AK24" i="35"/>
  <c r="AJ24" i="35"/>
  <c r="AI24" i="35"/>
  <c r="AH24" i="35"/>
  <c r="Z24" i="35" s="1"/>
  <c r="AG24" i="35"/>
  <c r="AA24" i="35" s="1"/>
  <c r="AE24" i="35"/>
  <c r="Y24" i="35"/>
  <c r="AV23" i="35"/>
  <c r="AU23" i="35"/>
  <c r="AT23" i="35"/>
  <c r="AS23" i="35"/>
  <c r="AR23" i="35"/>
  <c r="AQ23" i="35"/>
  <c r="AP23" i="35"/>
  <c r="AO23" i="35"/>
  <c r="AN23" i="35"/>
  <c r="AM23" i="35"/>
  <c r="AL23" i="35"/>
  <c r="AK23" i="35"/>
  <c r="AJ23" i="35"/>
  <c r="AI23" i="35"/>
  <c r="AH23" i="35"/>
  <c r="AG23" i="35"/>
  <c r="Z23" i="35" s="1"/>
  <c r="AE23" i="35"/>
  <c r="AB23" i="35"/>
  <c r="X23" i="35"/>
  <c r="AV22" i="35"/>
  <c r="AU22" i="35"/>
  <c r="AT22" i="35"/>
  <c r="AS22" i="35"/>
  <c r="AR22" i="35"/>
  <c r="AQ22" i="35"/>
  <c r="AP22" i="35"/>
  <c r="AO22" i="35"/>
  <c r="AN22" i="35"/>
  <c r="AM22" i="35"/>
  <c r="AL22" i="35"/>
  <c r="AK22" i="35"/>
  <c r="AJ22" i="35"/>
  <c r="AB22" i="35" s="1"/>
  <c r="AI22" i="35"/>
  <c r="AH22" i="35"/>
  <c r="AG22" i="35"/>
  <c r="Y22" i="35" s="1"/>
  <c r="AE22" i="35"/>
  <c r="AA22" i="35"/>
  <c r="W22" i="35"/>
  <c r="AV21" i="35"/>
  <c r="AU21" i="35"/>
  <c r="AT21" i="35"/>
  <c r="AS21" i="35"/>
  <c r="AR21" i="35"/>
  <c r="AQ21" i="35"/>
  <c r="AP21" i="35"/>
  <c r="AO21" i="35"/>
  <c r="AN21" i="35"/>
  <c r="AM21" i="35"/>
  <c r="AL21" i="35"/>
  <c r="AK21" i="35"/>
  <c r="AJ21" i="35"/>
  <c r="AI21" i="35"/>
  <c r="AA21" i="35" s="1"/>
  <c r="AH21" i="35"/>
  <c r="AB21" i="35" s="1"/>
  <c r="AG21" i="35"/>
  <c r="AW21" i="35" s="1"/>
  <c r="AE21" i="35"/>
  <c r="Z21" i="35"/>
  <c r="AV20" i="35"/>
  <c r="AU20" i="35"/>
  <c r="AT20" i="35"/>
  <c r="AS20" i="35"/>
  <c r="AR20" i="35"/>
  <c r="AQ20" i="35"/>
  <c r="AP20" i="35"/>
  <c r="AO20" i="35"/>
  <c r="AN20" i="35"/>
  <c r="AM20" i="35"/>
  <c r="AL20" i="35"/>
  <c r="AK20" i="35"/>
  <c r="AJ20" i="35"/>
  <c r="AI20" i="35"/>
  <c r="AH20" i="35"/>
  <c r="Z20" i="35" s="1"/>
  <c r="AG20" i="35"/>
  <c r="AA20" i="35" s="1"/>
  <c r="AE20" i="35"/>
  <c r="Y20" i="35"/>
  <c r="AV19" i="35"/>
  <c r="AU19" i="35"/>
  <c r="AT19" i="35"/>
  <c r="AS19" i="35"/>
  <c r="AR19" i="35"/>
  <c r="AQ19" i="35"/>
  <c r="AP19" i="35"/>
  <c r="AO19" i="35"/>
  <c r="AN19" i="35"/>
  <c r="AM19" i="35"/>
  <c r="AL19" i="35"/>
  <c r="AK19" i="35"/>
  <c r="AJ19" i="35"/>
  <c r="AI19" i="35"/>
  <c r="AH19" i="35"/>
  <c r="AG19" i="35"/>
  <c r="Z19" i="35" s="1"/>
  <c r="AE19" i="35"/>
  <c r="AB19" i="35"/>
  <c r="X19" i="35"/>
  <c r="AV18" i="35"/>
  <c r="AU18" i="35"/>
  <c r="AT18" i="35"/>
  <c r="AS18" i="35"/>
  <c r="AR18" i="35"/>
  <c r="AQ18" i="35"/>
  <c r="AP18" i="35"/>
  <c r="AO18" i="35"/>
  <c r="AN18" i="35"/>
  <c r="AM18" i="35"/>
  <c r="AL18" i="35"/>
  <c r="AK18" i="35"/>
  <c r="AJ18" i="35"/>
  <c r="AB18" i="35" s="1"/>
  <c r="AI18" i="35"/>
  <c r="AH18" i="35"/>
  <c r="AG18" i="35"/>
  <c r="Y18" i="35" s="1"/>
  <c r="AE18" i="35"/>
  <c r="AA18" i="35"/>
  <c r="W18" i="35"/>
  <c r="AV17" i="35"/>
  <c r="AU17" i="35"/>
  <c r="AT17" i="35"/>
  <c r="AS17" i="35"/>
  <c r="AR17" i="35"/>
  <c r="AQ17" i="35"/>
  <c r="AP17" i="35"/>
  <c r="AO17" i="35"/>
  <c r="AN17" i="35"/>
  <c r="AM17" i="35"/>
  <c r="AL17" i="35"/>
  <c r="AK17" i="35"/>
  <c r="AJ17" i="35"/>
  <c r="AI17" i="35"/>
  <c r="AA17" i="35" s="1"/>
  <c r="AH17" i="35"/>
  <c r="AB17" i="35" s="1"/>
  <c r="AG17" i="35"/>
  <c r="AW17" i="35" s="1"/>
  <c r="AE17" i="35"/>
  <c r="Z17" i="35"/>
  <c r="AV16" i="35"/>
  <c r="AU16" i="35"/>
  <c r="AT16" i="35"/>
  <c r="AS16" i="35"/>
  <c r="AR16" i="35"/>
  <c r="AQ16" i="35"/>
  <c r="AP16" i="35"/>
  <c r="AO16" i="35"/>
  <c r="AN16" i="35"/>
  <c r="AM16" i="35"/>
  <c r="AL16" i="35"/>
  <c r="AK16" i="35"/>
  <c r="AJ16" i="35"/>
  <c r="AI16" i="35"/>
  <c r="AH16" i="35"/>
  <c r="Z16" i="35" s="1"/>
  <c r="AG16" i="35"/>
  <c r="AA16" i="35" s="1"/>
  <c r="AE16" i="35"/>
  <c r="Y16" i="35"/>
  <c r="AV15" i="35"/>
  <c r="AU15" i="35"/>
  <c r="AT15" i="35"/>
  <c r="AS15" i="35"/>
  <c r="AR15" i="35"/>
  <c r="AQ15" i="35"/>
  <c r="AP15" i="35"/>
  <c r="AO15" i="35"/>
  <c r="AN15" i="35"/>
  <c r="AM15" i="35"/>
  <c r="AL15" i="35"/>
  <c r="AK15" i="35"/>
  <c r="AJ15" i="35"/>
  <c r="AI15" i="35"/>
  <c r="AH15" i="35"/>
  <c r="AG15" i="35"/>
  <c r="Z15" i="35" s="1"/>
  <c r="AE15" i="35"/>
  <c r="AB15" i="35"/>
  <c r="X15" i="35"/>
  <c r="AV14" i="35"/>
  <c r="AU14" i="35"/>
  <c r="AT14" i="35"/>
  <c r="AS14" i="35"/>
  <c r="AR14" i="35"/>
  <c r="AQ14" i="35"/>
  <c r="AP14" i="35"/>
  <c r="AO14" i="35"/>
  <c r="AN14" i="35"/>
  <c r="AM14" i="35"/>
  <c r="AL14" i="35"/>
  <c r="AK14" i="35"/>
  <c r="AJ14" i="35"/>
  <c r="AB14" i="35" s="1"/>
  <c r="AI14" i="35"/>
  <c r="AH14" i="35"/>
  <c r="AG14" i="35"/>
  <c r="Y14" i="35" s="1"/>
  <c r="AE14" i="35"/>
  <c r="AA14" i="35"/>
  <c r="W14" i="35"/>
  <c r="AV13" i="35"/>
  <c r="AU13" i="35"/>
  <c r="AT13" i="35"/>
  <c r="AS13" i="35"/>
  <c r="AR13" i="35"/>
  <c r="AQ13" i="35"/>
  <c r="AP13" i="35"/>
  <c r="AO13" i="35"/>
  <c r="AN13" i="35"/>
  <c r="AM13" i="35"/>
  <c r="AL13" i="35"/>
  <c r="AK13" i="35"/>
  <c r="AJ13" i="35"/>
  <c r="AI13" i="35"/>
  <c r="AA13" i="35" s="1"/>
  <c r="AH13" i="35"/>
  <c r="AB13" i="35" s="1"/>
  <c r="AG13" i="35"/>
  <c r="AW13" i="35" s="1"/>
  <c r="AE13" i="35"/>
  <c r="Z13" i="35"/>
  <c r="AV12" i="35"/>
  <c r="AU12" i="35"/>
  <c r="AT12" i="35"/>
  <c r="AS12" i="35"/>
  <c r="AR12" i="35"/>
  <c r="AQ12" i="35"/>
  <c r="AP12" i="35"/>
  <c r="AO12" i="35"/>
  <c r="AN12" i="35"/>
  <c r="AM12" i="35"/>
  <c r="AL12" i="35"/>
  <c r="AK12" i="35"/>
  <c r="AJ12" i="35"/>
  <c r="AI12" i="35"/>
  <c r="AH12" i="35"/>
  <c r="Z12" i="35" s="1"/>
  <c r="AG12" i="35"/>
  <c r="AA12" i="35" s="1"/>
  <c r="AE12" i="35"/>
  <c r="Y12" i="35"/>
  <c r="AV11" i="35"/>
  <c r="AU11" i="35"/>
  <c r="AT11" i="35"/>
  <c r="AS11" i="35"/>
  <c r="AR11" i="35"/>
  <c r="AQ11" i="35"/>
  <c r="AP11" i="35"/>
  <c r="AO11" i="35"/>
  <c r="AN11" i="35"/>
  <c r="AM11" i="35"/>
  <c r="AL11" i="35"/>
  <c r="AK11" i="35"/>
  <c r="AJ11" i="35"/>
  <c r="AI11" i="35"/>
  <c r="AH11" i="35"/>
  <c r="AG11" i="35"/>
  <c r="Z11" i="35" s="1"/>
  <c r="AE11" i="35"/>
  <c r="AB11" i="35"/>
  <c r="X11" i="35"/>
  <c r="AV10" i="35"/>
  <c r="AU10" i="35"/>
  <c r="AT10" i="35"/>
  <c r="AS10" i="35"/>
  <c r="AR10" i="35"/>
  <c r="AQ10" i="35"/>
  <c r="AP10" i="35"/>
  <c r="AO10" i="35"/>
  <c r="AN10" i="35"/>
  <c r="AM10" i="35"/>
  <c r="AL10" i="35"/>
  <c r="AK10" i="35"/>
  <c r="AJ10" i="35"/>
  <c r="AB10" i="35" s="1"/>
  <c r="AI10" i="35"/>
  <c r="AH10" i="35"/>
  <c r="AG10" i="35"/>
  <c r="Y10" i="35" s="1"/>
  <c r="AE10" i="35"/>
  <c r="AA10" i="35"/>
  <c r="W10" i="35"/>
  <c r="AV9" i="35"/>
  <c r="AU9" i="35"/>
  <c r="AT9" i="35"/>
  <c r="AS9" i="35"/>
  <c r="AR9" i="35"/>
  <c r="AQ9" i="35"/>
  <c r="AP9" i="35"/>
  <c r="AO9" i="35"/>
  <c r="AN9" i="35"/>
  <c r="AM9" i="35"/>
  <c r="AL9" i="35"/>
  <c r="AK9" i="35"/>
  <c r="AJ9" i="35"/>
  <c r="AI9" i="35"/>
  <c r="X9" i="35" s="1"/>
  <c r="AH9" i="35"/>
  <c r="AB9" i="35" s="1"/>
  <c r="AG9" i="35"/>
  <c r="AW9" i="35" s="1"/>
  <c r="AE9" i="35"/>
  <c r="Z9" i="35"/>
  <c r="AV8" i="35"/>
  <c r="AU8" i="35"/>
  <c r="AT8" i="35"/>
  <c r="AS8" i="35"/>
  <c r="AR8" i="35"/>
  <c r="AQ8" i="35"/>
  <c r="AP8" i="35"/>
  <c r="AO8" i="35"/>
  <c r="AN8" i="35"/>
  <c r="AM8" i="35"/>
  <c r="AL8" i="35"/>
  <c r="AK8" i="35"/>
  <c r="AJ8" i="35"/>
  <c r="AI8" i="35"/>
  <c r="AH8" i="35"/>
  <c r="W8" i="35" s="1"/>
  <c r="AG8" i="35"/>
  <c r="AA8" i="35" s="1"/>
  <c r="AE8" i="35"/>
  <c r="Y8" i="35"/>
  <c r="AV7" i="35"/>
  <c r="AU7" i="35"/>
  <c r="AT7" i="35"/>
  <c r="AS7" i="35"/>
  <c r="AR7" i="35"/>
  <c r="AQ7" i="35"/>
  <c r="AP7" i="35"/>
  <c r="AO7" i="35"/>
  <c r="AN7" i="35"/>
  <c r="AM7" i="35"/>
  <c r="AL7" i="35"/>
  <c r="AK7" i="35"/>
  <c r="AJ7" i="35"/>
  <c r="AI7" i="35"/>
  <c r="AH7" i="35"/>
  <c r="AG7" i="35"/>
  <c r="Z7" i="35" s="1"/>
  <c r="AE7" i="35"/>
  <c r="AB7" i="35"/>
  <c r="X7" i="35"/>
  <c r="AV6" i="35"/>
  <c r="AU6" i="35"/>
  <c r="AT6" i="35"/>
  <c r="AT45" i="35" s="1"/>
  <c r="AS6" i="35"/>
  <c r="AS46" i="35" s="1"/>
  <c r="AR6" i="35"/>
  <c r="AR43" i="35" s="1"/>
  <c r="AQ6" i="35"/>
  <c r="AP6" i="35"/>
  <c r="AP45" i="35" s="1"/>
  <c r="AO6" i="35"/>
  <c r="AO46" i="35" s="1"/>
  <c r="AN6" i="35"/>
  <c r="AM6" i="35"/>
  <c r="AL6" i="35"/>
  <c r="AL40" i="35" s="1"/>
  <c r="AK6" i="35"/>
  <c r="AK43" i="35" s="1"/>
  <c r="AJ6" i="35"/>
  <c r="AJ43" i="35" s="1"/>
  <c r="AI6" i="35"/>
  <c r="AH6" i="35"/>
  <c r="AH44" i="35" s="1"/>
  <c r="AG6" i="35"/>
  <c r="AG40" i="35" s="1"/>
  <c r="AE6" i="35"/>
  <c r="AA6" i="35"/>
  <c r="W6" i="35"/>
  <c r="D1" i="35"/>
  <c r="AF44" i="34"/>
  <c r="AF43" i="34"/>
  <c r="CB42" i="34"/>
  <c r="CA42" i="34"/>
  <c r="BZ42" i="34"/>
  <c r="BY42" i="34"/>
  <c r="BX42" i="34"/>
  <c r="BW42" i="34"/>
  <c r="BV42" i="34"/>
  <c r="BU42" i="34"/>
  <c r="BT42" i="34"/>
  <c r="BS42" i="34"/>
  <c r="BR42" i="34"/>
  <c r="BQ42" i="34"/>
  <c r="BP42" i="34"/>
  <c r="BO42" i="34"/>
  <c r="BN42" i="34"/>
  <c r="BM42" i="34"/>
  <c r="BL42" i="34"/>
  <c r="BK42" i="34"/>
  <c r="BJ42" i="34"/>
  <c r="BI42" i="34"/>
  <c r="BH42" i="34"/>
  <c r="BG42" i="34"/>
  <c r="BF42" i="34"/>
  <c r="BE42" i="34"/>
  <c r="BD42" i="34"/>
  <c r="BC42" i="34"/>
  <c r="BB42" i="34"/>
  <c r="BA42" i="34"/>
  <c r="AZ42" i="34"/>
  <c r="AY42" i="34"/>
  <c r="AX42" i="34"/>
  <c r="AF42" i="34"/>
  <c r="AF41" i="34"/>
  <c r="AF40" i="34"/>
  <c r="AF39" i="34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I36" i="34"/>
  <c r="AH36" i="34"/>
  <c r="AA36" i="34" s="1"/>
  <c r="AG36" i="34"/>
  <c r="AW36" i="34" s="1"/>
  <c r="AE36" i="34"/>
  <c r="Y36" i="34"/>
  <c r="E36" i="34"/>
  <c r="B43" i="43" s="1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A35" i="34" s="1"/>
  <c r="AG35" i="34"/>
  <c r="AW35" i="34" s="1"/>
  <c r="AE35" i="34"/>
  <c r="Y35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H34" i="34"/>
  <c r="AA34" i="34" s="1"/>
  <c r="AG34" i="34"/>
  <c r="AW34" i="34" s="1"/>
  <c r="AE34" i="34"/>
  <c r="Y34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A33" i="34" s="1"/>
  <c r="AG33" i="34"/>
  <c r="AW33" i="34" s="1"/>
  <c r="AE33" i="34"/>
  <c r="Y33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H32" i="34"/>
  <c r="AA32" i="34" s="1"/>
  <c r="AG32" i="34"/>
  <c r="AW32" i="34" s="1"/>
  <c r="AE32" i="34"/>
  <c r="Y32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A31" i="34" s="1"/>
  <c r="AG31" i="34"/>
  <c r="AW31" i="34" s="1"/>
  <c r="AE31" i="34"/>
  <c r="Y31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H30" i="34"/>
  <c r="AA30" i="34" s="1"/>
  <c r="AG30" i="34"/>
  <c r="AW30" i="34" s="1"/>
  <c r="AE30" i="34"/>
  <c r="Y30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A29" i="34" s="1"/>
  <c r="AG29" i="34"/>
  <c r="Z29" i="34" s="1"/>
  <c r="AE29" i="34"/>
  <c r="Y29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H28" i="34"/>
  <c r="AA28" i="34" s="1"/>
  <c r="AG28" i="34"/>
  <c r="Z28" i="34" s="1"/>
  <c r="AE28" i="34"/>
  <c r="Y28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A27" i="34" s="1"/>
  <c r="AG27" i="34"/>
  <c r="Z27" i="34" s="1"/>
  <c r="AE27" i="34"/>
  <c r="Y27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A26" i="34" s="1"/>
  <c r="AG26" i="34"/>
  <c r="Z26" i="34" s="1"/>
  <c r="AE26" i="34"/>
  <c r="Y26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A25" i="34" s="1"/>
  <c r="AG25" i="34"/>
  <c r="Z25" i="34" s="1"/>
  <c r="AE25" i="34"/>
  <c r="Y25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H24" i="34"/>
  <c r="AA24" i="34" s="1"/>
  <c r="AG24" i="34"/>
  <c r="Z24" i="34" s="1"/>
  <c r="AE24" i="34"/>
  <c r="Y24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A23" i="34" s="1"/>
  <c r="AG23" i="34"/>
  <c r="Z23" i="34" s="1"/>
  <c r="AE23" i="34"/>
  <c r="Y23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A22" i="34" s="1"/>
  <c r="AG22" i="34"/>
  <c r="Z22" i="34" s="1"/>
  <c r="AE22" i="34"/>
  <c r="Y22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I21" i="34"/>
  <c r="AH21" i="34"/>
  <c r="AA21" i="34" s="1"/>
  <c r="AG21" i="34"/>
  <c r="Z21" i="34" s="1"/>
  <c r="AE21" i="34"/>
  <c r="Y21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A20" i="34" s="1"/>
  <c r="AG20" i="34"/>
  <c r="Z20" i="34" s="1"/>
  <c r="AE20" i="34"/>
  <c r="Y20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I19" i="34"/>
  <c r="AH19" i="34"/>
  <c r="AA19" i="34" s="1"/>
  <c r="AG19" i="34"/>
  <c r="Z19" i="34" s="1"/>
  <c r="AE19" i="34"/>
  <c r="Y19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A18" i="34" s="1"/>
  <c r="AG18" i="34"/>
  <c r="Z18" i="34" s="1"/>
  <c r="AE18" i="34"/>
  <c r="Y18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AA17" i="34" s="1"/>
  <c r="AG17" i="34"/>
  <c r="Z17" i="34" s="1"/>
  <c r="AE17" i="34"/>
  <c r="Y17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A16" i="34" s="1"/>
  <c r="AG16" i="34"/>
  <c r="Z16" i="34" s="1"/>
  <c r="AE16" i="34"/>
  <c r="Y16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W15" i="34" s="1"/>
  <c r="AG15" i="34"/>
  <c r="AA15" i="34" s="1"/>
  <c r="AE15" i="34"/>
  <c r="Y15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W14" i="34" s="1"/>
  <c r="AG14" i="34"/>
  <c r="AA14" i="34" s="1"/>
  <c r="AE14" i="34"/>
  <c r="Y14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B13" i="34" s="1"/>
  <c r="AG13" i="34"/>
  <c r="AA13" i="34" s="1"/>
  <c r="AE13" i="34"/>
  <c r="Y13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B12" i="34" s="1"/>
  <c r="AG12" i="34"/>
  <c r="AA12" i="34" s="1"/>
  <c r="AE12" i="34"/>
  <c r="Y12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B11" i="34" s="1"/>
  <c r="AG11" i="34"/>
  <c r="AA11" i="34" s="1"/>
  <c r="AE11" i="34"/>
  <c r="Y11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B10" i="34" s="1"/>
  <c r="AG10" i="34"/>
  <c r="AA10" i="34" s="1"/>
  <c r="AE10" i="34"/>
  <c r="Y10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G9" i="34"/>
  <c r="AE9" i="34"/>
  <c r="Y9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E8" i="34"/>
  <c r="Y8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G7" i="34"/>
  <c r="AE7" i="34"/>
  <c r="Y7" i="34"/>
  <c r="A7" i="34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V6" i="34"/>
  <c r="AV43" i="34" s="1"/>
  <c r="AU6" i="34"/>
  <c r="AU44" i="34" s="1"/>
  <c r="AT6" i="34"/>
  <c r="AS6" i="34"/>
  <c r="AS40" i="34" s="1"/>
  <c r="AR6" i="34"/>
  <c r="AR43" i="34" s="1"/>
  <c r="AQ6" i="34"/>
  <c r="AQ44" i="34" s="1"/>
  <c r="AP6" i="34"/>
  <c r="AO6" i="34"/>
  <c r="AO40" i="34" s="1"/>
  <c r="AN6" i="34"/>
  <c r="AN43" i="34" s="1"/>
  <c r="AM6" i="34"/>
  <c r="AM44" i="34" s="1"/>
  <c r="AL6" i="34"/>
  <c r="AK6" i="34"/>
  <c r="AK40" i="34" s="1"/>
  <c r="AJ6" i="34"/>
  <c r="AJ43" i="34" s="1"/>
  <c r="AI6" i="34"/>
  <c r="AI44" i="34" s="1"/>
  <c r="AH6" i="34"/>
  <c r="AG6" i="34"/>
  <c r="AG40" i="34" s="1"/>
  <c r="AE6" i="34"/>
  <c r="AE44" i="34" s="1"/>
  <c r="Y6" i="34"/>
  <c r="D1" i="34"/>
  <c r="AF45" i="33"/>
  <c r="AF44" i="33"/>
  <c r="CB43" i="33"/>
  <c r="CA43" i="33"/>
  <c r="BZ43" i="33"/>
  <c r="BY43" i="33"/>
  <c r="BX43" i="33"/>
  <c r="BW43" i="33"/>
  <c r="BV43" i="33"/>
  <c r="BU43" i="33"/>
  <c r="BT43" i="33"/>
  <c r="BS43" i="33"/>
  <c r="BR43" i="33"/>
  <c r="BQ43" i="33"/>
  <c r="BP43" i="33"/>
  <c r="BO43" i="33"/>
  <c r="BN43" i="33"/>
  <c r="BM43" i="33"/>
  <c r="BL43" i="33"/>
  <c r="BK43" i="33"/>
  <c r="BJ43" i="33"/>
  <c r="BI43" i="33"/>
  <c r="BH43" i="33"/>
  <c r="BG43" i="33"/>
  <c r="BF43" i="33"/>
  <c r="BE43" i="33"/>
  <c r="BD43" i="33"/>
  <c r="BC43" i="33"/>
  <c r="BB43" i="33"/>
  <c r="BA43" i="33"/>
  <c r="AZ43" i="33"/>
  <c r="AY43" i="33"/>
  <c r="AX43" i="33"/>
  <c r="AF43" i="33"/>
  <c r="AF42" i="33"/>
  <c r="AF41" i="33"/>
  <c r="AF40" i="33"/>
  <c r="AV37" i="33"/>
  <c r="AU37" i="33"/>
  <c r="AT37" i="33"/>
  <c r="AS37" i="33"/>
  <c r="AR37" i="33"/>
  <c r="AQ37" i="33"/>
  <c r="AP37" i="33"/>
  <c r="AO37" i="33"/>
  <c r="AN37" i="33"/>
  <c r="AM37" i="33"/>
  <c r="AL37" i="33"/>
  <c r="AK37" i="33"/>
  <c r="AJ37" i="33"/>
  <c r="AA37" i="33" s="1"/>
  <c r="AI37" i="33"/>
  <c r="AH37" i="33"/>
  <c r="AG37" i="33"/>
  <c r="X37" i="33" s="1"/>
  <c r="AE37" i="33"/>
  <c r="Z37" i="33"/>
  <c r="E37" i="33"/>
  <c r="B42" i="43" s="1"/>
  <c r="B50" i="43" s="1"/>
  <c r="AV36" i="33"/>
  <c r="AU36" i="33"/>
  <c r="AT36" i="33"/>
  <c r="AS36" i="33"/>
  <c r="AR36" i="33"/>
  <c r="AQ36" i="33"/>
  <c r="AP36" i="33"/>
  <c r="AO36" i="33"/>
  <c r="AN36" i="33"/>
  <c r="AM36" i="33"/>
  <c r="AL36" i="33"/>
  <c r="AK36" i="33"/>
  <c r="AJ36" i="33"/>
  <c r="AI36" i="33"/>
  <c r="AA36" i="33" s="1"/>
  <c r="AH36" i="33"/>
  <c r="AG36" i="33"/>
  <c r="AE36" i="33"/>
  <c r="AB36" i="33"/>
  <c r="X36" i="33"/>
  <c r="W36" i="33"/>
  <c r="AV35" i="33"/>
  <c r="AU35" i="33"/>
  <c r="AT35" i="33"/>
  <c r="AS35" i="33"/>
  <c r="AR35" i="33"/>
  <c r="AQ35" i="33"/>
  <c r="AP35" i="33"/>
  <c r="AO35" i="33"/>
  <c r="AN35" i="33"/>
  <c r="AM35" i="33"/>
  <c r="AL35" i="33"/>
  <c r="AK35" i="33"/>
  <c r="AJ35" i="33"/>
  <c r="AI35" i="33"/>
  <c r="AH35" i="33"/>
  <c r="AA35" i="33" s="1"/>
  <c r="AG35" i="33"/>
  <c r="AE35" i="33"/>
  <c r="W35" i="33"/>
  <c r="AV34" i="33"/>
  <c r="AU34" i="33"/>
  <c r="AT34" i="33"/>
  <c r="AS34" i="33"/>
  <c r="AR34" i="33"/>
  <c r="AQ34" i="33"/>
  <c r="AP34" i="33"/>
  <c r="AO34" i="33"/>
  <c r="AN34" i="33"/>
  <c r="AM34" i="33"/>
  <c r="AL34" i="33"/>
  <c r="AK34" i="33"/>
  <c r="AJ34" i="33"/>
  <c r="AI34" i="33"/>
  <c r="Z34" i="33" s="1"/>
  <c r="AH34" i="33"/>
  <c r="AB34" i="33" s="1"/>
  <c r="AG34" i="33"/>
  <c r="AE34" i="33"/>
  <c r="Y34" i="33"/>
  <c r="AV33" i="33"/>
  <c r="AU33" i="33"/>
  <c r="AT33" i="33"/>
  <c r="AS33" i="33"/>
  <c r="AR33" i="33"/>
  <c r="AQ33" i="33"/>
  <c r="AP33" i="33"/>
  <c r="AO33" i="33"/>
  <c r="AN33" i="33"/>
  <c r="AM33" i="33"/>
  <c r="AL33" i="33"/>
  <c r="AK33" i="33"/>
  <c r="AJ33" i="33"/>
  <c r="AB33" i="33" s="1"/>
  <c r="AI33" i="33"/>
  <c r="AH33" i="33"/>
  <c r="AG33" i="33"/>
  <c r="Y33" i="33" s="1"/>
  <c r="AE33" i="33"/>
  <c r="AA33" i="33"/>
  <c r="W33" i="33"/>
  <c r="AV32" i="33"/>
  <c r="AU32" i="33"/>
  <c r="AT32" i="33"/>
  <c r="AS32" i="33"/>
  <c r="AR32" i="33"/>
  <c r="AQ32" i="33"/>
  <c r="AP32" i="33"/>
  <c r="AO32" i="33"/>
  <c r="AN32" i="33"/>
  <c r="AM32" i="33"/>
  <c r="AL32" i="33"/>
  <c r="AK32" i="33"/>
  <c r="AJ32" i="33"/>
  <c r="AI32" i="33"/>
  <c r="AA32" i="33" s="1"/>
  <c r="AH32" i="33"/>
  <c r="AB32" i="33" s="1"/>
  <c r="AG32" i="33"/>
  <c r="AW32" i="33" s="1"/>
  <c r="AE32" i="33"/>
  <c r="Z32" i="33"/>
  <c r="AV31" i="33"/>
  <c r="AU31" i="33"/>
  <c r="AT31" i="33"/>
  <c r="AS31" i="33"/>
  <c r="AR31" i="33"/>
  <c r="AQ31" i="33"/>
  <c r="AP31" i="33"/>
  <c r="AO31" i="33"/>
  <c r="AN31" i="33"/>
  <c r="AM31" i="33"/>
  <c r="AL31" i="33"/>
  <c r="AK31" i="33"/>
  <c r="AJ31" i="33"/>
  <c r="AI31" i="33"/>
  <c r="AH31" i="33"/>
  <c r="Z31" i="33" s="1"/>
  <c r="AG31" i="33"/>
  <c r="AA31" i="33" s="1"/>
  <c r="AE31" i="33"/>
  <c r="Y31" i="33"/>
  <c r="AV30" i="33"/>
  <c r="AU30" i="33"/>
  <c r="AT30" i="33"/>
  <c r="AS30" i="33"/>
  <c r="AR30" i="33"/>
  <c r="AQ30" i="33"/>
  <c r="AP30" i="33"/>
  <c r="AO30" i="33"/>
  <c r="AN30" i="33"/>
  <c r="AM30" i="33"/>
  <c r="AL30" i="33"/>
  <c r="AK30" i="33"/>
  <c r="AJ30" i="33"/>
  <c r="AI30" i="33"/>
  <c r="AH30" i="33"/>
  <c r="AG30" i="33"/>
  <c r="Z30" i="33" s="1"/>
  <c r="AE30" i="33"/>
  <c r="AB30" i="33"/>
  <c r="X30" i="33"/>
  <c r="AV29" i="33"/>
  <c r="AU29" i="33"/>
  <c r="AT29" i="33"/>
  <c r="AS29" i="33"/>
  <c r="AR29" i="33"/>
  <c r="AQ29" i="33"/>
  <c r="AP29" i="33"/>
  <c r="AO29" i="33"/>
  <c r="AN29" i="33"/>
  <c r="AM29" i="33"/>
  <c r="AL29" i="33"/>
  <c r="AK29" i="33"/>
  <c r="AJ29" i="33"/>
  <c r="AB29" i="33" s="1"/>
  <c r="AI29" i="33"/>
  <c r="AH29" i="33"/>
  <c r="AG29" i="33"/>
  <c r="Y29" i="33" s="1"/>
  <c r="AE29" i="33"/>
  <c r="AA29" i="33"/>
  <c r="W29" i="33"/>
  <c r="AV28" i="33"/>
  <c r="AU28" i="33"/>
  <c r="AT28" i="33"/>
  <c r="AS28" i="33"/>
  <c r="AR28" i="33"/>
  <c r="AQ28" i="33"/>
  <c r="AP28" i="33"/>
  <c r="AO28" i="33"/>
  <c r="AN28" i="33"/>
  <c r="AM28" i="33"/>
  <c r="AL28" i="33"/>
  <c r="AK28" i="33"/>
  <c r="AJ28" i="33"/>
  <c r="AI28" i="33"/>
  <c r="AA28" i="33" s="1"/>
  <c r="AH28" i="33"/>
  <c r="AB28" i="33" s="1"/>
  <c r="AG28" i="33"/>
  <c r="AW28" i="33" s="1"/>
  <c r="AE28" i="33"/>
  <c r="Z28" i="33"/>
  <c r="AV27" i="33"/>
  <c r="AU27" i="33"/>
  <c r="AT27" i="33"/>
  <c r="AS27" i="33"/>
  <c r="AR27" i="33"/>
  <c r="AQ27" i="33"/>
  <c r="AP27" i="33"/>
  <c r="AO27" i="33"/>
  <c r="AN27" i="33"/>
  <c r="AM27" i="33"/>
  <c r="AL27" i="33"/>
  <c r="AK27" i="33"/>
  <c r="AJ27" i="33"/>
  <c r="AI27" i="33"/>
  <c r="AH27" i="33"/>
  <c r="Z27" i="33" s="1"/>
  <c r="AG27" i="33"/>
  <c r="AA27" i="33" s="1"/>
  <c r="AE27" i="33"/>
  <c r="Y27" i="33"/>
  <c r="AV26" i="33"/>
  <c r="AU26" i="33"/>
  <c r="AT26" i="33"/>
  <c r="AS26" i="33"/>
  <c r="AR26" i="33"/>
  <c r="AQ26" i="33"/>
  <c r="AP26" i="33"/>
  <c r="AO26" i="33"/>
  <c r="AN26" i="33"/>
  <c r="AM26" i="33"/>
  <c r="AL26" i="33"/>
  <c r="AK26" i="33"/>
  <c r="AJ26" i="33"/>
  <c r="AI26" i="33"/>
  <c r="AH26" i="33"/>
  <c r="AG26" i="33"/>
  <c r="Z26" i="33" s="1"/>
  <c r="AE26" i="33"/>
  <c r="AB26" i="33"/>
  <c r="X26" i="33"/>
  <c r="AV25" i="33"/>
  <c r="AU25" i="33"/>
  <c r="AT25" i="33"/>
  <c r="AS25" i="33"/>
  <c r="AR25" i="33"/>
  <c r="AQ25" i="33"/>
  <c r="AP25" i="33"/>
  <c r="AO25" i="33"/>
  <c r="AN25" i="33"/>
  <c r="AM25" i="33"/>
  <c r="AL25" i="33"/>
  <c r="AK25" i="33"/>
  <c r="AJ25" i="33"/>
  <c r="AB25" i="33" s="1"/>
  <c r="AI25" i="33"/>
  <c r="AH25" i="33"/>
  <c r="AG25" i="33"/>
  <c r="Y25" i="33" s="1"/>
  <c r="AE25" i="33"/>
  <c r="AA25" i="33"/>
  <c r="W25" i="33"/>
  <c r="AV24" i="33"/>
  <c r="AU24" i="33"/>
  <c r="AT24" i="33"/>
  <c r="AS24" i="33"/>
  <c r="AR24" i="33"/>
  <c r="AQ24" i="33"/>
  <c r="AP24" i="33"/>
  <c r="AO24" i="33"/>
  <c r="AN24" i="33"/>
  <c r="AM24" i="33"/>
  <c r="AL24" i="33"/>
  <c r="AK24" i="33"/>
  <c r="AJ24" i="33"/>
  <c r="AI24" i="33"/>
  <c r="AA24" i="33" s="1"/>
  <c r="AH24" i="33"/>
  <c r="AB24" i="33" s="1"/>
  <c r="AG24" i="33"/>
  <c r="AW24" i="33" s="1"/>
  <c r="AE24" i="33"/>
  <c r="Z24" i="33"/>
  <c r="AV23" i="33"/>
  <c r="AU23" i="33"/>
  <c r="AT23" i="33"/>
  <c r="AS23" i="33"/>
  <c r="AR23" i="33"/>
  <c r="AQ23" i="33"/>
  <c r="AP23" i="33"/>
  <c r="AO23" i="33"/>
  <c r="AN23" i="33"/>
  <c r="AM23" i="33"/>
  <c r="AL23" i="33"/>
  <c r="AK23" i="33"/>
  <c r="AJ23" i="33"/>
  <c r="AI23" i="33"/>
  <c r="AH23" i="33"/>
  <c r="Z23" i="33" s="1"/>
  <c r="AG23" i="33"/>
  <c r="AA23" i="33" s="1"/>
  <c r="AE23" i="33"/>
  <c r="Y23" i="33"/>
  <c r="AV22" i="33"/>
  <c r="AU22" i="33"/>
  <c r="AT22" i="33"/>
  <c r="AS22" i="33"/>
  <c r="AR22" i="33"/>
  <c r="AQ22" i="33"/>
  <c r="AP22" i="33"/>
  <c r="AO22" i="33"/>
  <c r="AN22" i="33"/>
  <c r="AM22" i="33"/>
  <c r="AL22" i="33"/>
  <c r="AK22" i="33"/>
  <c r="AJ22" i="33"/>
  <c r="AI22" i="33"/>
  <c r="AH22" i="33"/>
  <c r="AG22" i="33"/>
  <c r="Z22" i="33" s="1"/>
  <c r="AE22" i="33"/>
  <c r="AB22" i="33"/>
  <c r="X22" i="33"/>
  <c r="AV21" i="33"/>
  <c r="AU21" i="33"/>
  <c r="AT21" i="33"/>
  <c r="AS21" i="33"/>
  <c r="AR21" i="33"/>
  <c r="AQ21" i="33"/>
  <c r="AP21" i="33"/>
  <c r="AO21" i="33"/>
  <c r="AN21" i="33"/>
  <c r="AM21" i="33"/>
  <c r="AL21" i="33"/>
  <c r="AK21" i="33"/>
  <c r="AJ21" i="33"/>
  <c r="AB21" i="33" s="1"/>
  <c r="AI21" i="33"/>
  <c r="AH21" i="33"/>
  <c r="AG21" i="33"/>
  <c r="Y21" i="33" s="1"/>
  <c r="AE21" i="33"/>
  <c r="AA21" i="33"/>
  <c r="W21" i="33"/>
  <c r="AV20" i="33"/>
  <c r="AU20" i="33"/>
  <c r="AT20" i="33"/>
  <c r="AS20" i="33"/>
  <c r="AR20" i="33"/>
  <c r="AQ20" i="33"/>
  <c r="AP20" i="33"/>
  <c r="AO20" i="33"/>
  <c r="AN20" i="33"/>
  <c r="AM20" i="33"/>
  <c r="AL20" i="33"/>
  <c r="AK20" i="33"/>
  <c r="AJ20" i="33"/>
  <c r="AI20" i="33"/>
  <c r="AA20" i="33" s="1"/>
  <c r="AH20" i="33"/>
  <c r="AB20" i="33" s="1"/>
  <c r="AG20" i="33"/>
  <c r="AW20" i="33" s="1"/>
  <c r="AE20" i="33"/>
  <c r="Z20" i="33"/>
  <c r="AV19" i="33"/>
  <c r="AU19" i="33"/>
  <c r="AT19" i="33"/>
  <c r="AS19" i="33"/>
  <c r="AR19" i="33"/>
  <c r="AQ19" i="33"/>
  <c r="AP19" i="33"/>
  <c r="AO19" i="33"/>
  <c r="AN19" i="33"/>
  <c r="AM19" i="33"/>
  <c r="AL19" i="33"/>
  <c r="AK19" i="33"/>
  <c r="AJ19" i="33"/>
  <c r="AI19" i="33"/>
  <c r="AH19" i="33"/>
  <c r="Z19" i="33" s="1"/>
  <c r="AG19" i="33"/>
  <c r="AA19" i="33" s="1"/>
  <c r="AE19" i="33"/>
  <c r="Y19" i="33"/>
  <c r="AV18" i="33"/>
  <c r="AU18" i="33"/>
  <c r="AT18" i="33"/>
  <c r="AS18" i="33"/>
  <c r="AR18" i="33"/>
  <c r="AQ18" i="33"/>
  <c r="AP18" i="33"/>
  <c r="AO18" i="33"/>
  <c r="AN18" i="33"/>
  <c r="AM18" i="33"/>
  <c r="AL18" i="33"/>
  <c r="AK18" i="33"/>
  <c r="AJ18" i="33"/>
  <c r="AI18" i="33"/>
  <c r="AH18" i="33"/>
  <c r="AG18" i="33"/>
  <c r="Z18" i="33" s="1"/>
  <c r="AE18" i="33"/>
  <c r="AB18" i="33"/>
  <c r="X18" i="33"/>
  <c r="AV17" i="33"/>
  <c r="AU17" i="33"/>
  <c r="AT17" i="33"/>
  <c r="AS17" i="33"/>
  <c r="AR17" i="33"/>
  <c r="AQ17" i="33"/>
  <c r="AP17" i="33"/>
  <c r="AO17" i="33"/>
  <c r="AN17" i="33"/>
  <c r="AM17" i="33"/>
  <c r="AL17" i="33"/>
  <c r="AK17" i="33"/>
  <c r="AJ17" i="33"/>
  <c r="AB17" i="33" s="1"/>
  <c r="AI17" i="33"/>
  <c r="AH17" i="33"/>
  <c r="AG17" i="33"/>
  <c r="Y17" i="33" s="1"/>
  <c r="AE17" i="33"/>
  <c r="AA17" i="33"/>
  <c r="W17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AJ16" i="33"/>
  <c r="AI16" i="33"/>
  <c r="AA16" i="33" s="1"/>
  <c r="AH16" i="33"/>
  <c r="AB16" i="33" s="1"/>
  <c r="AG16" i="33"/>
  <c r="AW16" i="33" s="1"/>
  <c r="AE16" i="33"/>
  <c r="Z16" i="33"/>
  <c r="AV15" i="33"/>
  <c r="AU15" i="33"/>
  <c r="AT15" i="33"/>
  <c r="AS15" i="33"/>
  <c r="AR15" i="33"/>
  <c r="AQ15" i="33"/>
  <c r="AP15" i="33"/>
  <c r="AO15" i="33"/>
  <c r="AN15" i="33"/>
  <c r="AM15" i="33"/>
  <c r="AL15" i="33"/>
  <c r="AK15" i="33"/>
  <c r="AJ15" i="33"/>
  <c r="AI15" i="33"/>
  <c r="AH15" i="33"/>
  <c r="Z15" i="33" s="1"/>
  <c r="AG15" i="33"/>
  <c r="AA15" i="33" s="1"/>
  <c r="AE15" i="33"/>
  <c r="Y15" i="33"/>
  <c r="AV14" i="33"/>
  <c r="AU14" i="33"/>
  <c r="AT14" i="33"/>
  <c r="AS14" i="33"/>
  <c r="AR14" i="33"/>
  <c r="AQ14" i="33"/>
  <c r="AP14" i="33"/>
  <c r="AO14" i="33"/>
  <c r="AN14" i="33"/>
  <c r="AM14" i="33"/>
  <c r="AL14" i="33"/>
  <c r="AK14" i="33"/>
  <c r="AJ14" i="33"/>
  <c r="AI14" i="33"/>
  <c r="AH14" i="33"/>
  <c r="AG14" i="33"/>
  <c r="Z14" i="33" s="1"/>
  <c r="AE14" i="33"/>
  <c r="AB14" i="33"/>
  <c r="X14" i="33"/>
  <c r="AV13" i="33"/>
  <c r="AU13" i="33"/>
  <c r="AT13" i="33"/>
  <c r="AS13" i="33"/>
  <c r="AR13" i="33"/>
  <c r="AQ13" i="33"/>
  <c r="AP13" i="33"/>
  <c r="AO13" i="33"/>
  <c r="AN13" i="33"/>
  <c r="AM13" i="33"/>
  <c r="AL13" i="33"/>
  <c r="AK13" i="33"/>
  <c r="AJ13" i="33"/>
  <c r="AB13" i="33" s="1"/>
  <c r="AI13" i="33"/>
  <c r="AH13" i="33"/>
  <c r="AG13" i="33"/>
  <c r="Y13" i="33" s="1"/>
  <c r="AE13" i="33"/>
  <c r="AA13" i="33"/>
  <c r="W13" i="33"/>
  <c r="AV12" i="33"/>
  <c r="AU12" i="33"/>
  <c r="AT12" i="33"/>
  <c r="AS12" i="33"/>
  <c r="AR12" i="33"/>
  <c r="AQ12" i="33"/>
  <c r="AP12" i="33"/>
  <c r="AO12" i="33"/>
  <c r="AN12" i="33"/>
  <c r="AM12" i="33"/>
  <c r="AL12" i="33"/>
  <c r="AK12" i="33"/>
  <c r="AJ12" i="33"/>
  <c r="AI12" i="33"/>
  <c r="AA12" i="33" s="1"/>
  <c r="AH12" i="33"/>
  <c r="AB12" i="33" s="1"/>
  <c r="AG12" i="33"/>
  <c r="AW12" i="33" s="1"/>
  <c r="AE12" i="33"/>
  <c r="Z12" i="33"/>
  <c r="AV11" i="33"/>
  <c r="AU11" i="33"/>
  <c r="AT11" i="33"/>
  <c r="AS11" i="33"/>
  <c r="AR11" i="33"/>
  <c r="AQ11" i="33"/>
  <c r="AP11" i="33"/>
  <c r="AO11" i="33"/>
  <c r="AN11" i="33"/>
  <c r="AM11" i="33"/>
  <c r="AL11" i="33"/>
  <c r="AK11" i="33"/>
  <c r="AJ11" i="33"/>
  <c r="AI11" i="33"/>
  <c r="AH11" i="33"/>
  <c r="Z11" i="33" s="1"/>
  <c r="AG11" i="33"/>
  <c r="AA11" i="33" s="1"/>
  <c r="AE11" i="33"/>
  <c r="Y11" i="33"/>
  <c r="AV10" i="33"/>
  <c r="AU10" i="33"/>
  <c r="AT10" i="33"/>
  <c r="AS10" i="33"/>
  <c r="AR10" i="33"/>
  <c r="AQ10" i="33"/>
  <c r="AP10" i="33"/>
  <c r="AO10" i="33"/>
  <c r="AN10" i="33"/>
  <c r="AM10" i="33"/>
  <c r="AL10" i="33"/>
  <c r="AK10" i="33"/>
  <c r="AJ10" i="33"/>
  <c r="AI10" i="33"/>
  <c r="AH10" i="33"/>
  <c r="AG10" i="33"/>
  <c r="Z10" i="33" s="1"/>
  <c r="AE10" i="33"/>
  <c r="AB10" i="33"/>
  <c r="X10" i="33"/>
  <c r="AV9" i="33"/>
  <c r="AU9" i="33"/>
  <c r="AT9" i="33"/>
  <c r="AS9" i="33"/>
  <c r="AR9" i="33"/>
  <c r="AQ9" i="33"/>
  <c r="AP9" i="33"/>
  <c r="AO9" i="33"/>
  <c r="AN9" i="33"/>
  <c r="AM9" i="33"/>
  <c r="AL9" i="33"/>
  <c r="AK9" i="33"/>
  <c r="AJ9" i="33"/>
  <c r="AB9" i="33" s="1"/>
  <c r="AI9" i="33"/>
  <c r="AH9" i="33"/>
  <c r="AG9" i="33"/>
  <c r="Y9" i="33" s="1"/>
  <c r="AE9" i="33"/>
  <c r="AA9" i="33"/>
  <c r="W9" i="33"/>
  <c r="AV8" i="33"/>
  <c r="AU8" i="33"/>
  <c r="AT8" i="33"/>
  <c r="AS8" i="33"/>
  <c r="AR8" i="33"/>
  <c r="AQ8" i="33"/>
  <c r="AP8" i="33"/>
  <c r="AO8" i="33"/>
  <c r="AN8" i="33"/>
  <c r="AM8" i="33"/>
  <c r="AL8" i="33"/>
  <c r="AK8" i="33"/>
  <c r="AJ8" i="33"/>
  <c r="AI8" i="33"/>
  <c r="AA8" i="33" s="1"/>
  <c r="AH8" i="33"/>
  <c r="AB8" i="33" s="1"/>
  <c r="AG8" i="33"/>
  <c r="AW8" i="33" s="1"/>
  <c r="AE8" i="33"/>
  <c r="Z8" i="33"/>
  <c r="AV7" i="33"/>
  <c r="AU7" i="33"/>
  <c r="AT7" i="33"/>
  <c r="AS7" i="33"/>
  <c r="AR7" i="33"/>
  <c r="AQ7" i="33"/>
  <c r="AP7" i="33"/>
  <c r="AO7" i="33"/>
  <c r="AN7" i="33"/>
  <c r="AM7" i="33"/>
  <c r="AL7" i="33"/>
  <c r="AK7" i="33"/>
  <c r="AJ7" i="33"/>
  <c r="AI7" i="33"/>
  <c r="AH7" i="33"/>
  <c r="Z7" i="33" s="1"/>
  <c r="AG7" i="33"/>
  <c r="AA7" i="33" s="1"/>
  <c r="AE7" i="33"/>
  <c r="Y7" i="33"/>
  <c r="AV6" i="33"/>
  <c r="AU6" i="33"/>
  <c r="AU45" i="33" s="1"/>
  <c r="AT6" i="33"/>
  <c r="AT39" i="33" s="1"/>
  <c r="AS6" i="33"/>
  <c r="AR6" i="33"/>
  <c r="AQ6" i="33"/>
  <c r="AQ45" i="33" s="1"/>
  <c r="AP6" i="33"/>
  <c r="AP41" i="33" s="1"/>
  <c r="AO6" i="33"/>
  <c r="AO41" i="33" s="1"/>
  <c r="AN6" i="33"/>
  <c r="AM6" i="33"/>
  <c r="AM42" i="33" s="1"/>
  <c r="AL6" i="33"/>
  <c r="AL42" i="33" s="1"/>
  <c r="AK6" i="33"/>
  <c r="AK40" i="33" s="1"/>
  <c r="AJ6" i="33"/>
  <c r="AI6" i="33"/>
  <c r="AI42" i="33" s="1"/>
  <c r="AH6" i="33"/>
  <c r="AH42" i="33" s="1"/>
  <c r="AG6" i="33"/>
  <c r="AG43" i="33" s="1"/>
  <c r="AE6" i="33"/>
  <c r="AB6" i="33"/>
  <c r="X6" i="33"/>
  <c r="D1" i="33"/>
  <c r="AF45" i="32"/>
  <c r="AF44" i="32"/>
  <c r="CB43" i="32"/>
  <c r="CA43" i="32"/>
  <c r="BZ43" i="32"/>
  <c r="BY43" i="32"/>
  <c r="BX43" i="32"/>
  <c r="BW43" i="32"/>
  <c r="BV43" i="32"/>
  <c r="BU43" i="32"/>
  <c r="BT43" i="32"/>
  <c r="BS43" i="32"/>
  <c r="BR43" i="32"/>
  <c r="BQ43" i="32"/>
  <c r="BP43" i="32"/>
  <c r="BO43" i="32"/>
  <c r="BN43" i="32"/>
  <c r="BM43" i="32"/>
  <c r="BL43" i="32"/>
  <c r="BK43" i="32"/>
  <c r="BJ43" i="32"/>
  <c r="BI43" i="32"/>
  <c r="BH43" i="32"/>
  <c r="BG43" i="32"/>
  <c r="BF43" i="32"/>
  <c r="BE43" i="32"/>
  <c r="BD43" i="32"/>
  <c r="BC43" i="32"/>
  <c r="BB43" i="32"/>
  <c r="BA43" i="32"/>
  <c r="AZ43" i="32"/>
  <c r="AY43" i="32"/>
  <c r="AX43" i="32"/>
  <c r="AF43" i="32"/>
  <c r="AF42" i="32"/>
  <c r="AF41" i="32"/>
  <c r="AF40" i="32"/>
  <c r="AV37" i="32"/>
  <c r="AU37" i="32"/>
  <c r="AT37" i="32"/>
  <c r="AS37" i="32"/>
  <c r="AR37" i="32"/>
  <c r="AQ37" i="32"/>
  <c r="AP37" i="32"/>
  <c r="AO37" i="32"/>
  <c r="AN37" i="32"/>
  <c r="AM37" i="32"/>
  <c r="AL37" i="32"/>
  <c r="AK37" i="32"/>
  <c r="AJ37" i="32"/>
  <c r="AB37" i="32" s="1"/>
  <c r="AI37" i="32"/>
  <c r="AH37" i="32"/>
  <c r="AG37" i="32"/>
  <c r="Y37" i="32" s="1"/>
  <c r="AE37" i="32"/>
  <c r="AA37" i="32"/>
  <c r="W37" i="32"/>
  <c r="E37" i="32"/>
  <c r="B40" i="43" s="1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B36" i="32" s="1"/>
  <c r="AI36" i="32"/>
  <c r="AH36" i="32"/>
  <c r="AG36" i="32"/>
  <c r="Y36" i="32" s="1"/>
  <c r="AE36" i="32"/>
  <c r="AA36" i="32"/>
  <c r="W36" i="32"/>
  <c r="AV35" i="32"/>
  <c r="AU35" i="32"/>
  <c r="AT35" i="32"/>
  <c r="AS35" i="32"/>
  <c r="AR35" i="32"/>
  <c r="AQ35" i="32"/>
  <c r="AP35" i="32"/>
  <c r="AO35" i="32"/>
  <c r="AN35" i="32"/>
  <c r="AM35" i="32"/>
  <c r="AL35" i="32"/>
  <c r="AK35" i="32"/>
  <c r="AJ35" i="32"/>
  <c r="AI35" i="32"/>
  <c r="AA35" i="32" s="1"/>
  <c r="AH35" i="32"/>
  <c r="AB35" i="32" s="1"/>
  <c r="AG35" i="32"/>
  <c r="AW35" i="32" s="1"/>
  <c r="AE35" i="32"/>
  <c r="Z35" i="32"/>
  <c r="AV34" i="32"/>
  <c r="AU34" i="32"/>
  <c r="AT34" i="32"/>
  <c r="AS34" i="32"/>
  <c r="AR34" i="32"/>
  <c r="AQ34" i="32"/>
  <c r="AP34" i="32"/>
  <c r="AO34" i="32"/>
  <c r="AN34" i="32"/>
  <c r="AM34" i="32"/>
  <c r="AL34" i="32"/>
  <c r="AK34" i="32"/>
  <c r="AJ34" i="32"/>
  <c r="AI34" i="32"/>
  <c r="AH34" i="32"/>
  <c r="Z34" i="32" s="1"/>
  <c r="AG34" i="32"/>
  <c r="AA34" i="32" s="1"/>
  <c r="AE34" i="32"/>
  <c r="Y34" i="32"/>
  <c r="AV33" i="32"/>
  <c r="AU33" i="32"/>
  <c r="AT33" i="32"/>
  <c r="AS33" i="32"/>
  <c r="AR33" i="32"/>
  <c r="AQ33" i="32"/>
  <c r="AP33" i="32"/>
  <c r="AO33" i="32"/>
  <c r="AN33" i="32"/>
  <c r="AM33" i="32"/>
  <c r="AL33" i="32"/>
  <c r="AK33" i="32"/>
  <c r="AJ33" i="32"/>
  <c r="AI33" i="32"/>
  <c r="AH33" i="32"/>
  <c r="AG33" i="32"/>
  <c r="Z33" i="32" s="1"/>
  <c r="AE33" i="32"/>
  <c r="AB33" i="32"/>
  <c r="X33" i="32"/>
  <c r="AV32" i="32"/>
  <c r="AU32" i="32"/>
  <c r="AT32" i="32"/>
  <c r="AS32" i="32"/>
  <c r="AR32" i="32"/>
  <c r="AQ32" i="32"/>
  <c r="AP32" i="32"/>
  <c r="AO32" i="32"/>
  <c r="AN32" i="32"/>
  <c r="AM32" i="32"/>
  <c r="AL32" i="32"/>
  <c r="AK32" i="32"/>
  <c r="AJ32" i="32"/>
  <c r="AB32" i="32" s="1"/>
  <c r="AI32" i="32"/>
  <c r="AH32" i="32"/>
  <c r="AG32" i="32"/>
  <c r="Y32" i="32" s="1"/>
  <c r="AE32" i="32"/>
  <c r="AA32" i="32"/>
  <c r="W32" i="32"/>
  <c r="AV31" i="32"/>
  <c r="AU31" i="32"/>
  <c r="AT31" i="32"/>
  <c r="AS31" i="32"/>
  <c r="AR31" i="32"/>
  <c r="AQ31" i="32"/>
  <c r="AP31" i="32"/>
  <c r="AO31" i="32"/>
  <c r="AN31" i="32"/>
  <c r="AM31" i="32"/>
  <c r="AL31" i="32"/>
  <c r="AK31" i="32"/>
  <c r="AJ31" i="32"/>
  <c r="AI31" i="32"/>
  <c r="AA31" i="32" s="1"/>
  <c r="AH31" i="32"/>
  <c r="AB31" i="32" s="1"/>
  <c r="AG31" i="32"/>
  <c r="AW31" i="32" s="1"/>
  <c r="AE31" i="32"/>
  <c r="Z31" i="32"/>
  <c r="AV30" i="32"/>
  <c r="AU30" i="32"/>
  <c r="AT30" i="32"/>
  <c r="AS30" i="32"/>
  <c r="AR30" i="32"/>
  <c r="AQ30" i="32"/>
  <c r="AP30" i="32"/>
  <c r="AO30" i="32"/>
  <c r="AN30" i="32"/>
  <c r="AM30" i="32"/>
  <c r="AL30" i="32"/>
  <c r="AK30" i="32"/>
  <c r="AJ30" i="32"/>
  <c r="AI30" i="32"/>
  <c r="AH30" i="32"/>
  <c r="Z30" i="32" s="1"/>
  <c r="AG30" i="32"/>
  <c r="AA30" i="32" s="1"/>
  <c r="AE30" i="32"/>
  <c r="Y30" i="32"/>
  <c r="AV29" i="32"/>
  <c r="AU29" i="32"/>
  <c r="AT29" i="32"/>
  <c r="AS29" i="32"/>
  <c r="AR29" i="32"/>
  <c r="AQ29" i="32"/>
  <c r="AP29" i="32"/>
  <c r="AO29" i="32"/>
  <c r="AN29" i="32"/>
  <c r="AM29" i="32"/>
  <c r="AL29" i="32"/>
  <c r="AK29" i="32"/>
  <c r="AJ29" i="32"/>
  <c r="AI29" i="32"/>
  <c r="AH29" i="32"/>
  <c r="AG29" i="32"/>
  <c r="Z29" i="32" s="1"/>
  <c r="AE29" i="32"/>
  <c r="AB29" i="32"/>
  <c r="X29" i="32"/>
  <c r="AV28" i="32"/>
  <c r="AU28" i="32"/>
  <c r="AT28" i="32"/>
  <c r="AS28" i="32"/>
  <c r="AR28" i="32"/>
  <c r="AQ28" i="32"/>
  <c r="AP28" i="32"/>
  <c r="AO28" i="32"/>
  <c r="AN28" i="32"/>
  <c r="AM28" i="32"/>
  <c r="AL28" i="32"/>
  <c r="AK28" i="32"/>
  <c r="AJ28" i="32"/>
  <c r="AB28" i="32" s="1"/>
  <c r="AI28" i="32"/>
  <c r="AH28" i="32"/>
  <c r="AG28" i="32"/>
  <c r="Y28" i="32" s="1"/>
  <c r="AE28" i="32"/>
  <c r="AA28" i="32"/>
  <c r="W28" i="32"/>
  <c r="AV27" i="32"/>
  <c r="AU27" i="32"/>
  <c r="AT27" i="32"/>
  <c r="AS27" i="32"/>
  <c r="AR27" i="32"/>
  <c r="AQ27" i="32"/>
  <c r="AP27" i="32"/>
  <c r="AO27" i="32"/>
  <c r="AN27" i="32"/>
  <c r="AM27" i="32"/>
  <c r="AL27" i="32"/>
  <c r="AK27" i="32"/>
  <c r="AJ27" i="32"/>
  <c r="AI27" i="32"/>
  <c r="AA27" i="32" s="1"/>
  <c r="AH27" i="32"/>
  <c r="AB27" i="32" s="1"/>
  <c r="AG27" i="32"/>
  <c r="AW27" i="32" s="1"/>
  <c r="AE27" i="32"/>
  <c r="Z27" i="32"/>
  <c r="AV26" i="32"/>
  <c r="AU26" i="32"/>
  <c r="AT26" i="32"/>
  <c r="AS26" i="32"/>
  <c r="AR26" i="32"/>
  <c r="AQ26" i="32"/>
  <c r="AP26" i="32"/>
  <c r="AO26" i="32"/>
  <c r="AN26" i="32"/>
  <c r="AM26" i="32"/>
  <c r="AL26" i="32"/>
  <c r="AK26" i="32"/>
  <c r="AJ26" i="32"/>
  <c r="AI26" i="32"/>
  <c r="AH26" i="32"/>
  <c r="Z26" i="32" s="1"/>
  <c r="AG26" i="32"/>
  <c r="AA26" i="32" s="1"/>
  <c r="AE26" i="32"/>
  <c r="Y26" i="32"/>
  <c r="AV25" i="32"/>
  <c r="AU25" i="32"/>
  <c r="AT25" i="32"/>
  <c r="AS25" i="32"/>
  <c r="AR25" i="32"/>
  <c r="AQ25" i="32"/>
  <c r="AP25" i="32"/>
  <c r="AO25" i="32"/>
  <c r="AN25" i="32"/>
  <c r="AM25" i="32"/>
  <c r="AL25" i="32"/>
  <c r="AK25" i="32"/>
  <c r="AJ25" i="32"/>
  <c r="AI25" i="32"/>
  <c r="AH25" i="32"/>
  <c r="AG25" i="32"/>
  <c r="Z25" i="32" s="1"/>
  <c r="AE25" i="32"/>
  <c r="AB25" i="32"/>
  <c r="X25" i="32"/>
  <c r="AV24" i="32"/>
  <c r="AU24" i="32"/>
  <c r="AT24" i="32"/>
  <c r="AS24" i="32"/>
  <c r="AR24" i="32"/>
  <c r="AQ24" i="32"/>
  <c r="AP24" i="32"/>
  <c r="AO24" i="32"/>
  <c r="AN24" i="32"/>
  <c r="AM24" i="32"/>
  <c r="AL24" i="32"/>
  <c r="AK24" i="32"/>
  <c r="AJ24" i="32"/>
  <c r="AB24" i="32" s="1"/>
  <c r="AI24" i="32"/>
  <c r="AH24" i="32"/>
  <c r="AG24" i="32"/>
  <c r="Y24" i="32" s="1"/>
  <c r="AE24" i="32"/>
  <c r="AA24" i="32"/>
  <c r="W24" i="32"/>
  <c r="AV23" i="32"/>
  <c r="AU23" i="32"/>
  <c r="AT23" i="32"/>
  <c r="AS23" i="32"/>
  <c r="AR23" i="32"/>
  <c r="AQ23" i="32"/>
  <c r="AP23" i="32"/>
  <c r="AO23" i="32"/>
  <c r="AN23" i="32"/>
  <c r="AM23" i="32"/>
  <c r="AL23" i="32"/>
  <c r="AK23" i="32"/>
  <c r="AJ23" i="32"/>
  <c r="AI23" i="32"/>
  <c r="AA23" i="32" s="1"/>
  <c r="AH23" i="32"/>
  <c r="AB23" i="32" s="1"/>
  <c r="AG23" i="32"/>
  <c r="AW23" i="32" s="1"/>
  <c r="AE23" i="32"/>
  <c r="Z23" i="32"/>
  <c r="AV22" i="32"/>
  <c r="AU22" i="32"/>
  <c r="AT22" i="32"/>
  <c r="AS22" i="32"/>
  <c r="AR22" i="32"/>
  <c r="AQ22" i="32"/>
  <c r="AP22" i="32"/>
  <c r="AO22" i="32"/>
  <c r="AN22" i="32"/>
  <c r="AM22" i="32"/>
  <c r="AL22" i="32"/>
  <c r="AK22" i="32"/>
  <c r="AJ22" i="32"/>
  <c r="AI22" i="32"/>
  <c r="AH22" i="32"/>
  <c r="Z22" i="32" s="1"/>
  <c r="AG22" i="32"/>
  <c r="AA22" i="32" s="1"/>
  <c r="AE22" i="32"/>
  <c r="Y22" i="32"/>
  <c r="AV21" i="32"/>
  <c r="AU21" i="32"/>
  <c r="AT21" i="32"/>
  <c r="AS21" i="32"/>
  <c r="AR21" i="32"/>
  <c r="AQ21" i="32"/>
  <c r="AP21" i="32"/>
  <c r="AO21" i="32"/>
  <c r="AN21" i="32"/>
  <c r="AM21" i="32"/>
  <c r="AL21" i="32"/>
  <c r="AK21" i="32"/>
  <c r="AJ21" i="32"/>
  <c r="AI21" i="32"/>
  <c r="AH21" i="32"/>
  <c r="AG21" i="32"/>
  <c r="Z21" i="32" s="1"/>
  <c r="AE21" i="32"/>
  <c r="AB21" i="32"/>
  <c r="X21" i="32"/>
  <c r="AV20" i="32"/>
  <c r="AU20" i="32"/>
  <c r="AT20" i="32"/>
  <c r="AS20" i="32"/>
  <c r="AR20" i="32"/>
  <c r="AQ20" i="32"/>
  <c r="AP20" i="32"/>
  <c r="AO20" i="32"/>
  <c r="AN20" i="32"/>
  <c r="AM20" i="32"/>
  <c r="AL20" i="32"/>
  <c r="AK20" i="32"/>
  <c r="AJ20" i="32"/>
  <c r="AB20" i="32" s="1"/>
  <c r="AI20" i="32"/>
  <c r="AH20" i="32"/>
  <c r="AG20" i="32"/>
  <c r="Y20" i="32" s="1"/>
  <c r="AE20" i="32"/>
  <c r="AA20" i="32"/>
  <c r="W20" i="32"/>
  <c r="AV19" i="32"/>
  <c r="AU19" i="32"/>
  <c r="AT19" i="32"/>
  <c r="AS19" i="32"/>
  <c r="AR19" i="32"/>
  <c r="AQ19" i="32"/>
  <c r="AP19" i="32"/>
  <c r="AO19" i="32"/>
  <c r="AN19" i="32"/>
  <c r="AM19" i="32"/>
  <c r="AL19" i="32"/>
  <c r="AK19" i="32"/>
  <c r="AJ19" i="32"/>
  <c r="AI19" i="32"/>
  <c r="AA19" i="32" s="1"/>
  <c r="AH19" i="32"/>
  <c r="AB19" i="32" s="1"/>
  <c r="AG19" i="32"/>
  <c r="AW19" i="32" s="1"/>
  <c r="AE19" i="32"/>
  <c r="Z19" i="32"/>
  <c r="AV18" i="32"/>
  <c r="AU18" i="32"/>
  <c r="AT18" i="32"/>
  <c r="AS18" i="32"/>
  <c r="AR18" i="32"/>
  <c r="AQ18" i="32"/>
  <c r="AP18" i="32"/>
  <c r="AO18" i="32"/>
  <c r="AN18" i="32"/>
  <c r="AM18" i="32"/>
  <c r="AL18" i="32"/>
  <c r="AK18" i="32"/>
  <c r="AJ18" i="32"/>
  <c r="AI18" i="32"/>
  <c r="AH18" i="32"/>
  <c r="Z18" i="32" s="1"/>
  <c r="AG18" i="32"/>
  <c r="AA18" i="32" s="1"/>
  <c r="AE18" i="32"/>
  <c r="Y18" i="32"/>
  <c r="AV17" i="32"/>
  <c r="AU17" i="32"/>
  <c r="AT17" i="32"/>
  <c r="AS17" i="32"/>
  <c r="AR17" i="32"/>
  <c r="AQ17" i="32"/>
  <c r="AP17" i="32"/>
  <c r="AO17" i="32"/>
  <c r="AN17" i="32"/>
  <c r="AM17" i="32"/>
  <c r="AL17" i="32"/>
  <c r="AK17" i="32"/>
  <c r="AJ17" i="32"/>
  <c r="AI17" i="32"/>
  <c r="AH17" i="32"/>
  <c r="AG17" i="32"/>
  <c r="Z17" i="32" s="1"/>
  <c r="AE17" i="32"/>
  <c r="AB17" i="32"/>
  <c r="X17" i="32"/>
  <c r="AV16" i="32"/>
  <c r="AU16" i="32"/>
  <c r="AT16" i="32"/>
  <c r="AS16" i="32"/>
  <c r="AR16" i="32"/>
  <c r="AQ16" i="32"/>
  <c r="AP16" i="32"/>
  <c r="AO16" i="32"/>
  <c r="AN16" i="32"/>
  <c r="AM16" i="32"/>
  <c r="AL16" i="32"/>
  <c r="AK16" i="32"/>
  <c r="AJ16" i="32"/>
  <c r="AB16" i="32" s="1"/>
  <c r="AI16" i="32"/>
  <c r="AH16" i="32"/>
  <c r="AG16" i="32"/>
  <c r="Y16" i="32" s="1"/>
  <c r="AE16" i="32"/>
  <c r="AA16" i="32"/>
  <c r="W16" i="32"/>
  <c r="AV15" i="32"/>
  <c r="AU15" i="32"/>
  <c r="AT15" i="32"/>
  <c r="AS15" i="32"/>
  <c r="AR15" i="32"/>
  <c r="AQ15" i="32"/>
  <c r="AP15" i="32"/>
  <c r="AO15" i="32"/>
  <c r="AN15" i="32"/>
  <c r="AM15" i="32"/>
  <c r="AL15" i="32"/>
  <c r="AK15" i="32"/>
  <c r="AJ15" i="32"/>
  <c r="AI15" i="32"/>
  <c r="AA15" i="32" s="1"/>
  <c r="AH15" i="32"/>
  <c r="AB15" i="32" s="1"/>
  <c r="AG15" i="32"/>
  <c r="AW15" i="32" s="1"/>
  <c r="AE15" i="32"/>
  <c r="Z15" i="32"/>
  <c r="AV14" i="32"/>
  <c r="AU14" i="32"/>
  <c r="AT14" i="32"/>
  <c r="AS14" i="32"/>
  <c r="AR14" i="32"/>
  <c r="AQ14" i="32"/>
  <c r="AP14" i="32"/>
  <c r="AO14" i="32"/>
  <c r="AN14" i="32"/>
  <c r="AM14" i="32"/>
  <c r="AL14" i="32"/>
  <c r="AK14" i="32"/>
  <c r="AJ14" i="32"/>
  <c r="AI14" i="32"/>
  <c r="AH14" i="32"/>
  <c r="Z14" i="32" s="1"/>
  <c r="AG14" i="32"/>
  <c r="AA14" i="32" s="1"/>
  <c r="AE14" i="32"/>
  <c r="Y14" i="32"/>
  <c r="AV13" i="32"/>
  <c r="AU13" i="32"/>
  <c r="AT13" i="32"/>
  <c r="AS13" i="32"/>
  <c r="AR13" i="32"/>
  <c r="AQ13" i="32"/>
  <c r="AP13" i="32"/>
  <c r="AO13" i="32"/>
  <c r="AN13" i="32"/>
  <c r="AM13" i="32"/>
  <c r="AL13" i="32"/>
  <c r="AK13" i="32"/>
  <c r="AJ13" i="32"/>
  <c r="AI13" i="32"/>
  <c r="AH13" i="32"/>
  <c r="AG13" i="32"/>
  <c r="Z13" i="32" s="1"/>
  <c r="AE13" i="32"/>
  <c r="AB13" i="32"/>
  <c r="X13" i="32"/>
  <c r="AV12" i="32"/>
  <c r="AU12" i="32"/>
  <c r="AT12" i="32"/>
  <c r="AS12" i="32"/>
  <c r="AR12" i="32"/>
  <c r="AQ12" i="32"/>
  <c r="AP12" i="32"/>
  <c r="AO12" i="32"/>
  <c r="AN12" i="32"/>
  <c r="AM12" i="32"/>
  <c r="AL12" i="32"/>
  <c r="AK12" i="32"/>
  <c r="AJ12" i="32"/>
  <c r="AB12" i="32" s="1"/>
  <c r="AI12" i="32"/>
  <c r="AH12" i="32"/>
  <c r="AG12" i="32"/>
  <c r="Y12" i="32" s="1"/>
  <c r="AE12" i="32"/>
  <c r="AA12" i="32"/>
  <c r="W12" i="32"/>
  <c r="AV11" i="32"/>
  <c r="AU11" i="32"/>
  <c r="AT11" i="32"/>
  <c r="AS11" i="32"/>
  <c r="AR11" i="32"/>
  <c r="AQ11" i="32"/>
  <c r="AP11" i="32"/>
  <c r="AO11" i="32"/>
  <c r="AN11" i="32"/>
  <c r="AM11" i="32"/>
  <c r="AL11" i="32"/>
  <c r="AK11" i="32"/>
  <c r="AJ11" i="32"/>
  <c r="AI11" i="32"/>
  <c r="AA11" i="32" s="1"/>
  <c r="AH11" i="32"/>
  <c r="AB11" i="32" s="1"/>
  <c r="AG11" i="32"/>
  <c r="AW11" i="32" s="1"/>
  <c r="AE11" i="32"/>
  <c r="Z11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AJ10" i="32"/>
  <c r="AI10" i="32"/>
  <c r="AH10" i="32"/>
  <c r="Z10" i="32" s="1"/>
  <c r="AG10" i="32"/>
  <c r="AA10" i="32" s="1"/>
  <c r="AE10" i="32"/>
  <c r="Y10" i="32"/>
  <c r="AV9" i="32"/>
  <c r="AU9" i="32"/>
  <c r="AT9" i="32"/>
  <c r="AS9" i="32"/>
  <c r="AR9" i="32"/>
  <c r="AQ9" i="32"/>
  <c r="AP9" i="32"/>
  <c r="AO9" i="32"/>
  <c r="AN9" i="32"/>
  <c r="AM9" i="32"/>
  <c r="AL9" i="32"/>
  <c r="AK9" i="32"/>
  <c r="AJ9" i="32"/>
  <c r="AI9" i="32"/>
  <c r="AH9" i="32"/>
  <c r="AG9" i="32"/>
  <c r="Z9" i="32" s="1"/>
  <c r="AE9" i="32"/>
  <c r="AB9" i="32"/>
  <c r="X9" i="32"/>
  <c r="AV8" i="32"/>
  <c r="AU8" i="32"/>
  <c r="AT8" i="32"/>
  <c r="AS8" i="32"/>
  <c r="AR8" i="32"/>
  <c r="AQ8" i="32"/>
  <c r="AP8" i="32"/>
  <c r="AO8" i="32"/>
  <c r="AN8" i="32"/>
  <c r="AM8" i="32"/>
  <c r="AL8" i="32"/>
  <c r="AK8" i="32"/>
  <c r="AJ8" i="32"/>
  <c r="AB8" i="32" s="1"/>
  <c r="AI8" i="32"/>
  <c r="AH8" i="32"/>
  <c r="AG8" i="32"/>
  <c r="Y8" i="32" s="1"/>
  <c r="AE8" i="32"/>
  <c r="AA8" i="32"/>
  <c r="W8" i="32"/>
  <c r="AV7" i="32"/>
  <c r="AU7" i="32"/>
  <c r="AT7" i="32"/>
  <c r="AS7" i="32"/>
  <c r="AR7" i="32"/>
  <c r="AQ7" i="32"/>
  <c r="AP7" i="32"/>
  <c r="AO7" i="32"/>
  <c r="AN7" i="32"/>
  <c r="AM7" i="32"/>
  <c r="AL7" i="32"/>
  <c r="AK7" i="32"/>
  <c r="AJ7" i="32"/>
  <c r="AI7" i="32"/>
  <c r="AB7" i="32" s="1"/>
  <c r="AH7" i="32"/>
  <c r="AG7" i="32"/>
  <c r="AW7" i="32" s="1"/>
  <c r="AE7" i="32"/>
  <c r="Z7" i="32"/>
  <c r="AV6" i="32"/>
  <c r="AV45" i="32" s="1"/>
  <c r="AU6" i="32"/>
  <c r="AU42" i="32" s="1"/>
  <c r="AT6" i="32"/>
  <c r="AT41" i="32" s="1"/>
  <c r="AS6" i="32"/>
  <c r="AS44" i="32" s="1"/>
  <c r="AR6" i="32"/>
  <c r="AR45" i="32" s="1"/>
  <c r="AQ6" i="32"/>
  <c r="AQ42" i="32" s="1"/>
  <c r="AP6" i="32"/>
  <c r="AP41" i="32" s="1"/>
  <c r="AO6" i="32"/>
  <c r="AO44" i="32" s="1"/>
  <c r="AN6" i="32"/>
  <c r="AN45" i="32" s="1"/>
  <c r="AM6" i="32"/>
  <c r="AM42" i="32" s="1"/>
  <c r="AL6" i="32"/>
  <c r="AL41" i="32" s="1"/>
  <c r="AK6" i="32"/>
  <c r="AK44" i="32" s="1"/>
  <c r="AJ6" i="32"/>
  <c r="AJ45" i="32" s="1"/>
  <c r="AI6" i="32"/>
  <c r="AI42" i="32" s="1"/>
  <c r="AH6" i="32"/>
  <c r="AH41" i="32" s="1"/>
  <c r="AG6" i="32"/>
  <c r="AG44" i="32" s="1"/>
  <c r="AE6" i="32"/>
  <c r="AE42" i="32" s="1"/>
  <c r="Y6" i="32"/>
  <c r="D1" i="32"/>
  <c r="AF45" i="31"/>
  <c r="AF44" i="31"/>
  <c r="CB43" i="31"/>
  <c r="CA43" i="31"/>
  <c r="BZ43" i="31"/>
  <c r="BY43" i="31"/>
  <c r="BX43" i="31"/>
  <c r="BW43" i="31"/>
  <c r="BV43" i="31"/>
  <c r="BU43" i="31"/>
  <c r="BT43" i="31"/>
  <c r="BS43" i="31"/>
  <c r="BR43" i="31"/>
  <c r="BQ43" i="31"/>
  <c r="BP43" i="31"/>
  <c r="BO43" i="31"/>
  <c r="BN43" i="31"/>
  <c r="BM43" i="31"/>
  <c r="BL43" i="31"/>
  <c r="BK43" i="31"/>
  <c r="BJ43" i="31"/>
  <c r="BI43" i="31"/>
  <c r="BH43" i="31"/>
  <c r="BG43" i="31"/>
  <c r="BF43" i="31"/>
  <c r="BE43" i="31"/>
  <c r="BD43" i="31"/>
  <c r="BC43" i="31"/>
  <c r="BB43" i="31"/>
  <c r="BA43" i="31"/>
  <c r="AZ43" i="31"/>
  <c r="AY43" i="31"/>
  <c r="AX43" i="31"/>
  <c r="AF43" i="31"/>
  <c r="AF42" i="31"/>
  <c r="AF41" i="31"/>
  <c r="AF40" i="31"/>
  <c r="AV37" i="31"/>
  <c r="AU37" i="31"/>
  <c r="AT37" i="31"/>
  <c r="AS37" i="31"/>
  <c r="AR37" i="31"/>
  <c r="AQ37" i="31"/>
  <c r="AP37" i="31"/>
  <c r="AO37" i="31"/>
  <c r="AN37" i="31"/>
  <c r="AM37" i="31"/>
  <c r="AL37" i="31"/>
  <c r="AK37" i="31"/>
  <c r="AJ37" i="31"/>
  <c r="AI37" i="31"/>
  <c r="AH37" i="31"/>
  <c r="AG37" i="31"/>
  <c r="Z37" i="31" s="1"/>
  <c r="AE37" i="31"/>
  <c r="AB37" i="31"/>
  <c r="X37" i="31"/>
  <c r="E37" i="31"/>
  <c r="B39" i="43" s="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Z36" i="31" s="1"/>
  <c r="AE36" i="31"/>
  <c r="AB36" i="31"/>
  <c r="X36" i="31"/>
  <c r="AV35" i="31"/>
  <c r="AU35" i="31"/>
  <c r="AT35" i="31"/>
  <c r="AS35" i="31"/>
  <c r="AR35" i="31"/>
  <c r="AQ35" i="31"/>
  <c r="AP35" i="31"/>
  <c r="AO35" i="31"/>
  <c r="AN35" i="31"/>
  <c r="AM35" i="31"/>
  <c r="AL35" i="31"/>
  <c r="AK35" i="31"/>
  <c r="AJ35" i="31"/>
  <c r="AB35" i="31" s="1"/>
  <c r="AI35" i="31"/>
  <c r="AH35" i="31"/>
  <c r="AG35" i="31"/>
  <c r="Y35" i="31" s="1"/>
  <c r="AE35" i="31"/>
  <c r="AA35" i="31"/>
  <c r="W35" i="31"/>
  <c r="AV34" i="31"/>
  <c r="AU34" i="31"/>
  <c r="AT34" i="31"/>
  <c r="AS34" i="31"/>
  <c r="AR34" i="31"/>
  <c r="AQ34" i="31"/>
  <c r="AP34" i="31"/>
  <c r="AO34" i="31"/>
  <c r="AN34" i="31"/>
  <c r="AM34" i="31"/>
  <c r="AL34" i="31"/>
  <c r="AK34" i="31"/>
  <c r="AJ34" i="31"/>
  <c r="AI34" i="31"/>
  <c r="AB34" i="31" s="1"/>
  <c r="AH34" i="31"/>
  <c r="AG34" i="31"/>
  <c r="AW34" i="31" s="1"/>
  <c r="AE34" i="31"/>
  <c r="Z34" i="31"/>
  <c r="AV33" i="31"/>
  <c r="AU33" i="31"/>
  <c r="AT33" i="31"/>
  <c r="AS33" i="31"/>
  <c r="AR33" i="31"/>
  <c r="AQ33" i="31"/>
  <c r="AP33" i="31"/>
  <c r="AO33" i="31"/>
  <c r="AN33" i="31"/>
  <c r="AM33" i="31"/>
  <c r="AL33" i="31"/>
  <c r="AK33" i="31"/>
  <c r="AJ33" i="31"/>
  <c r="AI33" i="31"/>
  <c r="AH33" i="31"/>
  <c r="AA33" i="31" s="1"/>
  <c r="AG33" i="31"/>
  <c r="AW33" i="31" s="1"/>
  <c r="AE33" i="31"/>
  <c r="Y33" i="31"/>
  <c r="AV32" i="31"/>
  <c r="AU32" i="31"/>
  <c r="AT32" i="31"/>
  <c r="AS32" i="31"/>
  <c r="AR32" i="31"/>
  <c r="AQ32" i="31"/>
  <c r="AP32" i="31"/>
  <c r="AO32" i="31"/>
  <c r="AN32" i="31"/>
  <c r="AM32" i="31"/>
  <c r="AL32" i="31"/>
  <c r="AK32" i="31"/>
  <c r="AJ32" i="31"/>
  <c r="AI32" i="31"/>
  <c r="AH32" i="31"/>
  <c r="AG32" i="31"/>
  <c r="Z32" i="31" s="1"/>
  <c r="AE32" i="31"/>
  <c r="AB32" i="31"/>
  <c r="X32" i="31"/>
  <c r="AV31" i="31"/>
  <c r="AU31" i="31"/>
  <c r="AT31" i="31"/>
  <c r="AS31" i="31"/>
  <c r="AR31" i="31"/>
  <c r="AQ31" i="31"/>
  <c r="AP31" i="31"/>
  <c r="AO31" i="31"/>
  <c r="AN31" i="31"/>
  <c r="AM31" i="31"/>
  <c r="AL31" i="31"/>
  <c r="AK31" i="31"/>
  <c r="AJ31" i="31"/>
  <c r="AB31" i="31" s="1"/>
  <c r="AI31" i="31"/>
  <c r="AH31" i="31"/>
  <c r="AG31" i="31"/>
  <c r="Y31" i="31" s="1"/>
  <c r="AE31" i="31"/>
  <c r="AA31" i="31"/>
  <c r="W31" i="31"/>
  <c r="AV30" i="31"/>
  <c r="AU30" i="31"/>
  <c r="AT30" i="31"/>
  <c r="AS30" i="31"/>
  <c r="AR30" i="31"/>
  <c r="AQ30" i="31"/>
  <c r="AP30" i="31"/>
  <c r="AO30" i="31"/>
  <c r="AN30" i="31"/>
  <c r="AM30" i="31"/>
  <c r="AL30" i="31"/>
  <c r="AK30" i="31"/>
  <c r="AJ30" i="31"/>
  <c r="AI30" i="31"/>
  <c r="AB30" i="31" s="1"/>
  <c r="AH30" i="31"/>
  <c r="AG30" i="31"/>
  <c r="AW30" i="31" s="1"/>
  <c r="AE30" i="31"/>
  <c r="Z30" i="31"/>
  <c r="AV29" i="31"/>
  <c r="AU29" i="31"/>
  <c r="AT29" i="31"/>
  <c r="AS29" i="31"/>
  <c r="AR29" i="31"/>
  <c r="AQ29" i="31"/>
  <c r="AP29" i="31"/>
  <c r="AO29" i="31"/>
  <c r="AN29" i="31"/>
  <c r="AM29" i="31"/>
  <c r="AL29" i="31"/>
  <c r="AK29" i="31"/>
  <c r="AJ29" i="31"/>
  <c r="AI29" i="31"/>
  <c r="AH29" i="31"/>
  <c r="AA29" i="31" s="1"/>
  <c r="AG29" i="31"/>
  <c r="AW29" i="31" s="1"/>
  <c r="AE29" i="31"/>
  <c r="Y29" i="31"/>
  <c r="AV28" i="31"/>
  <c r="AU28" i="31"/>
  <c r="AT28" i="31"/>
  <c r="AS28" i="31"/>
  <c r="AR28" i="31"/>
  <c r="AQ28" i="31"/>
  <c r="AP28" i="31"/>
  <c r="AO28" i="31"/>
  <c r="AN28" i="31"/>
  <c r="AM28" i="31"/>
  <c r="AL28" i="31"/>
  <c r="AK28" i="31"/>
  <c r="AJ28" i="31"/>
  <c r="AI28" i="31"/>
  <c r="AH28" i="31"/>
  <c r="AG28" i="31"/>
  <c r="Z28" i="31" s="1"/>
  <c r="AE28" i="31"/>
  <c r="AB28" i="31"/>
  <c r="X28" i="31"/>
  <c r="AV27" i="31"/>
  <c r="AU27" i="31"/>
  <c r="AT27" i="31"/>
  <c r="AS27" i="31"/>
  <c r="AR27" i="31"/>
  <c r="AQ27" i="31"/>
  <c r="AP27" i="31"/>
  <c r="AO27" i="31"/>
  <c r="AN27" i="31"/>
  <c r="AM27" i="31"/>
  <c r="AL27" i="31"/>
  <c r="AK27" i="31"/>
  <c r="AJ27" i="31"/>
  <c r="AB27" i="31" s="1"/>
  <c r="AI27" i="31"/>
  <c r="AH27" i="31"/>
  <c r="AG27" i="31"/>
  <c r="Y27" i="31" s="1"/>
  <c r="AE27" i="31"/>
  <c r="AA27" i="31"/>
  <c r="W27" i="31"/>
  <c r="AV26" i="31"/>
  <c r="AU26" i="31"/>
  <c r="AT26" i="31"/>
  <c r="AS26" i="31"/>
  <c r="AR26" i="31"/>
  <c r="AQ26" i="31"/>
  <c r="AP26" i="31"/>
  <c r="AO26" i="31"/>
  <c r="AN26" i="31"/>
  <c r="AM26" i="31"/>
  <c r="AL26" i="31"/>
  <c r="AK26" i="31"/>
  <c r="AJ26" i="31"/>
  <c r="AI26" i="31"/>
  <c r="AB26" i="31" s="1"/>
  <c r="AH26" i="31"/>
  <c r="AG26" i="31"/>
  <c r="AW26" i="31" s="1"/>
  <c r="AE26" i="31"/>
  <c r="Z26" i="31"/>
  <c r="AV25" i="31"/>
  <c r="AU25" i="31"/>
  <c r="AT25" i="31"/>
  <c r="AS25" i="31"/>
  <c r="AR25" i="31"/>
  <c r="AQ25" i="31"/>
  <c r="AP25" i="31"/>
  <c r="AO25" i="31"/>
  <c r="AN25" i="31"/>
  <c r="AM25" i="31"/>
  <c r="AL25" i="31"/>
  <c r="AK25" i="31"/>
  <c r="AJ25" i="31"/>
  <c r="AI25" i="31"/>
  <c r="AH25" i="31"/>
  <c r="AA25" i="31" s="1"/>
  <c r="AG25" i="31"/>
  <c r="AW25" i="31" s="1"/>
  <c r="AE25" i="31"/>
  <c r="Y25" i="31"/>
  <c r="AV24" i="31"/>
  <c r="AU24" i="31"/>
  <c r="AT24" i="31"/>
  <c r="AS24" i="31"/>
  <c r="AR24" i="31"/>
  <c r="AQ24" i="31"/>
  <c r="AP24" i="31"/>
  <c r="AO24" i="31"/>
  <c r="AN24" i="31"/>
  <c r="AM24" i="31"/>
  <c r="AL24" i="31"/>
  <c r="AK24" i="31"/>
  <c r="AJ24" i="31"/>
  <c r="AI24" i="31"/>
  <c r="AH24" i="31"/>
  <c r="AG24" i="31"/>
  <c r="Z24" i="31" s="1"/>
  <c r="AE24" i="31"/>
  <c r="AB24" i="31"/>
  <c r="X24" i="31"/>
  <c r="AV23" i="31"/>
  <c r="AU23" i="31"/>
  <c r="AT23" i="31"/>
  <c r="AS23" i="31"/>
  <c r="AR23" i="31"/>
  <c r="AQ23" i="31"/>
  <c r="AP23" i="31"/>
  <c r="AO23" i="31"/>
  <c r="AN23" i="31"/>
  <c r="AM23" i="31"/>
  <c r="AL23" i="31"/>
  <c r="AK23" i="31"/>
  <c r="AJ23" i="31"/>
  <c r="AB23" i="31" s="1"/>
  <c r="AI23" i="31"/>
  <c r="AH23" i="31"/>
  <c r="AG23" i="31"/>
  <c r="Y23" i="31" s="1"/>
  <c r="AE23" i="31"/>
  <c r="AA23" i="31"/>
  <c r="W23" i="31"/>
  <c r="AV22" i="31"/>
  <c r="AU22" i="31"/>
  <c r="AT22" i="31"/>
  <c r="AS22" i="31"/>
  <c r="AR22" i="31"/>
  <c r="AQ22" i="31"/>
  <c r="AP22" i="31"/>
  <c r="AO22" i="31"/>
  <c r="AN22" i="31"/>
  <c r="AM22" i="31"/>
  <c r="AL22" i="31"/>
  <c r="AK22" i="31"/>
  <c r="AJ22" i="31"/>
  <c r="AI22" i="31"/>
  <c r="AB22" i="31" s="1"/>
  <c r="AH22" i="31"/>
  <c r="AG22" i="31"/>
  <c r="AW22" i="31" s="1"/>
  <c r="AE22" i="31"/>
  <c r="Z22" i="31"/>
  <c r="AV21" i="31"/>
  <c r="AU21" i="31"/>
  <c r="AT21" i="31"/>
  <c r="AS21" i="31"/>
  <c r="AR21" i="31"/>
  <c r="AQ21" i="31"/>
  <c r="AP21" i="31"/>
  <c r="AO21" i="31"/>
  <c r="AN21" i="31"/>
  <c r="AM21" i="31"/>
  <c r="AL21" i="31"/>
  <c r="AK21" i="31"/>
  <c r="AJ21" i="31"/>
  <c r="AI21" i="31"/>
  <c r="AH21" i="31"/>
  <c r="AA21" i="31" s="1"/>
  <c r="AG21" i="31"/>
  <c r="AW21" i="31" s="1"/>
  <c r="AE21" i="31"/>
  <c r="Y21" i="31"/>
  <c r="AV20" i="31"/>
  <c r="AU20" i="31"/>
  <c r="AT20" i="31"/>
  <c r="AS20" i="31"/>
  <c r="AR20" i="31"/>
  <c r="AQ20" i="31"/>
  <c r="AP20" i="31"/>
  <c r="AO20" i="31"/>
  <c r="AN20" i="31"/>
  <c r="AM20" i="31"/>
  <c r="AL20" i="31"/>
  <c r="AK20" i="31"/>
  <c r="AJ20" i="31"/>
  <c r="AI20" i="31"/>
  <c r="AH20" i="31"/>
  <c r="AG20" i="31"/>
  <c r="Z20" i="31" s="1"/>
  <c r="AE20" i="31"/>
  <c r="AB20" i="31"/>
  <c r="X20" i="31"/>
  <c r="AV19" i="31"/>
  <c r="AU19" i="31"/>
  <c r="AT19" i="31"/>
  <c r="AS19" i="31"/>
  <c r="AR19" i="31"/>
  <c r="AQ19" i="31"/>
  <c r="AP19" i="31"/>
  <c r="AO19" i="31"/>
  <c r="AN19" i="31"/>
  <c r="AM19" i="31"/>
  <c r="AL19" i="31"/>
  <c r="AK19" i="31"/>
  <c r="AJ19" i="31"/>
  <c r="AB19" i="31" s="1"/>
  <c r="AI19" i="31"/>
  <c r="AH19" i="31"/>
  <c r="AG19" i="31"/>
  <c r="Y19" i="31" s="1"/>
  <c r="AE19" i="31"/>
  <c r="AA19" i="31"/>
  <c r="W19" i="31"/>
  <c r="AV18" i="31"/>
  <c r="AU18" i="31"/>
  <c r="AT18" i="31"/>
  <c r="AS18" i="31"/>
  <c r="AR18" i="31"/>
  <c r="AQ18" i="31"/>
  <c r="AP18" i="31"/>
  <c r="AO18" i="31"/>
  <c r="AN18" i="31"/>
  <c r="AM18" i="31"/>
  <c r="AL18" i="31"/>
  <c r="AK18" i="31"/>
  <c r="AJ18" i="31"/>
  <c r="AI18" i="31"/>
  <c r="AB18" i="31" s="1"/>
  <c r="AH18" i="31"/>
  <c r="AG18" i="31"/>
  <c r="AW18" i="31" s="1"/>
  <c r="AE18" i="31"/>
  <c r="Z18" i="31"/>
  <c r="AV17" i="31"/>
  <c r="AU17" i="31"/>
  <c r="AT17" i="31"/>
  <c r="AS17" i="31"/>
  <c r="AR17" i="31"/>
  <c r="AQ17" i="31"/>
  <c r="AP17" i="31"/>
  <c r="AO17" i="31"/>
  <c r="AN17" i="31"/>
  <c r="AM17" i="31"/>
  <c r="AL17" i="31"/>
  <c r="AK17" i="31"/>
  <c r="AJ17" i="31"/>
  <c r="AI17" i="31"/>
  <c r="AH17" i="31"/>
  <c r="AA17" i="31" s="1"/>
  <c r="AG17" i="31"/>
  <c r="AW17" i="31" s="1"/>
  <c r="AE17" i="31"/>
  <c r="Y17" i="31"/>
  <c r="AV16" i="31"/>
  <c r="AU16" i="31"/>
  <c r="AT16" i="31"/>
  <c r="AS16" i="31"/>
  <c r="AR16" i="31"/>
  <c r="AQ16" i="31"/>
  <c r="AP16" i="31"/>
  <c r="AO16" i="31"/>
  <c r="AN16" i="31"/>
  <c r="AM16" i="31"/>
  <c r="AL16" i="31"/>
  <c r="AK16" i="31"/>
  <c r="AJ16" i="31"/>
  <c r="AI16" i="31"/>
  <c r="AH16" i="31"/>
  <c r="AG16" i="31"/>
  <c r="Z16" i="31" s="1"/>
  <c r="AE16" i="31"/>
  <c r="AB16" i="31"/>
  <c r="X16" i="31"/>
  <c r="AV15" i="31"/>
  <c r="AU15" i="31"/>
  <c r="AT15" i="31"/>
  <c r="AS15" i="31"/>
  <c r="AR15" i="31"/>
  <c r="AQ15" i="31"/>
  <c r="AP15" i="31"/>
  <c r="AO15" i="31"/>
  <c r="AN15" i="31"/>
  <c r="AM15" i="31"/>
  <c r="AL15" i="31"/>
  <c r="AK15" i="31"/>
  <c r="AJ15" i="31"/>
  <c r="AB15" i="31" s="1"/>
  <c r="AI15" i="31"/>
  <c r="AH15" i="31"/>
  <c r="AG15" i="31"/>
  <c r="Y15" i="31" s="1"/>
  <c r="AE15" i="31"/>
  <c r="AA15" i="31"/>
  <c r="W15" i="31"/>
  <c r="AV14" i="31"/>
  <c r="AU14" i="31"/>
  <c r="AT14" i="31"/>
  <c r="AS14" i="31"/>
  <c r="AR14" i="31"/>
  <c r="AQ14" i="31"/>
  <c r="AP14" i="31"/>
  <c r="AO14" i="31"/>
  <c r="AN14" i="31"/>
  <c r="AM14" i="31"/>
  <c r="AL14" i="31"/>
  <c r="AK14" i="31"/>
  <c r="AJ14" i="31"/>
  <c r="AI14" i="31"/>
  <c r="AB14" i="31" s="1"/>
  <c r="AH14" i="31"/>
  <c r="AG14" i="31"/>
  <c r="AW14" i="31" s="1"/>
  <c r="AE14" i="31"/>
  <c r="Z14" i="31"/>
  <c r="AV13" i="31"/>
  <c r="AU13" i="31"/>
  <c r="AT13" i="31"/>
  <c r="AS13" i="31"/>
  <c r="AR13" i="31"/>
  <c r="AQ13" i="31"/>
  <c r="AP13" i="31"/>
  <c r="AO13" i="31"/>
  <c r="AN13" i="31"/>
  <c r="AM13" i="31"/>
  <c r="AL13" i="31"/>
  <c r="AK13" i="31"/>
  <c r="AJ13" i="31"/>
  <c r="AI13" i="31"/>
  <c r="AH13" i="31"/>
  <c r="AA13" i="31" s="1"/>
  <c r="AG13" i="31"/>
  <c r="AW13" i="31" s="1"/>
  <c r="AE13" i="31"/>
  <c r="Y13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AJ12" i="31"/>
  <c r="AI12" i="31"/>
  <c r="AH12" i="31"/>
  <c r="AG12" i="31"/>
  <c r="Z12" i="31" s="1"/>
  <c r="AE12" i="31"/>
  <c r="AB12" i="31"/>
  <c r="X12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B11" i="31" s="1"/>
  <c r="AI11" i="31"/>
  <c r="AH11" i="31"/>
  <c r="AG11" i="31"/>
  <c r="Y11" i="31" s="1"/>
  <c r="AE11" i="31"/>
  <c r="AA11" i="31"/>
  <c r="W11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AJ10" i="31"/>
  <c r="AI10" i="31"/>
  <c r="AB10" i="31" s="1"/>
  <c r="AH10" i="31"/>
  <c r="AG10" i="31"/>
  <c r="AW10" i="31" s="1"/>
  <c r="AE10" i="31"/>
  <c r="Z10" i="31"/>
  <c r="AV9" i="31"/>
  <c r="AU9" i="31"/>
  <c r="AT9" i="31"/>
  <c r="AS9" i="31"/>
  <c r="AR9" i="31"/>
  <c r="AQ9" i="31"/>
  <c r="AP9" i="31"/>
  <c r="AO9" i="31"/>
  <c r="AN9" i="31"/>
  <c r="AM9" i="31"/>
  <c r="AL9" i="31"/>
  <c r="AK9" i="31"/>
  <c r="AJ9" i="31"/>
  <c r="AI9" i="31"/>
  <c r="AH9" i="31"/>
  <c r="AA9" i="31" s="1"/>
  <c r="AG9" i="31"/>
  <c r="AW9" i="31" s="1"/>
  <c r="AE9" i="31"/>
  <c r="Y9" i="31"/>
  <c r="AV8" i="31"/>
  <c r="AU8" i="31"/>
  <c r="AT8" i="31"/>
  <c r="AT42" i="31" s="1"/>
  <c r="AS8" i="31"/>
  <c r="AR8" i="31"/>
  <c r="AQ8" i="31"/>
  <c r="AP8" i="31"/>
  <c r="AP42" i="31" s="1"/>
  <c r="AO8" i="31"/>
  <c r="AN8" i="31"/>
  <c r="AM8" i="31"/>
  <c r="AL8" i="31"/>
  <c r="AL42" i="31" s="1"/>
  <c r="AK8" i="31"/>
  <c r="AJ8" i="31"/>
  <c r="AI8" i="31"/>
  <c r="AH8" i="31"/>
  <c r="AH42" i="31" s="1"/>
  <c r="AG8" i="31"/>
  <c r="Z8" i="31" s="1"/>
  <c r="AE8" i="31"/>
  <c r="AB8" i="31"/>
  <c r="X8" i="31"/>
  <c r="AV7" i="31"/>
  <c r="AU7" i="31"/>
  <c r="AT7" i="31"/>
  <c r="AS7" i="31"/>
  <c r="AS41" i="31" s="1"/>
  <c r="AR7" i="31"/>
  <c r="AQ7" i="31"/>
  <c r="AP7" i="31"/>
  <c r="AO7" i="31"/>
  <c r="AO41" i="31" s="1"/>
  <c r="AN7" i="31"/>
  <c r="AM7" i="31"/>
  <c r="AL7" i="31"/>
  <c r="AK7" i="31"/>
  <c r="AK41" i="31" s="1"/>
  <c r="AJ7" i="31"/>
  <c r="AB7" i="31" s="1"/>
  <c r="AI7" i="31"/>
  <c r="AH7" i="31"/>
  <c r="AG7" i="31"/>
  <c r="Y7" i="31" s="1"/>
  <c r="AE7" i="31"/>
  <c r="AA7" i="31"/>
  <c r="W7" i="31"/>
  <c r="AV6" i="31"/>
  <c r="AV42" i="31" s="1"/>
  <c r="AU6" i="31"/>
  <c r="AU41" i="31" s="1"/>
  <c r="AT6" i="31"/>
  <c r="AT44" i="31" s="1"/>
  <c r="AS6" i="31"/>
  <c r="AS45" i="31" s="1"/>
  <c r="AR6" i="31"/>
  <c r="AR42" i="31" s="1"/>
  <c r="AQ6" i="31"/>
  <c r="AQ41" i="31" s="1"/>
  <c r="AP6" i="31"/>
  <c r="AP44" i="31" s="1"/>
  <c r="AO6" i="31"/>
  <c r="AO45" i="31" s="1"/>
  <c r="AN6" i="31"/>
  <c r="AN42" i="31" s="1"/>
  <c r="AM6" i="31"/>
  <c r="AM41" i="31" s="1"/>
  <c r="AL6" i="31"/>
  <c r="AL44" i="31" s="1"/>
  <c r="AK6" i="31"/>
  <c r="AK45" i="31" s="1"/>
  <c r="AJ6" i="31"/>
  <c r="AJ42" i="31" s="1"/>
  <c r="AI6" i="31"/>
  <c r="AI41" i="31" s="1"/>
  <c r="AH6" i="31"/>
  <c r="AH44" i="31" s="1"/>
  <c r="AG6" i="31"/>
  <c r="AG45" i="31" s="1"/>
  <c r="AE6" i="31"/>
  <c r="AE41" i="31" s="1"/>
  <c r="Z6" i="31"/>
  <c r="D1" i="31"/>
  <c r="AF45" i="30"/>
  <c r="AF44" i="30"/>
  <c r="CB43" i="30"/>
  <c r="CA43" i="30"/>
  <c r="BZ43" i="30"/>
  <c r="BY43" i="30"/>
  <c r="BX43" i="30"/>
  <c r="BW43" i="30"/>
  <c r="BV43" i="30"/>
  <c r="BU43" i="30"/>
  <c r="BT43" i="30"/>
  <c r="BS43" i="30"/>
  <c r="BR43" i="30"/>
  <c r="BQ43" i="30"/>
  <c r="BP43" i="30"/>
  <c r="BO43" i="30"/>
  <c r="BN43" i="30"/>
  <c r="BM43" i="30"/>
  <c r="BL43" i="30"/>
  <c r="BK43" i="30"/>
  <c r="BJ43" i="30"/>
  <c r="BI43" i="30"/>
  <c r="BH43" i="30"/>
  <c r="BG43" i="30"/>
  <c r="BF43" i="30"/>
  <c r="BE43" i="30"/>
  <c r="BD43" i="30"/>
  <c r="BC43" i="30"/>
  <c r="BB43" i="30"/>
  <c r="BA43" i="30"/>
  <c r="AZ43" i="30"/>
  <c r="AY43" i="30"/>
  <c r="AX43" i="30"/>
  <c r="AF43" i="30"/>
  <c r="AF42" i="30"/>
  <c r="AF41" i="30"/>
  <c r="AF40" i="30"/>
  <c r="AV37" i="30"/>
  <c r="AU37" i="30"/>
  <c r="AT37" i="30"/>
  <c r="AS37" i="30"/>
  <c r="AR37" i="30"/>
  <c r="AQ37" i="30"/>
  <c r="AP37" i="30"/>
  <c r="AO37" i="30"/>
  <c r="AN37" i="30"/>
  <c r="AM37" i="30"/>
  <c r="AL37" i="30"/>
  <c r="AK37" i="30"/>
  <c r="AJ37" i="30"/>
  <c r="AI37" i="30"/>
  <c r="AH37" i="30"/>
  <c r="AG37" i="30"/>
  <c r="AE37" i="30"/>
  <c r="Y37" i="30"/>
  <c r="E37" i="30"/>
  <c r="B38" i="43" s="1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E36" i="30"/>
  <c r="Y36" i="30"/>
  <c r="AV35" i="30"/>
  <c r="AU35" i="30"/>
  <c r="AT35" i="30"/>
  <c r="AS35" i="30"/>
  <c r="AR35" i="30"/>
  <c r="AQ35" i="30"/>
  <c r="AP35" i="30"/>
  <c r="AO35" i="30"/>
  <c r="AN35" i="30"/>
  <c r="AM35" i="30"/>
  <c r="AL35" i="30"/>
  <c r="AK35" i="30"/>
  <c r="AJ35" i="30"/>
  <c r="AI35" i="30"/>
  <c r="AH35" i="30"/>
  <c r="AG35" i="30"/>
  <c r="AB35" i="30" s="1"/>
  <c r="AE35" i="30"/>
  <c r="X35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A34" i="30" s="1"/>
  <c r="AI34" i="30"/>
  <c r="AH34" i="30"/>
  <c r="AG34" i="30"/>
  <c r="Y34" i="30" s="1"/>
  <c r="AE34" i="30"/>
  <c r="AV33" i="30"/>
  <c r="AU33" i="30"/>
  <c r="AT33" i="30"/>
  <c r="AS33" i="30"/>
  <c r="AR33" i="30"/>
  <c r="AQ33" i="30"/>
  <c r="AP33" i="30"/>
  <c r="AO33" i="30"/>
  <c r="AN33" i="30"/>
  <c r="AM33" i="30"/>
  <c r="AL33" i="30"/>
  <c r="AK33" i="30"/>
  <c r="AJ33" i="30"/>
  <c r="AI33" i="30"/>
  <c r="Z33" i="30" s="1"/>
  <c r="AH33" i="30"/>
  <c r="AG33" i="30"/>
  <c r="AE33" i="30"/>
  <c r="AV32" i="30"/>
  <c r="AU32" i="30"/>
  <c r="AT32" i="30"/>
  <c r="AS32" i="30"/>
  <c r="AR32" i="30"/>
  <c r="AQ32" i="30"/>
  <c r="AP32" i="30"/>
  <c r="AO32" i="30"/>
  <c r="AN32" i="30"/>
  <c r="AM32" i="30"/>
  <c r="AL32" i="30"/>
  <c r="AK32" i="30"/>
  <c r="AJ32" i="30"/>
  <c r="AI32" i="30"/>
  <c r="AH32" i="30"/>
  <c r="AG32" i="30"/>
  <c r="AE32" i="30"/>
  <c r="Y32" i="30"/>
  <c r="AV31" i="30"/>
  <c r="AU31" i="30"/>
  <c r="AT31" i="30"/>
  <c r="AS31" i="30"/>
  <c r="AR31" i="30"/>
  <c r="AQ31" i="30"/>
  <c r="AP31" i="30"/>
  <c r="AO31" i="30"/>
  <c r="AN31" i="30"/>
  <c r="AM31" i="30"/>
  <c r="AL31" i="30"/>
  <c r="AK31" i="30"/>
  <c r="AJ31" i="30"/>
  <c r="AI31" i="30"/>
  <c r="AH31" i="30"/>
  <c r="AG31" i="30"/>
  <c r="AE31" i="30"/>
  <c r="AB31" i="30"/>
  <c r="X31" i="30"/>
  <c r="AV30" i="30"/>
  <c r="AU30" i="30"/>
  <c r="AT30" i="30"/>
  <c r="AS30" i="30"/>
  <c r="AR30" i="30"/>
  <c r="AQ30" i="30"/>
  <c r="AP30" i="30"/>
  <c r="AO30" i="30"/>
  <c r="AN30" i="30"/>
  <c r="AM30" i="30"/>
  <c r="AL30" i="30"/>
  <c r="AK30" i="30"/>
  <c r="AJ30" i="30"/>
  <c r="AI30" i="30"/>
  <c r="AH30" i="30"/>
  <c r="AG30" i="30"/>
  <c r="Y30" i="30" s="1"/>
  <c r="AE30" i="30"/>
  <c r="AA30" i="30"/>
  <c r="W30" i="30"/>
  <c r="AV29" i="30"/>
  <c r="AU29" i="30"/>
  <c r="AT29" i="30"/>
  <c r="AS29" i="30"/>
  <c r="AR29" i="30"/>
  <c r="AQ29" i="30"/>
  <c r="AP29" i="30"/>
  <c r="AO29" i="30"/>
  <c r="AN29" i="30"/>
  <c r="AM29" i="30"/>
  <c r="AL29" i="30"/>
  <c r="AK29" i="30"/>
  <c r="AJ29" i="30"/>
  <c r="AI29" i="30"/>
  <c r="AH29" i="30"/>
  <c r="AG29" i="30"/>
  <c r="AW29" i="30" s="1"/>
  <c r="AE29" i="30"/>
  <c r="Z29" i="30"/>
  <c r="AV28" i="30"/>
  <c r="AU28" i="30"/>
  <c r="AT28" i="30"/>
  <c r="AS28" i="30"/>
  <c r="AR28" i="30"/>
  <c r="AQ28" i="30"/>
  <c r="AP28" i="30"/>
  <c r="AO28" i="30"/>
  <c r="AN28" i="30"/>
  <c r="AM28" i="30"/>
  <c r="AL28" i="30"/>
  <c r="AK28" i="30"/>
  <c r="AJ28" i="30"/>
  <c r="AI28" i="30"/>
  <c r="AH28" i="30"/>
  <c r="AG28" i="30"/>
  <c r="AE28" i="30"/>
  <c r="Y28" i="30"/>
  <c r="AV27" i="30"/>
  <c r="AU27" i="30"/>
  <c r="AT27" i="30"/>
  <c r="AS27" i="30"/>
  <c r="AR27" i="30"/>
  <c r="AQ27" i="30"/>
  <c r="AP27" i="30"/>
  <c r="AO27" i="30"/>
  <c r="AN27" i="30"/>
  <c r="AM27" i="30"/>
  <c r="AL27" i="30"/>
  <c r="AK27" i="30"/>
  <c r="AJ27" i="30"/>
  <c r="AI27" i="30"/>
  <c r="AH27" i="30"/>
  <c r="AG27" i="30"/>
  <c r="AB27" i="30" s="1"/>
  <c r="AE27" i="30"/>
  <c r="X27" i="30"/>
  <c r="AV26" i="30"/>
  <c r="AU26" i="30"/>
  <c r="AT26" i="30"/>
  <c r="AS26" i="30"/>
  <c r="AR26" i="30"/>
  <c r="AQ26" i="30"/>
  <c r="AP26" i="30"/>
  <c r="AO26" i="30"/>
  <c r="AN26" i="30"/>
  <c r="AM26" i="30"/>
  <c r="AL26" i="30"/>
  <c r="AK26" i="30"/>
  <c r="AJ26" i="30"/>
  <c r="AA26" i="30" s="1"/>
  <c r="AI26" i="30"/>
  <c r="AH26" i="30"/>
  <c r="AG26" i="30"/>
  <c r="Y26" i="30" s="1"/>
  <c r="AE26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Z25" i="30" s="1"/>
  <c r="AH25" i="30"/>
  <c r="AG25" i="30"/>
  <c r="AE25" i="30"/>
  <c r="AV24" i="30"/>
  <c r="AU24" i="30"/>
  <c r="AT24" i="30"/>
  <c r="AS24" i="30"/>
  <c r="AR24" i="30"/>
  <c r="AQ24" i="30"/>
  <c r="AP24" i="30"/>
  <c r="AO24" i="30"/>
  <c r="AN24" i="30"/>
  <c r="AM24" i="30"/>
  <c r="AL24" i="30"/>
  <c r="AK24" i="30"/>
  <c r="AJ24" i="30"/>
  <c r="AI24" i="30"/>
  <c r="AH24" i="30"/>
  <c r="AG24" i="30"/>
  <c r="AE24" i="30"/>
  <c r="Y24" i="30"/>
  <c r="AV23" i="30"/>
  <c r="AU23" i="30"/>
  <c r="AT23" i="30"/>
  <c r="AS23" i="30"/>
  <c r="AR23" i="30"/>
  <c r="AQ23" i="30"/>
  <c r="AP23" i="30"/>
  <c r="AO23" i="30"/>
  <c r="AN23" i="30"/>
  <c r="AM23" i="30"/>
  <c r="AL23" i="30"/>
  <c r="AK23" i="30"/>
  <c r="AJ23" i="30"/>
  <c r="AI23" i="30"/>
  <c r="AH23" i="30"/>
  <c r="AG23" i="30"/>
  <c r="AE23" i="30"/>
  <c r="AB23" i="30"/>
  <c r="X23" i="30"/>
  <c r="AV22" i="30"/>
  <c r="AU22" i="30"/>
  <c r="AT22" i="30"/>
  <c r="AS22" i="30"/>
  <c r="AR22" i="30"/>
  <c r="AQ22" i="30"/>
  <c r="AP22" i="30"/>
  <c r="AO22" i="30"/>
  <c r="AN22" i="30"/>
  <c r="AM22" i="30"/>
  <c r="AL22" i="30"/>
  <c r="AK22" i="30"/>
  <c r="AJ22" i="30"/>
  <c r="AI22" i="30"/>
  <c r="AH22" i="30"/>
  <c r="AG22" i="30"/>
  <c r="Y22" i="30" s="1"/>
  <c r="AE22" i="30"/>
  <c r="AA22" i="30"/>
  <c r="W22" i="30"/>
  <c r="AV21" i="30"/>
  <c r="AU21" i="30"/>
  <c r="AT21" i="30"/>
  <c r="AS21" i="30"/>
  <c r="AR21" i="30"/>
  <c r="AQ21" i="30"/>
  <c r="AP21" i="30"/>
  <c r="AO21" i="30"/>
  <c r="AN21" i="30"/>
  <c r="AM21" i="30"/>
  <c r="AL21" i="30"/>
  <c r="AK21" i="30"/>
  <c r="AJ21" i="30"/>
  <c r="AI21" i="30"/>
  <c r="AH21" i="30"/>
  <c r="AG21" i="30"/>
  <c r="AW21" i="30" s="1"/>
  <c r="AE21" i="30"/>
  <c r="Z21" i="30"/>
  <c r="AV20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AH20" i="30"/>
  <c r="AG20" i="30"/>
  <c r="AE20" i="30"/>
  <c r="Y20" i="30"/>
  <c r="AV19" i="30"/>
  <c r="AU19" i="30"/>
  <c r="AT19" i="30"/>
  <c r="AS19" i="30"/>
  <c r="AR19" i="30"/>
  <c r="AQ19" i="30"/>
  <c r="AP19" i="30"/>
  <c r="AO19" i="30"/>
  <c r="AN19" i="30"/>
  <c r="AM19" i="30"/>
  <c r="AL19" i="30"/>
  <c r="AK19" i="30"/>
  <c r="AJ19" i="30"/>
  <c r="AI19" i="30"/>
  <c r="AH19" i="30"/>
  <c r="AG19" i="30"/>
  <c r="AB19" i="30" s="1"/>
  <c r="AE19" i="30"/>
  <c r="X19" i="30"/>
  <c r="AV18" i="30"/>
  <c r="AU18" i="30"/>
  <c r="AT18" i="30"/>
  <c r="AS18" i="30"/>
  <c r="AR18" i="30"/>
  <c r="AQ18" i="30"/>
  <c r="AP18" i="30"/>
  <c r="AO18" i="30"/>
  <c r="AN18" i="30"/>
  <c r="AM18" i="30"/>
  <c r="AL18" i="30"/>
  <c r="AK18" i="30"/>
  <c r="AJ18" i="30"/>
  <c r="AA18" i="30" s="1"/>
  <c r="AI18" i="30"/>
  <c r="AH18" i="30"/>
  <c r="AG18" i="30"/>
  <c r="Y18" i="30" s="1"/>
  <c r="AE18" i="30"/>
  <c r="AV17" i="30"/>
  <c r="AU17" i="30"/>
  <c r="AT17" i="30"/>
  <c r="AS17" i="30"/>
  <c r="AR17" i="30"/>
  <c r="AQ17" i="30"/>
  <c r="AP17" i="30"/>
  <c r="AO17" i="30"/>
  <c r="AN17" i="30"/>
  <c r="AM17" i="30"/>
  <c r="AL17" i="30"/>
  <c r="AK17" i="30"/>
  <c r="AJ17" i="30"/>
  <c r="AI17" i="30"/>
  <c r="Z17" i="30" s="1"/>
  <c r="AH17" i="30"/>
  <c r="AG17" i="30"/>
  <c r="AE17" i="30"/>
  <c r="AV16" i="30"/>
  <c r="AU16" i="30"/>
  <c r="AT16" i="30"/>
  <c r="AS16" i="30"/>
  <c r="AR16" i="30"/>
  <c r="AQ16" i="30"/>
  <c r="AP16" i="30"/>
  <c r="AO16" i="30"/>
  <c r="AN16" i="30"/>
  <c r="AM16" i="30"/>
  <c r="AL16" i="30"/>
  <c r="AK16" i="30"/>
  <c r="AJ16" i="30"/>
  <c r="AI16" i="30"/>
  <c r="AH16" i="30"/>
  <c r="AG16" i="30"/>
  <c r="AE16" i="30"/>
  <c r="Y16" i="30"/>
  <c r="AV15" i="30"/>
  <c r="AU15" i="30"/>
  <c r="AT15" i="30"/>
  <c r="AS15" i="30"/>
  <c r="AR15" i="30"/>
  <c r="AQ15" i="30"/>
  <c r="AP15" i="30"/>
  <c r="AO15" i="30"/>
  <c r="AN15" i="30"/>
  <c r="AM15" i="30"/>
  <c r="AL15" i="30"/>
  <c r="AK15" i="30"/>
  <c r="AJ15" i="30"/>
  <c r="AI15" i="30"/>
  <c r="AH15" i="30"/>
  <c r="AG15" i="30"/>
  <c r="AE15" i="30"/>
  <c r="AB15" i="30"/>
  <c r="X15" i="30"/>
  <c r="AV14" i="30"/>
  <c r="AU14" i="30"/>
  <c r="AT14" i="30"/>
  <c r="AS14" i="30"/>
  <c r="AR14" i="30"/>
  <c r="AQ14" i="30"/>
  <c r="AP14" i="30"/>
  <c r="AO14" i="30"/>
  <c r="AN14" i="30"/>
  <c r="AM14" i="30"/>
  <c r="AL14" i="30"/>
  <c r="AK14" i="30"/>
  <c r="AJ14" i="30"/>
  <c r="AI14" i="30"/>
  <c r="AH14" i="30"/>
  <c r="AG14" i="30"/>
  <c r="AE14" i="30"/>
  <c r="AA14" i="30"/>
  <c r="W14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W13" i="30" s="1"/>
  <c r="AE13" i="30"/>
  <c r="Z13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J12" i="30"/>
  <c r="AI12" i="30"/>
  <c r="AH12" i="30"/>
  <c r="AG12" i="30"/>
  <c r="AE12" i="30"/>
  <c r="Y12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B11" i="30" s="1"/>
  <c r="AE11" i="30"/>
  <c r="X11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A10" i="30" s="1"/>
  <c r="AI10" i="30"/>
  <c r="AH10" i="30"/>
  <c r="AG10" i="30"/>
  <c r="Y10" i="30" s="1"/>
  <c r="AE10" i="30"/>
  <c r="AV9" i="30"/>
  <c r="AU9" i="30"/>
  <c r="AU38" i="30" s="1"/>
  <c r="AT9" i="30"/>
  <c r="AS9" i="30"/>
  <c r="AR9" i="30"/>
  <c r="AQ9" i="30"/>
  <c r="AQ38" i="30" s="1"/>
  <c r="AP9" i="30"/>
  <c r="AO9" i="30"/>
  <c r="AN9" i="30"/>
  <c r="AM9" i="30"/>
  <c r="AM38" i="30" s="1"/>
  <c r="AL9" i="30"/>
  <c r="AK9" i="30"/>
  <c r="AJ9" i="30"/>
  <c r="AI9" i="30"/>
  <c r="Z9" i="30" s="1"/>
  <c r="AH9" i="30"/>
  <c r="AG9" i="30"/>
  <c r="AE9" i="30"/>
  <c r="AV8" i="30"/>
  <c r="AU8" i="30"/>
  <c r="AU42" i="30" s="1"/>
  <c r="AT8" i="30"/>
  <c r="AS8" i="30"/>
  <c r="AR8" i="30"/>
  <c r="AQ8" i="30"/>
  <c r="AQ42" i="30" s="1"/>
  <c r="AP8" i="30"/>
  <c r="AO8" i="30"/>
  <c r="AN8" i="30"/>
  <c r="AM8" i="30"/>
  <c r="AM42" i="30" s="1"/>
  <c r="AL8" i="30"/>
  <c r="AK8" i="30"/>
  <c r="AJ8" i="30"/>
  <c r="AI8" i="30"/>
  <c r="AI42" i="30" s="1"/>
  <c r="AH8" i="30"/>
  <c r="AG8" i="30"/>
  <c r="AE8" i="30"/>
  <c r="AV7" i="30"/>
  <c r="AU7" i="30"/>
  <c r="AT7" i="30"/>
  <c r="AT41" i="30" s="1"/>
  <c r="AS7" i="30"/>
  <c r="AR7" i="30"/>
  <c r="AQ7" i="30"/>
  <c r="AP7" i="30"/>
  <c r="AP41" i="30" s="1"/>
  <c r="AO7" i="30"/>
  <c r="AN7" i="30"/>
  <c r="AM7" i="30"/>
  <c r="AL7" i="30"/>
  <c r="AL41" i="30" s="1"/>
  <c r="AK7" i="30"/>
  <c r="AJ7" i="30"/>
  <c r="AI7" i="30"/>
  <c r="AH7" i="30"/>
  <c r="AH41" i="30" s="1"/>
  <c r="AG7" i="30"/>
  <c r="X7" i="30" s="1"/>
  <c r="AE7" i="30"/>
  <c r="AB7" i="30"/>
  <c r="AV6" i="30"/>
  <c r="AV39" i="30" s="1"/>
  <c r="AU6" i="30"/>
  <c r="AT6" i="30"/>
  <c r="AS6" i="30"/>
  <c r="AR6" i="30"/>
  <c r="AR39" i="30" s="1"/>
  <c r="AQ6" i="30"/>
  <c r="AP6" i="30"/>
  <c r="AO6" i="30"/>
  <c r="AO40" i="30" s="1"/>
  <c r="AN6" i="30"/>
  <c r="AM6" i="30"/>
  <c r="AL6" i="30"/>
  <c r="AK6" i="30"/>
  <c r="AK40" i="30" s="1"/>
  <c r="AJ6" i="30"/>
  <c r="AI6" i="30"/>
  <c r="AH6" i="30"/>
  <c r="AG6" i="30"/>
  <c r="AB6" i="30" s="1"/>
  <c r="AE6" i="30"/>
  <c r="W6" i="30"/>
  <c r="D1" i="30"/>
  <c r="AF39" i="29"/>
  <c r="AF38" i="29"/>
  <c r="CB37" i="29"/>
  <c r="CA37" i="29"/>
  <c r="BZ37" i="29"/>
  <c r="BY37" i="29"/>
  <c r="BX37" i="29"/>
  <c r="BW37" i="29"/>
  <c r="BV37" i="29"/>
  <c r="BU37" i="29"/>
  <c r="BT37" i="29"/>
  <c r="BS37" i="29"/>
  <c r="BR37" i="29"/>
  <c r="BQ37" i="29"/>
  <c r="BP37" i="29"/>
  <c r="BO37" i="29"/>
  <c r="BN37" i="29"/>
  <c r="BM37" i="29"/>
  <c r="BL37" i="29"/>
  <c r="BK37" i="29"/>
  <c r="BJ37" i="29"/>
  <c r="BI37" i="29"/>
  <c r="BH37" i="29"/>
  <c r="BG37" i="29"/>
  <c r="BF37" i="29"/>
  <c r="BE37" i="29"/>
  <c r="BD37" i="29"/>
  <c r="BC37" i="29"/>
  <c r="BB37" i="29"/>
  <c r="BA37" i="29"/>
  <c r="AZ37" i="29"/>
  <c r="AY37" i="29"/>
  <c r="AX37" i="29"/>
  <c r="AF37" i="29"/>
  <c r="AF36" i="29"/>
  <c r="AF35" i="29"/>
  <c r="AF34" i="29"/>
  <c r="AV31" i="29"/>
  <c r="AU31" i="29"/>
  <c r="AT31" i="29"/>
  <c r="AS31" i="29"/>
  <c r="AR31" i="29"/>
  <c r="AQ31" i="29"/>
  <c r="AP31" i="29"/>
  <c r="AO31" i="29"/>
  <c r="AN31" i="29"/>
  <c r="AM31" i="29"/>
  <c r="AL31" i="29"/>
  <c r="AK31" i="29"/>
  <c r="AJ31" i="29"/>
  <c r="AI31" i="29"/>
  <c r="AH31" i="29"/>
  <c r="Z31" i="29" s="1"/>
  <c r="AG31" i="29"/>
  <c r="AW31" i="29" s="1"/>
  <c r="AE31" i="29"/>
  <c r="Y31" i="29"/>
  <c r="E31" i="29"/>
  <c r="AV30" i="29"/>
  <c r="AU30" i="29"/>
  <c r="AT30" i="29"/>
  <c r="AS30" i="29"/>
  <c r="AR30" i="29"/>
  <c r="AQ30" i="29"/>
  <c r="AP30" i="29"/>
  <c r="AO30" i="29"/>
  <c r="AN30" i="29"/>
  <c r="AM30" i="29"/>
  <c r="AL30" i="29"/>
  <c r="AK30" i="29"/>
  <c r="AJ30" i="29"/>
  <c r="AI30" i="29"/>
  <c r="AH30" i="29"/>
  <c r="Z30" i="29" s="1"/>
  <c r="AG30" i="29"/>
  <c r="AW30" i="29" s="1"/>
  <c r="AE30" i="29"/>
  <c r="Y30" i="29"/>
  <c r="AV29" i="29"/>
  <c r="AU29" i="29"/>
  <c r="AT29" i="29"/>
  <c r="AS29" i="29"/>
  <c r="AR29" i="29"/>
  <c r="AQ29" i="29"/>
  <c r="AP29" i="29"/>
  <c r="AO29" i="29"/>
  <c r="AN29" i="29"/>
  <c r="AM29" i="29"/>
  <c r="AL29" i="29"/>
  <c r="AK29" i="29"/>
  <c r="AJ29" i="29"/>
  <c r="AI29" i="29"/>
  <c r="AH29" i="29"/>
  <c r="AG29" i="29"/>
  <c r="Y29" i="29" s="1"/>
  <c r="AE29" i="29"/>
  <c r="AB29" i="29"/>
  <c r="X29" i="29"/>
  <c r="AV28" i="29"/>
  <c r="AU28" i="29"/>
  <c r="AT28" i="29"/>
  <c r="AS28" i="29"/>
  <c r="AR28" i="29"/>
  <c r="AQ28" i="29"/>
  <c r="AP28" i="29"/>
  <c r="AO28" i="29"/>
  <c r="AN28" i="29"/>
  <c r="AM28" i="29"/>
  <c r="AL28" i="29"/>
  <c r="AK28" i="29"/>
  <c r="AJ28" i="29"/>
  <c r="AB28" i="29" s="1"/>
  <c r="AI28" i="29"/>
  <c r="AH28" i="29"/>
  <c r="AG28" i="29"/>
  <c r="AW28" i="29" s="1"/>
  <c r="AE28" i="29"/>
  <c r="AA28" i="29"/>
  <c r="W28" i="29"/>
  <c r="AV27" i="29"/>
  <c r="AU27" i="29"/>
  <c r="AT27" i="29"/>
  <c r="AS27" i="29"/>
  <c r="AR27" i="29"/>
  <c r="AQ27" i="29"/>
  <c r="AP27" i="29"/>
  <c r="AO27" i="29"/>
  <c r="AN27" i="29"/>
  <c r="AM27" i="29"/>
  <c r="AL27" i="29"/>
  <c r="AK27" i="29"/>
  <c r="AJ27" i="29"/>
  <c r="AI27" i="29"/>
  <c r="Z27" i="29" s="1"/>
  <c r="AH27" i="29"/>
  <c r="AG27" i="29"/>
  <c r="AE27" i="29"/>
  <c r="AV26" i="29"/>
  <c r="AU26" i="29"/>
  <c r="AT26" i="29"/>
  <c r="AS26" i="29"/>
  <c r="AR26" i="29"/>
  <c r="AQ26" i="29"/>
  <c r="AP26" i="29"/>
  <c r="AO26" i="29"/>
  <c r="AN26" i="29"/>
  <c r="AM26" i="29"/>
  <c r="AL26" i="29"/>
  <c r="AK26" i="29"/>
  <c r="AJ26" i="29"/>
  <c r="AI26" i="29"/>
  <c r="AH26" i="29"/>
  <c r="AG26" i="29"/>
  <c r="AE26" i="29"/>
  <c r="Y26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AE25" i="29"/>
  <c r="AB25" i="29"/>
  <c r="X25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A24" i="29" s="1"/>
  <c r="AI24" i="29"/>
  <c r="AH24" i="29"/>
  <c r="AG24" i="29"/>
  <c r="AW24" i="29" s="1"/>
  <c r="AE24" i="29"/>
  <c r="W24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J23" i="29"/>
  <c r="AI23" i="29"/>
  <c r="AH23" i="29"/>
  <c r="AB23" i="29" s="1"/>
  <c r="AG23" i="29"/>
  <c r="AW23" i="29" s="1"/>
  <c r="AE23" i="29"/>
  <c r="Z23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J22" i="29"/>
  <c r="AI22" i="29"/>
  <c r="AH22" i="29"/>
  <c r="AG22" i="29"/>
  <c r="AE22" i="29"/>
  <c r="Y22" i="29"/>
  <c r="AV21" i="29"/>
  <c r="AU21" i="29"/>
  <c r="AT21" i="29"/>
  <c r="AS21" i="29"/>
  <c r="AR21" i="29"/>
  <c r="AQ21" i="29"/>
  <c r="AP21" i="29"/>
  <c r="AO21" i="29"/>
  <c r="AN21" i="29"/>
  <c r="AM21" i="29"/>
  <c r="AL21" i="29"/>
  <c r="AK21" i="29"/>
  <c r="AJ21" i="29"/>
  <c r="AI21" i="29"/>
  <c r="AH21" i="29"/>
  <c r="AG21" i="29"/>
  <c r="AB21" i="29" s="1"/>
  <c r="AE21" i="29"/>
  <c r="X21" i="29"/>
  <c r="AV20" i="29"/>
  <c r="AU20" i="29"/>
  <c r="AT20" i="29"/>
  <c r="AS20" i="29"/>
  <c r="AR20" i="29"/>
  <c r="AQ20" i="29"/>
  <c r="AP20" i="29"/>
  <c r="AO20" i="29"/>
  <c r="AN20" i="29"/>
  <c r="AM20" i="29"/>
  <c r="AL20" i="29"/>
  <c r="AK20" i="29"/>
  <c r="AJ20" i="29"/>
  <c r="AA20" i="29" s="1"/>
  <c r="AI20" i="29"/>
  <c r="AH20" i="29"/>
  <c r="AG20" i="29"/>
  <c r="AW20" i="29" s="1"/>
  <c r="AE20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AI19" i="29"/>
  <c r="Z19" i="29" s="1"/>
  <c r="AH19" i="29"/>
  <c r="AG19" i="29"/>
  <c r="AE19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J18" i="29"/>
  <c r="AI18" i="29"/>
  <c r="AH18" i="29"/>
  <c r="AG18" i="29"/>
  <c r="AE18" i="29"/>
  <c r="Y18" i="29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J17" i="29"/>
  <c r="AI17" i="29"/>
  <c r="AH17" i="29"/>
  <c r="AG17" i="29"/>
  <c r="AE17" i="29"/>
  <c r="AB17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I16" i="29"/>
  <c r="AH16" i="29"/>
  <c r="AG16" i="29"/>
  <c r="AE16" i="29"/>
  <c r="AA16" i="29"/>
  <c r="W16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AI15" i="29"/>
  <c r="AH15" i="29"/>
  <c r="AB15" i="29" s="1"/>
  <c r="AG15" i="29"/>
  <c r="AW15" i="29" s="1"/>
  <c r="AE15" i="29"/>
  <c r="Z15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J14" i="29"/>
  <c r="AI14" i="29"/>
  <c r="AH14" i="29"/>
  <c r="AG14" i="29"/>
  <c r="AE14" i="29"/>
  <c r="Y14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AH13" i="29"/>
  <c r="AG13" i="29"/>
  <c r="AB13" i="29" s="1"/>
  <c r="AE13" i="29"/>
  <c r="X13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A12" i="29" s="1"/>
  <c r="AI12" i="29"/>
  <c r="AH12" i="29"/>
  <c r="AG12" i="29"/>
  <c r="AW12" i="29" s="1"/>
  <c r="AE12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Z11" i="29" s="1"/>
  <c r="AH11" i="29"/>
  <c r="AG11" i="29"/>
  <c r="AE11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I10" i="29"/>
  <c r="AH10" i="29"/>
  <c r="AG10" i="29"/>
  <c r="AW10" i="29" s="1"/>
  <c r="AE10" i="29"/>
  <c r="Y10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I9" i="29"/>
  <c r="AH9" i="29"/>
  <c r="AG9" i="29"/>
  <c r="AE9" i="29"/>
  <c r="AB9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E8" i="29"/>
  <c r="AA8" i="29"/>
  <c r="W8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J7" i="29"/>
  <c r="AI7" i="29"/>
  <c r="AH7" i="29"/>
  <c r="AB7" i="29" s="1"/>
  <c r="AG7" i="29"/>
  <c r="AW7" i="29" s="1"/>
  <c r="AE7" i="29"/>
  <c r="Z7" i="29"/>
  <c r="AV6" i="29"/>
  <c r="AU6" i="29"/>
  <c r="AT6" i="29"/>
  <c r="AS6" i="29"/>
  <c r="AS36" i="29" s="1"/>
  <c r="AR6" i="29"/>
  <c r="AQ6" i="29"/>
  <c r="AP6" i="29"/>
  <c r="AO6" i="29"/>
  <c r="AO36" i="29" s="1"/>
  <c r="AN6" i="29"/>
  <c r="AM6" i="29"/>
  <c r="AL6" i="29"/>
  <c r="AK6" i="29"/>
  <c r="AK36" i="29" s="1"/>
  <c r="AJ6" i="29"/>
  <c r="AI6" i="29"/>
  <c r="AH6" i="29"/>
  <c r="AG6" i="29"/>
  <c r="AG36" i="29" s="1"/>
  <c r="D1" i="29"/>
  <c r="AF41" i="28"/>
  <c r="AF40" i="28"/>
  <c r="CB39" i="28"/>
  <c r="CA39" i="28"/>
  <c r="BZ39" i="28"/>
  <c r="BY39" i="28"/>
  <c r="BX39" i="28"/>
  <c r="BW39" i="28"/>
  <c r="BV39" i="28"/>
  <c r="BU39" i="28"/>
  <c r="BT39" i="28"/>
  <c r="BS39" i="28"/>
  <c r="BR39" i="28"/>
  <c r="BQ39" i="28"/>
  <c r="BP39" i="28"/>
  <c r="BO39" i="28"/>
  <c r="BN39" i="28"/>
  <c r="BM39" i="28"/>
  <c r="BL39" i="28"/>
  <c r="BK39" i="28"/>
  <c r="BJ39" i="28"/>
  <c r="BI39" i="28"/>
  <c r="BH39" i="28"/>
  <c r="BG39" i="28"/>
  <c r="BF39" i="28"/>
  <c r="BE39" i="28"/>
  <c r="BD39" i="28"/>
  <c r="BC39" i="28"/>
  <c r="BB39" i="28"/>
  <c r="BA39" i="28"/>
  <c r="AZ39" i="28"/>
  <c r="AY39" i="28"/>
  <c r="AX39" i="28"/>
  <c r="AF39" i="28"/>
  <c r="AF38" i="28"/>
  <c r="AF37" i="28"/>
  <c r="AF36" i="28"/>
  <c r="E33" i="28"/>
  <c r="B37" i="43" s="1"/>
  <c r="AV32" i="28"/>
  <c r="AU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W32" i="28" s="1"/>
  <c r="AE32" i="28"/>
  <c r="Y32" i="28"/>
  <c r="AV31" i="28"/>
  <c r="AU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B31" i="28" s="1"/>
  <c r="AE31" i="28"/>
  <c r="AV30" i="28"/>
  <c r="AU30" i="28"/>
  <c r="AT30" i="28"/>
  <c r="AS30" i="28"/>
  <c r="AR30" i="28"/>
  <c r="AQ30" i="28"/>
  <c r="AP30" i="28"/>
  <c r="AO30" i="28"/>
  <c r="AN30" i="28"/>
  <c r="AM30" i="28"/>
  <c r="AL30" i="28"/>
  <c r="AK30" i="28"/>
  <c r="AJ30" i="28"/>
  <c r="AA30" i="28" s="1"/>
  <c r="AI30" i="28"/>
  <c r="AH30" i="28"/>
  <c r="AG30" i="28"/>
  <c r="AE30" i="28"/>
  <c r="AV29" i="28"/>
  <c r="AU29" i="28"/>
  <c r="AT29" i="28"/>
  <c r="AS29" i="28"/>
  <c r="AR29" i="28"/>
  <c r="AQ29" i="28"/>
  <c r="AP29" i="28"/>
  <c r="AO29" i="28"/>
  <c r="AN29" i="28"/>
  <c r="AM29" i="28"/>
  <c r="AL29" i="28"/>
  <c r="AK29" i="28"/>
  <c r="AJ29" i="28"/>
  <c r="AI29" i="28"/>
  <c r="Z29" i="28" s="1"/>
  <c r="AH29" i="28"/>
  <c r="AG29" i="28"/>
  <c r="AE29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Z28" i="28" s="1"/>
  <c r="AE28" i="28"/>
  <c r="Y28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E27" i="28"/>
  <c r="AB27" i="28"/>
  <c r="AV26" i="28"/>
  <c r="AU26" i="28"/>
  <c r="AT26" i="28"/>
  <c r="AS26" i="28"/>
  <c r="AR26" i="28"/>
  <c r="AQ26" i="28"/>
  <c r="AP26" i="28"/>
  <c r="AO26" i="28"/>
  <c r="AN26" i="28"/>
  <c r="AM26" i="28"/>
  <c r="AL26" i="28"/>
  <c r="AK26" i="28"/>
  <c r="AJ26" i="28"/>
  <c r="Z26" i="28" s="1"/>
  <c r="AI26" i="28"/>
  <c r="AB26" i="28" s="1"/>
  <c r="AH26" i="28"/>
  <c r="AG26" i="28"/>
  <c r="AE26" i="28"/>
  <c r="AA26" i="28"/>
  <c r="W26" i="28"/>
  <c r="AV25" i="28"/>
  <c r="AU25" i="28"/>
  <c r="AT25" i="28"/>
  <c r="AS25" i="28"/>
  <c r="AR25" i="28"/>
  <c r="AQ25" i="28"/>
  <c r="AP25" i="28"/>
  <c r="AO25" i="28"/>
  <c r="AN25" i="28"/>
  <c r="AM25" i="28"/>
  <c r="AL25" i="28"/>
  <c r="AK25" i="28"/>
  <c r="AJ25" i="28"/>
  <c r="AI25" i="28"/>
  <c r="Y25" i="28" s="1"/>
  <c r="AH25" i="28"/>
  <c r="AG25" i="28"/>
  <c r="AW25" i="28" s="1"/>
  <c r="AE25" i="28"/>
  <c r="AV24" i="28"/>
  <c r="AU24" i="28"/>
  <c r="AT24" i="28"/>
  <c r="AS24" i="28"/>
  <c r="AR24" i="28"/>
  <c r="AQ24" i="28"/>
  <c r="AP24" i="28"/>
  <c r="AO24" i="28"/>
  <c r="AN24" i="28"/>
  <c r="AM24" i="28"/>
  <c r="AL24" i="28"/>
  <c r="AK24" i="28"/>
  <c r="AJ24" i="28"/>
  <c r="AI24" i="28"/>
  <c r="AH24" i="28"/>
  <c r="AG24" i="28"/>
  <c r="Z24" i="28" s="1"/>
  <c r="AE24" i="28"/>
  <c r="Y24" i="28"/>
  <c r="AV23" i="28"/>
  <c r="AU23" i="28"/>
  <c r="AT23" i="28"/>
  <c r="AS23" i="28"/>
  <c r="AR23" i="28"/>
  <c r="AQ23" i="28"/>
  <c r="AP23" i="28"/>
  <c r="AO23" i="28"/>
  <c r="AN23" i="28"/>
  <c r="AM23" i="28"/>
  <c r="AL23" i="28"/>
  <c r="AK23" i="28"/>
  <c r="AJ23" i="28"/>
  <c r="AI23" i="28"/>
  <c r="AH23" i="28"/>
  <c r="AG23" i="28"/>
  <c r="AB23" i="28" s="1"/>
  <c r="AE23" i="28"/>
  <c r="AV22" i="28"/>
  <c r="AU22" i="28"/>
  <c r="AT22" i="28"/>
  <c r="AS22" i="28"/>
  <c r="AR22" i="28"/>
  <c r="AQ22" i="28"/>
  <c r="AP22" i="28"/>
  <c r="AO22" i="28"/>
  <c r="AN22" i="28"/>
  <c r="AM22" i="28"/>
  <c r="AL22" i="28"/>
  <c r="AK22" i="28"/>
  <c r="AJ22" i="28"/>
  <c r="Z22" i="28" s="1"/>
  <c r="AI22" i="28"/>
  <c r="AH22" i="28"/>
  <c r="AG22" i="28"/>
  <c r="AE22" i="28"/>
  <c r="AV21" i="28"/>
  <c r="AU21" i="28"/>
  <c r="AT21" i="28"/>
  <c r="AS21" i="28"/>
  <c r="AR21" i="28"/>
  <c r="AQ21" i="28"/>
  <c r="AP21" i="28"/>
  <c r="AO21" i="28"/>
  <c r="AN21" i="28"/>
  <c r="AM21" i="28"/>
  <c r="AL21" i="28"/>
  <c r="AK21" i="28"/>
  <c r="AJ21" i="28"/>
  <c r="AI21" i="28"/>
  <c r="Y21" i="28" s="1"/>
  <c r="AH21" i="28"/>
  <c r="AG21" i="28"/>
  <c r="AE21" i="28"/>
  <c r="AV20" i="28"/>
  <c r="AU20" i="28"/>
  <c r="AT20" i="28"/>
  <c r="AS20" i="28"/>
  <c r="AR20" i="28"/>
  <c r="AQ20" i="28"/>
  <c r="AP20" i="28"/>
  <c r="AO20" i="28"/>
  <c r="AN20" i="28"/>
  <c r="AM20" i="28"/>
  <c r="AL20" i="28"/>
  <c r="AK20" i="28"/>
  <c r="AJ20" i="28"/>
  <c r="AI20" i="28"/>
  <c r="AH20" i="28"/>
  <c r="AG20" i="28"/>
  <c r="Z20" i="28" s="1"/>
  <c r="AE20" i="28"/>
  <c r="Y20" i="28"/>
  <c r="AV19" i="28"/>
  <c r="AU19" i="28"/>
  <c r="AT19" i="28"/>
  <c r="AS19" i="28"/>
  <c r="AR19" i="28"/>
  <c r="AQ19" i="28"/>
  <c r="AP19" i="28"/>
  <c r="AO19" i="28"/>
  <c r="AN19" i="28"/>
  <c r="AM19" i="28"/>
  <c r="AL19" i="28"/>
  <c r="AK19" i="28"/>
  <c r="AJ19" i="28"/>
  <c r="AI19" i="28"/>
  <c r="AH19" i="28"/>
  <c r="AG19" i="28"/>
  <c r="AE19" i="28"/>
  <c r="AB19" i="28"/>
  <c r="AV18" i="28"/>
  <c r="AU18" i="28"/>
  <c r="AT18" i="28"/>
  <c r="AS18" i="28"/>
  <c r="AR18" i="28"/>
  <c r="AQ18" i="28"/>
  <c r="AP18" i="28"/>
  <c r="AO18" i="28"/>
  <c r="AN18" i="28"/>
  <c r="AM18" i="28"/>
  <c r="AL18" i="28"/>
  <c r="AK18" i="28"/>
  <c r="AJ18" i="28"/>
  <c r="Z18" i="28" s="1"/>
  <c r="AI18" i="28"/>
  <c r="AH18" i="28"/>
  <c r="AG18" i="28"/>
  <c r="AE18" i="28"/>
  <c r="W18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Y17" i="28" s="1"/>
  <c r="AH17" i="28"/>
  <c r="AG17" i="28"/>
  <c r="AW17" i="28" s="1"/>
  <c r="AE17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I16" i="28"/>
  <c r="AH16" i="28"/>
  <c r="AG16" i="28"/>
  <c r="Z16" i="28" s="1"/>
  <c r="AE16" i="28"/>
  <c r="Y16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G15" i="28"/>
  <c r="AB15" i="28" s="1"/>
  <c r="AE15" i="28"/>
  <c r="AV14" i="28"/>
  <c r="AU14" i="28"/>
  <c r="AT14" i="28"/>
  <c r="AS14" i="28"/>
  <c r="AR14" i="28"/>
  <c r="AQ14" i="28"/>
  <c r="AP14" i="28"/>
  <c r="AO14" i="28"/>
  <c r="AN14" i="28"/>
  <c r="AM14" i="28"/>
  <c r="AL14" i="28"/>
  <c r="AK14" i="28"/>
  <c r="AJ14" i="28"/>
  <c r="Z14" i="28" s="1"/>
  <c r="AI14" i="28"/>
  <c r="AH14" i="28"/>
  <c r="AG14" i="28"/>
  <c r="AE14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I13" i="28"/>
  <c r="Y13" i="28" s="1"/>
  <c r="AH13" i="28"/>
  <c r="AG13" i="28"/>
  <c r="AE13" i="28"/>
  <c r="AV12" i="28"/>
  <c r="AU12" i="28"/>
  <c r="AT12" i="28"/>
  <c r="AS12" i="28"/>
  <c r="AR12" i="28"/>
  <c r="AQ12" i="28"/>
  <c r="AP12" i="28"/>
  <c r="AO12" i="28"/>
  <c r="AN12" i="28"/>
  <c r="AM12" i="28"/>
  <c r="AL12" i="28"/>
  <c r="AK12" i="28"/>
  <c r="AJ12" i="28"/>
  <c r="AI12" i="28"/>
  <c r="AH12" i="28"/>
  <c r="AG12" i="28"/>
  <c r="Z12" i="28" s="1"/>
  <c r="AE12" i="28"/>
  <c r="Y12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H11" i="28"/>
  <c r="AG11" i="28"/>
  <c r="AE11" i="28"/>
  <c r="AB11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Z10" i="28" s="1"/>
  <c r="AI10" i="28"/>
  <c r="AH10" i="28"/>
  <c r="AG10" i="28"/>
  <c r="AE10" i="28"/>
  <c r="W10" i="28"/>
  <c r="AV9" i="28"/>
  <c r="AU9" i="28"/>
  <c r="AU41" i="28" s="1"/>
  <c r="AT9" i="28"/>
  <c r="AS9" i="28"/>
  <c r="AR9" i="28"/>
  <c r="AQ9" i="28"/>
  <c r="AQ41" i="28" s="1"/>
  <c r="AP9" i="28"/>
  <c r="AO9" i="28"/>
  <c r="AN9" i="28"/>
  <c r="AM9" i="28"/>
  <c r="AM35" i="28" s="1"/>
  <c r="AL9" i="28"/>
  <c r="AK9" i="28"/>
  <c r="AJ9" i="28"/>
  <c r="AI9" i="28"/>
  <c r="Y9" i="28" s="1"/>
  <c r="AH9" i="28"/>
  <c r="AG9" i="28"/>
  <c r="AW9" i="28" s="1"/>
  <c r="AE9" i="28"/>
  <c r="AV8" i="28"/>
  <c r="AU8" i="28"/>
  <c r="AT8" i="28"/>
  <c r="AT38" i="28" s="1"/>
  <c r="AS8" i="28"/>
  <c r="AR8" i="28"/>
  <c r="AQ8" i="28"/>
  <c r="AP8" i="28"/>
  <c r="AP38" i="28" s="1"/>
  <c r="AO8" i="28"/>
  <c r="AN8" i="28"/>
  <c r="AM8" i="28"/>
  <c r="AL8" i="28"/>
  <c r="AL38" i="28" s="1"/>
  <c r="AK8" i="28"/>
  <c r="AJ8" i="28"/>
  <c r="AI8" i="28"/>
  <c r="AH8" i="28"/>
  <c r="AH38" i="28" s="1"/>
  <c r="AG8" i="28"/>
  <c r="Z8" i="28" s="1"/>
  <c r="AE8" i="28"/>
  <c r="Y8" i="28"/>
  <c r="AV7" i="28"/>
  <c r="AU7" i="28"/>
  <c r="AT7" i="28"/>
  <c r="AS7" i="28"/>
  <c r="AS37" i="28" s="1"/>
  <c r="AR7" i="28"/>
  <c r="AQ7" i="28"/>
  <c r="AP7" i="28"/>
  <c r="AO7" i="28"/>
  <c r="AO37" i="28" s="1"/>
  <c r="AN7" i="28"/>
  <c r="AM7" i="28"/>
  <c r="AL7" i="28"/>
  <c r="AK7" i="28"/>
  <c r="AK37" i="28" s="1"/>
  <c r="AJ7" i="28"/>
  <c r="AI7" i="28"/>
  <c r="AH7" i="28"/>
  <c r="AG7" i="28"/>
  <c r="AB7" i="28" s="1"/>
  <c r="AE7" i="28"/>
  <c r="AV6" i="28"/>
  <c r="AV40" i="28" s="1"/>
  <c r="AU6" i="28"/>
  <c r="AT6" i="28"/>
  <c r="AT37" i="28" s="1"/>
  <c r="AS6" i="28"/>
  <c r="AR6" i="28"/>
  <c r="AQ6" i="28"/>
  <c r="AP6" i="28"/>
  <c r="AP37" i="28" s="1"/>
  <c r="AO6" i="28"/>
  <c r="AN6" i="28"/>
  <c r="AN39" i="28" s="1"/>
  <c r="AM6" i="28"/>
  <c r="AL6" i="28"/>
  <c r="AL37" i="28" s="1"/>
  <c r="AK6" i="28"/>
  <c r="AJ6" i="28"/>
  <c r="AJ40" i="28" s="1"/>
  <c r="AI6" i="28"/>
  <c r="AH6" i="28"/>
  <c r="AH37" i="28" s="1"/>
  <c r="AG6" i="28"/>
  <c r="D1" i="28"/>
  <c r="AF46" i="27"/>
  <c r="AF45" i="27"/>
  <c r="CB44" i="27"/>
  <c r="CA44" i="27"/>
  <c r="BZ44" i="27"/>
  <c r="BY44" i="27"/>
  <c r="BX44" i="27"/>
  <c r="BW44" i="27"/>
  <c r="BV44" i="27"/>
  <c r="BU44" i="27"/>
  <c r="BT44" i="27"/>
  <c r="BS44" i="27"/>
  <c r="BR44" i="27"/>
  <c r="BQ44" i="27"/>
  <c r="BP44" i="27"/>
  <c r="BO44" i="27"/>
  <c r="BN44" i="27"/>
  <c r="BM44" i="27"/>
  <c r="BL44" i="27"/>
  <c r="BK44" i="27"/>
  <c r="BJ44" i="27"/>
  <c r="BI44" i="27"/>
  <c r="BH44" i="27"/>
  <c r="BG44" i="27"/>
  <c r="BF44" i="27"/>
  <c r="BE44" i="27"/>
  <c r="BD44" i="27"/>
  <c r="BC44" i="27"/>
  <c r="BB44" i="27"/>
  <c r="BA44" i="27"/>
  <c r="AZ44" i="27"/>
  <c r="AY44" i="27"/>
  <c r="AX44" i="27"/>
  <c r="AF44" i="27"/>
  <c r="AF43" i="27"/>
  <c r="AF42" i="27"/>
  <c r="AF41" i="27"/>
  <c r="V38" i="27"/>
  <c r="E38" i="27"/>
  <c r="B36" i="43" s="1"/>
  <c r="AV37" i="27"/>
  <c r="AU37" i="27"/>
  <c r="AT37" i="27"/>
  <c r="AS37" i="27"/>
  <c r="AR37" i="27"/>
  <c r="AQ37" i="27"/>
  <c r="AP37" i="27"/>
  <c r="AO37" i="27"/>
  <c r="AN37" i="27"/>
  <c r="AM37" i="27"/>
  <c r="AL37" i="27"/>
  <c r="AK37" i="27"/>
  <c r="AJ37" i="27"/>
  <c r="AI37" i="27"/>
  <c r="AH37" i="27"/>
  <c r="AG37" i="27"/>
  <c r="AE37" i="27"/>
  <c r="AB37" i="27"/>
  <c r="AV36" i="27"/>
  <c r="AU36" i="27"/>
  <c r="AT36" i="27"/>
  <c r="AS36" i="27"/>
  <c r="AR36" i="27"/>
  <c r="AQ36" i="27"/>
  <c r="AP36" i="27"/>
  <c r="AO36" i="27"/>
  <c r="AN36" i="27"/>
  <c r="AM36" i="27"/>
  <c r="AL36" i="27"/>
  <c r="AK36" i="27"/>
  <c r="AJ36" i="27"/>
  <c r="Z36" i="27" s="1"/>
  <c r="AI36" i="27"/>
  <c r="AH36" i="27"/>
  <c r="AG36" i="27"/>
  <c r="AE36" i="27"/>
  <c r="AV35" i="27"/>
  <c r="AU35" i="27"/>
  <c r="AT35" i="27"/>
  <c r="AS35" i="27"/>
  <c r="AR35" i="27"/>
  <c r="AQ35" i="27"/>
  <c r="AP35" i="27"/>
  <c r="AO35" i="27"/>
  <c r="AN35" i="27"/>
  <c r="AM35" i="27"/>
  <c r="AL35" i="27"/>
  <c r="AK35" i="27"/>
  <c r="AJ35" i="27"/>
  <c r="AI35" i="27"/>
  <c r="Y35" i="27" s="1"/>
  <c r="AH35" i="27"/>
  <c r="AG35" i="27"/>
  <c r="AE35" i="27"/>
  <c r="AV34" i="27"/>
  <c r="AU34" i="27"/>
  <c r="AT34" i="27"/>
  <c r="AS34" i="27"/>
  <c r="AR34" i="27"/>
  <c r="AQ34" i="27"/>
  <c r="AP34" i="27"/>
  <c r="AO34" i="27"/>
  <c r="AN34" i="27"/>
  <c r="AM34" i="27"/>
  <c r="AL34" i="27"/>
  <c r="AK34" i="27"/>
  <c r="AJ34" i="27"/>
  <c r="AI34" i="27"/>
  <c r="AH34" i="27"/>
  <c r="AG34" i="27"/>
  <c r="Z34" i="27" s="1"/>
  <c r="AE34" i="27"/>
  <c r="Y34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AE33" i="27"/>
  <c r="AB33" i="27"/>
  <c r="AV32" i="27"/>
  <c r="AU32" i="27"/>
  <c r="AT32" i="27"/>
  <c r="AS32" i="27"/>
  <c r="AR32" i="27"/>
  <c r="AQ32" i="27"/>
  <c r="AP32" i="27"/>
  <c r="AO32" i="27"/>
  <c r="AN32" i="27"/>
  <c r="AM32" i="27"/>
  <c r="AL32" i="27"/>
  <c r="AK32" i="27"/>
  <c r="AJ32" i="27"/>
  <c r="Z32" i="27" s="1"/>
  <c r="AI32" i="27"/>
  <c r="AH32" i="27"/>
  <c r="AG32" i="27"/>
  <c r="AE32" i="27"/>
  <c r="W32" i="27"/>
  <c r="AV31" i="27"/>
  <c r="AU31" i="27"/>
  <c r="AT31" i="27"/>
  <c r="AS31" i="27"/>
  <c r="AR31" i="27"/>
  <c r="AQ31" i="27"/>
  <c r="AP31" i="27"/>
  <c r="AO31" i="27"/>
  <c r="AN31" i="27"/>
  <c r="AM31" i="27"/>
  <c r="AL31" i="27"/>
  <c r="AK31" i="27"/>
  <c r="AJ31" i="27"/>
  <c r="AI31" i="27"/>
  <c r="Y31" i="27" s="1"/>
  <c r="AH31" i="27"/>
  <c r="AG31" i="27"/>
  <c r="AE31" i="27"/>
  <c r="AV30" i="27"/>
  <c r="AU30" i="27"/>
  <c r="AT30" i="27"/>
  <c r="AS30" i="27"/>
  <c r="AR30" i="27"/>
  <c r="AQ30" i="27"/>
  <c r="AP30" i="27"/>
  <c r="AO30" i="27"/>
  <c r="AN30" i="27"/>
  <c r="AM30" i="27"/>
  <c r="AL30" i="27"/>
  <c r="AK30" i="27"/>
  <c r="AJ30" i="27"/>
  <c r="AI30" i="27"/>
  <c r="AH30" i="27"/>
  <c r="AG30" i="27"/>
  <c r="Z30" i="27" s="1"/>
  <c r="AE30" i="27"/>
  <c r="Y30" i="27"/>
  <c r="AV29" i="27"/>
  <c r="AU29" i="27"/>
  <c r="AT29" i="27"/>
  <c r="AS29" i="27"/>
  <c r="AR29" i="27"/>
  <c r="AQ29" i="27"/>
  <c r="AP29" i="27"/>
  <c r="AO29" i="27"/>
  <c r="AN29" i="27"/>
  <c r="AM29" i="27"/>
  <c r="AL29" i="27"/>
  <c r="AK29" i="27"/>
  <c r="AJ29" i="27"/>
  <c r="AI29" i="27"/>
  <c r="AH29" i="27"/>
  <c r="AG29" i="27"/>
  <c r="AE29" i="27"/>
  <c r="AB29" i="27"/>
  <c r="AV28" i="27"/>
  <c r="AU28" i="27"/>
  <c r="AT28" i="27"/>
  <c r="AS28" i="27"/>
  <c r="AR28" i="27"/>
  <c r="AQ28" i="27"/>
  <c r="AP28" i="27"/>
  <c r="AO28" i="27"/>
  <c r="AN28" i="27"/>
  <c r="AM28" i="27"/>
  <c r="AL28" i="27"/>
  <c r="AK28" i="27"/>
  <c r="AJ28" i="27"/>
  <c r="Z28" i="27" s="1"/>
  <c r="AI28" i="27"/>
  <c r="AH28" i="27"/>
  <c r="AG28" i="27"/>
  <c r="AE28" i="27"/>
  <c r="AV27" i="27"/>
  <c r="AU27" i="27"/>
  <c r="AT27" i="27"/>
  <c r="AS27" i="27"/>
  <c r="AR27" i="27"/>
  <c r="AQ27" i="27"/>
  <c r="AP27" i="27"/>
  <c r="AO27" i="27"/>
  <c r="AN27" i="27"/>
  <c r="AM27" i="27"/>
  <c r="AL27" i="27"/>
  <c r="AK27" i="27"/>
  <c r="AJ27" i="27"/>
  <c r="AI27" i="27"/>
  <c r="Y27" i="27" s="1"/>
  <c r="AH27" i="27"/>
  <c r="AG27" i="27"/>
  <c r="AE27" i="27"/>
  <c r="AV26" i="27"/>
  <c r="AU26" i="27"/>
  <c r="AT26" i="27"/>
  <c r="AS26" i="27"/>
  <c r="AR26" i="27"/>
  <c r="AQ26" i="27"/>
  <c r="AP26" i="27"/>
  <c r="AO26" i="27"/>
  <c r="AN26" i="27"/>
  <c r="AM26" i="27"/>
  <c r="AL26" i="27"/>
  <c r="AK26" i="27"/>
  <c r="AJ26" i="27"/>
  <c r="AI26" i="27"/>
  <c r="AH26" i="27"/>
  <c r="AG26" i="27"/>
  <c r="Z26" i="27" s="1"/>
  <c r="AE26" i="27"/>
  <c r="Y26" i="27"/>
  <c r="AV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AH25" i="27"/>
  <c r="AG25" i="27"/>
  <c r="AE25" i="27"/>
  <c r="AB25" i="27"/>
  <c r="AV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Z24" i="27" s="1"/>
  <c r="AI24" i="27"/>
  <c r="AH24" i="27"/>
  <c r="AG24" i="27"/>
  <c r="AE24" i="27"/>
  <c r="W24" i="27"/>
  <c r="AV23" i="27"/>
  <c r="AU23" i="27"/>
  <c r="AT23" i="27"/>
  <c r="AS23" i="27"/>
  <c r="AR23" i="27"/>
  <c r="AQ23" i="27"/>
  <c r="AP23" i="27"/>
  <c r="AO23" i="27"/>
  <c r="AN23" i="27"/>
  <c r="AM23" i="27"/>
  <c r="AL23" i="27"/>
  <c r="AK23" i="27"/>
  <c r="AJ23" i="27"/>
  <c r="AI23" i="27"/>
  <c r="Y23" i="27" s="1"/>
  <c r="AH23" i="27"/>
  <c r="AG23" i="27"/>
  <c r="AE23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Z22" i="27" s="1"/>
  <c r="AE22" i="27"/>
  <c r="Y22" i="27"/>
  <c r="AV21" i="27"/>
  <c r="AU21" i="27"/>
  <c r="AT21" i="27"/>
  <c r="AS21" i="27"/>
  <c r="AR21" i="27"/>
  <c r="AQ21" i="27"/>
  <c r="AP21" i="27"/>
  <c r="AO21" i="27"/>
  <c r="AN21" i="27"/>
  <c r="AM21" i="27"/>
  <c r="AL21" i="27"/>
  <c r="AK21" i="27"/>
  <c r="AJ21" i="27"/>
  <c r="AI21" i="27"/>
  <c r="AH21" i="27"/>
  <c r="AG21" i="27"/>
  <c r="AE21" i="27"/>
  <c r="AB21" i="27"/>
  <c r="AV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Z20" i="27" s="1"/>
  <c r="AI20" i="27"/>
  <c r="AH20" i="27"/>
  <c r="AG20" i="27"/>
  <c r="AE20" i="27"/>
  <c r="AV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Y19" i="27" s="1"/>
  <c r="AH19" i="27"/>
  <c r="AG19" i="27"/>
  <c r="AE19" i="27"/>
  <c r="AV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AI18" i="27"/>
  <c r="AH18" i="27"/>
  <c r="AG18" i="27"/>
  <c r="Z18" i="27" s="1"/>
  <c r="AE18" i="27"/>
  <c r="Y18" i="27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AI17" i="27"/>
  <c r="AH17" i="27"/>
  <c r="AG17" i="27"/>
  <c r="W17" i="27" s="1"/>
  <c r="AE17" i="27"/>
  <c r="AB17" i="27"/>
  <c r="X17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A16" i="27" s="1"/>
  <c r="AI16" i="27"/>
  <c r="AH16" i="27"/>
  <c r="AG16" i="27"/>
  <c r="AE16" i="27"/>
  <c r="W16" i="27"/>
  <c r="AV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I15" i="27"/>
  <c r="AH15" i="27"/>
  <c r="AG15" i="27"/>
  <c r="AE15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I14" i="27"/>
  <c r="AH14" i="27"/>
  <c r="AG14" i="27"/>
  <c r="AE14" i="27"/>
  <c r="Y14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I13" i="27"/>
  <c r="AH13" i="27"/>
  <c r="AG13" i="27"/>
  <c r="W13" i="27" s="1"/>
  <c r="AE13" i="27"/>
  <c r="AB13" i="27"/>
  <c r="X13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A12" i="27" s="1"/>
  <c r="AI12" i="27"/>
  <c r="AH12" i="27"/>
  <c r="AG12" i="27"/>
  <c r="AE12" i="27"/>
  <c r="W12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E11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E10" i="27"/>
  <c r="Y10" i="27"/>
  <c r="AV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I9" i="27"/>
  <c r="AH9" i="27"/>
  <c r="AG9" i="27"/>
  <c r="W9" i="27" s="1"/>
  <c r="AE9" i="27"/>
  <c r="AB9" i="27"/>
  <c r="X9" i="27"/>
  <c r="AV8" i="27"/>
  <c r="AV43" i="27" s="1"/>
  <c r="AU8" i="27"/>
  <c r="AT8" i="27"/>
  <c r="AS8" i="27"/>
  <c r="AR8" i="27"/>
  <c r="AR43" i="27" s="1"/>
  <c r="AQ8" i="27"/>
  <c r="AP8" i="27"/>
  <c r="AO8" i="27"/>
  <c r="AN8" i="27"/>
  <c r="AN43" i="27" s="1"/>
  <c r="AM8" i="27"/>
  <c r="AL8" i="27"/>
  <c r="AK8" i="27"/>
  <c r="AJ8" i="27"/>
  <c r="AJ43" i="27" s="1"/>
  <c r="AI8" i="27"/>
  <c r="AH8" i="27"/>
  <c r="AG8" i="27"/>
  <c r="AE8" i="27"/>
  <c r="W8" i="27"/>
  <c r="AV7" i="27"/>
  <c r="AU7" i="27"/>
  <c r="AU42" i="27" s="1"/>
  <c r="AT7" i="27"/>
  <c r="AS7" i="27"/>
  <c r="AR7" i="27"/>
  <c r="AQ7" i="27"/>
  <c r="AQ42" i="27" s="1"/>
  <c r="AP7" i="27"/>
  <c r="AO7" i="27"/>
  <c r="AN7" i="27"/>
  <c r="AM7" i="27"/>
  <c r="AM42" i="27" s="1"/>
  <c r="AL7" i="27"/>
  <c r="AK7" i="27"/>
  <c r="AJ7" i="27"/>
  <c r="AI7" i="27"/>
  <c r="AI42" i="27" s="1"/>
  <c r="AH7" i="27"/>
  <c r="AG7" i="27"/>
  <c r="AE7" i="27"/>
  <c r="AV6" i="27"/>
  <c r="AU6" i="27"/>
  <c r="AT6" i="27"/>
  <c r="AT44" i="27" s="1"/>
  <c r="AS6" i="27"/>
  <c r="AR6" i="27"/>
  <c r="AQ6" i="27"/>
  <c r="AP6" i="27"/>
  <c r="AO6" i="27"/>
  <c r="AN6" i="27"/>
  <c r="AM6" i="27"/>
  <c r="AL6" i="27"/>
  <c r="AL45" i="27" s="1"/>
  <c r="AK6" i="27"/>
  <c r="AJ6" i="27"/>
  <c r="AI6" i="27"/>
  <c r="AH6" i="27"/>
  <c r="AG6" i="27"/>
  <c r="X6" i="27"/>
  <c r="D1" i="27"/>
  <c r="AF41" i="26"/>
  <c r="AF40" i="26"/>
  <c r="CB39" i="26"/>
  <c r="CA39" i="26"/>
  <c r="BZ39" i="26"/>
  <c r="BY39" i="26"/>
  <c r="BX39" i="26"/>
  <c r="BW39" i="26"/>
  <c r="BV39" i="26"/>
  <c r="BU39" i="26"/>
  <c r="BT39" i="26"/>
  <c r="BS39" i="26"/>
  <c r="BR39" i="26"/>
  <c r="BQ39" i="26"/>
  <c r="BP39" i="26"/>
  <c r="BO39" i="26"/>
  <c r="BN39" i="26"/>
  <c r="BM39" i="26"/>
  <c r="BL39" i="26"/>
  <c r="BK39" i="26"/>
  <c r="BJ39" i="26"/>
  <c r="BI39" i="26"/>
  <c r="BH39" i="26"/>
  <c r="BG39" i="26"/>
  <c r="BF39" i="26"/>
  <c r="BE39" i="26"/>
  <c r="BD39" i="26"/>
  <c r="BC39" i="26"/>
  <c r="BB39" i="26"/>
  <c r="BA39" i="26"/>
  <c r="AZ39" i="26"/>
  <c r="AY39" i="26"/>
  <c r="AX39" i="26"/>
  <c r="AF39" i="26"/>
  <c r="AF38" i="26"/>
  <c r="AF37" i="26"/>
  <c r="AF36" i="26"/>
  <c r="E33" i="26"/>
  <c r="B35" i="43" s="1"/>
  <c r="AV32" i="26"/>
  <c r="AU32" i="26"/>
  <c r="AT32" i="26"/>
  <c r="AS32" i="26"/>
  <c r="AR32" i="26"/>
  <c r="AQ32" i="26"/>
  <c r="AP32" i="26"/>
  <c r="AO32" i="26"/>
  <c r="AN32" i="26"/>
  <c r="AM32" i="26"/>
  <c r="AL32" i="26"/>
  <c r="AK32" i="26"/>
  <c r="AJ32" i="26"/>
  <c r="AI32" i="26"/>
  <c r="AH32" i="26"/>
  <c r="Y32" i="26" s="1"/>
  <c r="AG32" i="26"/>
  <c r="AE32" i="26"/>
  <c r="AB32" i="26"/>
  <c r="X32" i="26"/>
  <c r="AV31" i="26"/>
  <c r="AU31" i="26"/>
  <c r="AT31" i="26"/>
  <c r="AS31" i="26"/>
  <c r="AR31" i="26"/>
  <c r="AQ31" i="26"/>
  <c r="AP31" i="26"/>
  <c r="AO31" i="26"/>
  <c r="AN31" i="26"/>
  <c r="AM31" i="26"/>
  <c r="AL31" i="26"/>
  <c r="AK31" i="26"/>
  <c r="AJ31" i="26"/>
  <c r="AI31" i="26"/>
  <c r="AH31" i="26"/>
  <c r="AG31" i="26"/>
  <c r="W31" i="26" s="1"/>
  <c r="AE31" i="26"/>
  <c r="X31" i="26"/>
  <c r="AV30" i="26"/>
  <c r="AU30" i="26"/>
  <c r="AT30" i="26"/>
  <c r="AS30" i="26"/>
  <c r="AR30" i="26"/>
  <c r="AQ30" i="26"/>
  <c r="AP30" i="26"/>
  <c r="AO30" i="26"/>
  <c r="AN30" i="26"/>
  <c r="AM30" i="26"/>
  <c r="AL30" i="26"/>
  <c r="AK30" i="26"/>
  <c r="AJ30" i="26"/>
  <c r="AI30" i="26"/>
  <c r="AH30" i="26"/>
  <c r="AG30" i="26"/>
  <c r="AE30" i="26"/>
  <c r="AA30" i="26"/>
  <c r="AV29" i="26"/>
  <c r="AU29" i="26"/>
  <c r="AT29" i="26"/>
  <c r="AS29" i="26"/>
  <c r="AR29" i="26"/>
  <c r="AQ29" i="26"/>
  <c r="AP29" i="26"/>
  <c r="AO29" i="26"/>
  <c r="AN29" i="26"/>
  <c r="AM29" i="26"/>
  <c r="AL29" i="26"/>
  <c r="AK29" i="26"/>
  <c r="AJ29" i="26"/>
  <c r="AI29" i="26"/>
  <c r="AH29" i="26"/>
  <c r="AG29" i="26"/>
  <c r="AW29" i="26" s="1"/>
  <c r="AE29" i="26"/>
  <c r="Z29" i="26"/>
  <c r="Y29" i="26"/>
  <c r="AV28" i="26"/>
  <c r="AU28" i="26"/>
  <c r="AT28" i="26"/>
  <c r="AS28" i="26"/>
  <c r="AR28" i="26"/>
  <c r="AQ28" i="26"/>
  <c r="AP28" i="26"/>
  <c r="AO28" i="26"/>
  <c r="AN28" i="26"/>
  <c r="AM28" i="26"/>
  <c r="AL28" i="26"/>
  <c r="AK28" i="26"/>
  <c r="AJ28" i="26"/>
  <c r="AI28" i="26"/>
  <c r="AH28" i="26"/>
  <c r="Y28" i="26" s="1"/>
  <c r="AG28" i="26"/>
  <c r="AE28" i="26"/>
  <c r="AB28" i="26"/>
  <c r="X28" i="26"/>
  <c r="AV27" i="26"/>
  <c r="AU27" i="26"/>
  <c r="AT27" i="26"/>
  <c r="AS27" i="26"/>
  <c r="AR27" i="26"/>
  <c r="AQ27" i="26"/>
  <c r="AP27" i="26"/>
  <c r="AO27" i="26"/>
  <c r="AN27" i="26"/>
  <c r="AM27" i="26"/>
  <c r="AL27" i="26"/>
  <c r="AK27" i="26"/>
  <c r="AJ27" i="26"/>
  <c r="AI27" i="26"/>
  <c r="AH27" i="26"/>
  <c r="AG27" i="26"/>
  <c r="W27" i="26" s="1"/>
  <c r="AE27" i="26"/>
  <c r="X27" i="26"/>
  <c r="AV26" i="26"/>
  <c r="AU26" i="26"/>
  <c r="AT26" i="26"/>
  <c r="AS26" i="26"/>
  <c r="AR26" i="26"/>
  <c r="AQ26" i="26"/>
  <c r="AP26" i="26"/>
  <c r="AO26" i="26"/>
  <c r="AN26" i="26"/>
  <c r="AM26" i="26"/>
  <c r="AL26" i="26"/>
  <c r="AK26" i="26"/>
  <c r="AJ26" i="26"/>
  <c r="AI26" i="26"/>
  <c r="AH26" i="26"/>
  <c r="AG26" i="26"/>
  <c r="AE26" i="26"/>
  <c r="AA26" i="26"/>
  <c r="AV25" i="26"/>
  <c r="AU25" i="26"/>
  <c r="AT25" i="26"/>
  <c r="AS25" i="26"/>
  <c r="AR25" i="26"/>
  <c r="AQ25" i="26"/>
  <c r="AP25" i="26"/>
  <c r="AO25" i="26"/>
  <c r="AN25" i="26"/>
  <c r="AM25" i="26"/>
  <c r="AL25" i="26"/>
  <c r="AK25" i="26"/>
  <c r="AJ25" i="26"/>
  <c r="AI25" i="26"/>
  <c r="AH25" i="26"/>
  <c r="AG25" i="26"/>
  <c r="AW25" i="26" s="1"/>
  <c r="AE25" i="26"/>
  <c r="Z25" i="26"/>
  <c r="Y25" i="26"/>
  <c r="AV24" i="26"/>
  <c r="AU24" i="26"/>
  <c r="AT24" i="26"/>
  <c r="AS24" i="26"/>
  <c r="AR24" i="26"/>
  <c r="AQ24" i="26"/>
  <c r="AP24" i="26"/>
  <c r="AO24" i="26"/>
  <c r="AN24" i="26"/>
  <c r="AM24" i="26"/>
  <c r="AL24" i="26"/>
  <c r="AK24" i="26"/>
  <c r="AJ24" i="26"/>
  <c r="AI24" i="26"/>
  <c r="AH24" i="26"/>
  <c r="Y24" i="26" s="1"/>
  <c r="AG24" i="26"/>
  <c r="AE24" i="26"/>
  <c r="AB24" i="26"/>
  <c r="X24" i="26"/>
  <c r="AV23" i="26"/>
  <c r="AU23" i="26"/>
  <c r="AT23" i="26"/>
  <c r="AS23" i="26"/>
  <c r="AR23" i="26"/>
  <c r="AQ23" i="26"/>
  <c r="AP23" i="26"/>
  <c r="AO23" i="26"/>
  <c r="AN23" i="26"/>
  <c r="AM23" i="26"/>
  <c r="AL23" i="26"/>
  <c r="AK23" i="26"/>
  <c r="AJ23" i="26"/>
  <c r="AI23" i="26"/>
  <c r="AH23" i="26"/>
  <c r="AG23" i="26"/>
  <c r="W23" i="26" s="1"/>
  <c r="AE23" i="26"/>
  <c r="X23" i="26"/>
  <c r="AV22" i="26"/>
  <c r="AU22" i="26"/>
  <c r="AT22" i="26"/>
  <c r="AS22" i="26"/>
  <c r="AR22" i="26"/>
  <c r="AQ22" i="26"/>
  <c r="AP22" i="26"/>
  <c r="AO22" i="26"/>
  <c r="AN22" i="26"/>
  <c r="AM22" i="26"/>
  <c r="AL22" i="26"/>
  <c r="AK22" i="26"/>
  <c r="AJ22" i="26"/>
  <c r="AI22" i="26"/>
  <c r="AH22" i="26"/>
  <c r="AG22" i="26"/>
  <c r="AE22" i="26"/>
  <c r="AA22" i="26"/>
  <c r="AV21" i="26"/>
  <c r="AU21" i="26"/>
  <c r="AT21" i="26"/>
  <c r="AS21" i="26"/>
  <c r="AR21" i="26"/>
  <c r="AQ21" i="26"/>
  <c r="AP21" i="26"/>
  <c r="AO21" i="26"/>
  <c r="AN21" i="26"/>
  <c r="AM21" i="26"/>
  <c r="AL21" i="26"/>
  <c r="AK21" i="26"/>
  <c r="AJ21" i="26"/>
  <c r="AI21" i="26"/>
  <c r="AH21" i="26"/>
  <c r="AG21" i="26"/>
  <c r="AW21" i="26" s="1"/>
  <c r="AE21" i="26"/>
  <c r="Z21" i="26"/>
  <c r="Y21" i="26"/>
  <c r="AV20" i="26"/>
  <c r="AU20" i="26"/>
  <c r="AT20" i="26"/>
  <c r="AS20" i="26"/>
  <c r="AR20" i="26"/>
  <c r="AQ20" i="26"/>
  <c r="AP20" i="26"/>
  <c r="AO20" i="26"/>
  <c r="AN20" i="26"/>
  <c r="AM20" i="26"/>
  <c r="AL20" i="26"/>
  <c r="AK20" i="26"/>
  <c r="AJ20" i="26"/>
  <c r="AI20" i="26"/>
  <c r="AH20" i="26"/>
  <c r="AG20" i="26"/>
  <c r="AE20" i="26"/>
  <c r="Y20" i="26"/>
  <c r="X20" i="26"/>
  <c r="AV19" i="26"/>
  <c r="AU19" i="26"/>
  <c r="AT19" i="26"/>
  <c r="AS19" i="26"/>
  <c r="AR19" i="26"/>
  <c r="AQ19" i="26"/>
  <c r="AP19" i="26"/>
  <c r="AO19" i="26"/>
  <c r="AN19" i="26"/>
  <c r="AM19" i="26"/>
  <c r="AL19" i="26"/>
  <c r="AK19" i="26"/>
  <c r="AJ19" i="26"/>
  <c r="AI19" i="26"/>
  <c r="AH19" i="26"/>
  <c r="AG19" i="26"/>
  <c r="W19" i="26" s="1"/>
  <c r="AE19" i="26"/>
  <c r="X19" i="26"/>
  <c r="AV18" i="26"/>
  <c r="AU18" i="26"/>
  <c r="AT18" i="26"/>
  <c r="AS18" i="26"/>
  <c r="AR18" i="26"/>
  <c r="AQ18" i="26"/>
  <c r="AP18" i="26"/>
  <c r="AO18" i="26"/>
  <c r="AN18" i="26"/>
  <c r="AM18" i="26"/>
  <c r="AL18" i="26"/>
  <c r="AK18" i="26"/>
  <c r="AJ18" i="26"/>
  <c r="AI18" i="26"/>
  <c r="AH18" i="26"/>
  <c r="AG18" i="26"/>
  <c r="AE18" i="26"/>
  <c r="AA18" i="26"/>
  <c r="AV17" i="26"/>
  <c r="AU17" i="26"/>
  <c r="AT17" i="26"/>
  <c r="AS17" i="26"/>
  <c r="AR17" i="26"/>
  <c r="AQ17" i="26"/>
  <c r="AP17" i="26"/>
  <c r="AO17" i="26"/>
  <c r="AN17" i="26"/>
  <c r="AM17" i="26"/>
  <c r="AL17" i="26"/>
  <c r="AK17" i="26"/>
  <c r="AJ17" i="26"/>
  <c r="AI17" i="26"/>
  <c r="AH17" i="26"/>
  <c r="AG17" i="26"/>
  <c r="AW17" i="26" s="1"/>
  <c r="AE17" i="26"/>
  <c r="Z17" i="26"/>
  <c r="Y17" i="26"/>
  <c r="AV16" i="26"/>
  <c r="AU16" i="26"/>
  <c r="AT16" i="26"/>
  <c r="AS16" i="26"/>
  <c r="AR16" i="26"/>
  <c r="AQ16" i="26"/>
  <c r="AP16" i="26"/>
  <c r="AO16" i="26"/>
  <c r="AN16" i="26"/>
  <c r="AM16" i="26"/>
  <c r="AL16" i="26"/>
  <c r="AK16" i="26"/>
  <c r="AJ16" i="26"/>
  <c r="AI16" i="26"/>
  <c r="AH16" i="26"/>
  <c r="AG16" i="26"/>
  <c r="AE16" i="26"/>
  <c r="Y16" i="26"/>
  <c r="X16" i="26"/>
  <c r="AV15" i="26"/>
  <c r="AU15" i="26"/>
  <c r="AT15" i="26"/>
  <c r="AS15" i="26"/>
  <c r="AR15" i="26"/>
  <c r="AQ15" i="26"/>
  <c r="AP15" i="26"/>
  <c r="AO15" i="26"/>
  <c r="AN15" i="26"/>
  <c r="AM15" i="26"/>
  <c r="AL15" i="26"/>
  <c r="AK15" i="26"/>
  <c r="AJ15" i="26"/>
  <c r="AI15" i="26"/>
  <c r="AH15" i="26"/>
  <c r="AG15" i="26"/>
  <c r="W15" i="26" s="1"/>
  <c r="AE15" i="26"/>
  <c r="X15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AJ14" i="26"/>
  <c r="AI14" i="26"/>
  <c r="AH14" i="26"/>
  <c r="AG14" i="26"/>
  <c r="AE14" i="26"/>
  <c r="AA14" i="26"/>
  <c r="AV13" i="26"/>
  <c r="AU13" i="26"/>
  <c r="AT13" i="26"/>
  <c r="AS13" i="26"/>
  <c r="AR13" i="26"/>
  <c r="AQ13" i="26"/>
  <c r="AP13" i="26"/>
  <c r="AO13" i="26"/>
  <c r="AN13" i="26"/>
  <c r="AM13" i="26"/>
  <c r="AL13" i="26"/>
  <c r="AK13" i="26"/>
  <c r="AJ13" i="26"/>
  <c r="AI13" i="26"/>
  <c r="AH13" i="26"/>
  <c r="Z13" i="26" s="1"/>
  <c r="AG13" i="26"/>
  <c r="AE13" i="26"/>
  <c r="Y13" i="26"/>
  <c r="AV12" i="26"/>
  <c r="AU12" i="26"/>
  <c r="AT12" i="26"/>
  <c r="AS12" i="26"/>
  <c r="AR12" i="26"/>
  <c r="AQ12" i="26"/>
  <c r="AP12" i="26"/>
  <c r="AO12" i="26"/>
  <c r="AN12" i="26"/>
  <c r="AM12" i="26"/>
  <c r="AL12" i="26"/>
  <c r="AK12" i="26"/>
  <c r="AJ12" i="26"/>
  <c r="AI12" i="26"/>
  <c r="AH12" i="26"/>
  <c r="AG12" i="26"/>
  <c r="X12" i="26" s="1"/>
  <c r="AE12" i="26"/>
  <c r="Y12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I11" i="26"/>
  <c r="AH11" i="26"/>
  <c r="AG11" i="26"/>
  <c r="W11" i="26" s="1"/>
  <c r="AE11" i="26"/>
  <c r="X11" i="26"/>
  <c r="AV10" i="26"/>
  <c r="AU10" i="26"/>
  <c r="AT10" i="26"/>
  <c r="AS10" i="26"/>
  <c r="AR10" i="26"/>
  <c r="AQ10" i="26"/>
  <c r="AP10" i="26"/>
  <c r="AO10" i="26"/>
  <c r="AN10" i="26"/>
  <c r="AM10" i="26"/>
  <c r="AL10" i="26"/>
  <c r="AK10" i="26"/>
  <c r="AJ10" i="26"/>
  <c r="AI10" i="26"/>
  <c r="AH10" i="26"/>
  <c r="AG10" i="26"/>
  <c r="AE10" i="26"/>
  <c r="AA10" i="26"/>
  <c r="W10" i="26"/>
  <c r="AV9" i="26"/>
  <c r="AU9" i="26"/>
  <c r="AT9" i="26"/>
  <c r="AS9" i="26"/>
  <c r="AR9" i="26"/>
  <c r="AQ9" i="26"/>
  <c r="AP9" i="26"/>
  <c r="AO9" i="26"/>
  <c r="AN9" i="26"/>
  <c r="AM9" i="26"/>
  <c r="AL9" i="26"/>
  <c r="AK9" i="26"/>
  <c r="AJ9" i="26"/>
  <c r="W9" i="26" s="1"/>
  <c r="AI9" i="26"/>
  <c r="AH9" i="26"/>
  <c r="AA9" i="26" s="1"/>
  <c r="AG9" i="26"/>
  <c r="AE9" i="26"/>
  <c r="Z9" i="26"/>
  <c r="AV8" i="26"/>
  <c r="AU8" i="26"/>
  <c r="AT8" i="26"/>
  <c r="AS8" i="26"/>
  <c r="AR8" i="26"/>
  <c r="AQ8" i="26"/>
  <c r="AP8" i="26"/>
  <c r="AO8" i="26"/>
  <c r="AO38" i="26" s="1"/>
  <c r="AN8" i="26"/>
  <c r="AM8" i="26"/>
  <c r="AL8" i="26"/>
  <c r="AK8" i="26"/>
  <c r="AJ8" i="26"/>
  <c r="AI8" i="26"/>
  <c r="AH8" i="26"/>
  <c r="AG8" i="26"/>
  <c r="Z8" i="26" s="1"/>
  <c r="AE8" i="26"/>
  <c r="AB8" i="26"/>
  <c r="AV7" i="26"/>
  <c r="AU7" i="26"/>
  <c r="AT7" i="26"/>
  <c r="AT38" i="26" s="1"/>
  <c r="AS7" i="26"/>
  <c r="AR7" i="26"/>
  <c r="AQ7" i="26"/>
  <c r="AP7" i="26"/>
  <c r="AP41" i="26" s="1"/>
  <c r="AO7" i="26"/>
  <c r="AN7" i="26"/>
  <c r="AM7" i="26"/>
  <c r="AL7" i="26"/>
  <c r="AL38" i="26" s="1"/>
  <c r="AK7" i="26"/>
  <c r="AJ7" i="26"/>
  <c r="AI7" i="26"/>
  <c r="AH7" i="26"/>
  <c r="AH41" i="26" s="1"/>
  <c r="AG7" i="26"/>
  <c r="AE7" i="26"/>
  <c r="AB7" i="26"/>
  <c r="W7" i="26"/>
  <c r="AV6" i="26"/>
  <c r="AV40" i="26" s="1"/>
  <c r="AU6" i="26"/>
  <c r="AT6" i="26"/>
  <c r="AT37" i="26" s="1"/>
  <c r="AS6" i="26"/>
  <c r="AS34" i="26" s="1"/>
  <c r="AR6" i="26"/>
  <c r="AQ6" i="26"/>
  <c r="AP6" i="26"/>
  <c r="AP37" i="26" s="1"/>
  <c r="AO6" i="26"/>
  <c r="AN6" i="26"/>
  <c r="AN40" i="26" s="1"/>
  <c r="AM6" i="26"/>
  <c r="AL6" i="26"/>
  <c r="AL37" i="26" s="1"/>
  <c r="AK6" i="26"/>
  <c r="AK34" i="26" s="1"/>
  <c r="AJ6" i="26"/>
  <c r="X6" i="26" s="1"/>
  <c r="AI6" i="26"/>
  <c r="AH6" i="26"/>
  <c r="AH37" i="26" s="1"/>
  <c r="AG6" i="26"/>
  <c r="AB6" i="26"/>
  <c r="Z6" i="26"/>
  <c r="W6" i="26"/>
  <c r="D1" i="26"/>
  <c r="AF46" i="25"/>
  <c r="AF45" i="25"/>
  <c r="CB44" i="25"/>
  <c r="CA44" i="25"/>
  <c r="BZ44" i="25"/>
  <c r="BY44" i="25"/>
  <c r="BX44" i="25"/>
  <c r="BW44" i="25"/>
  <c r="BV44" i="25"/>
  <c r="BU44" i="25"/>
  <c r="BT44" i="25"/>
  <c r="BS44" i="25"/>
  <c r="BR44" i="25"/>
  <c r="BQ44" i="25"/>
  <c r="BP44" i="25"/>
  <c r="BO44" i="25"/>
  <c r="BN44" i="25"/>
  <c r="BM44" i="25"/>
  <c r="BL44" i="25"/>
  <c r="BK44" i="25"/>
  <c r="BJ44" i="25"/>
  <c r="BI44" i="25"/>
  <c r="BH44" i="25"/>
  <c r="BG44" i="25"/>
  <c r="BF44" i="25"/>
  <c r="BE44" i="25"/>
  <c r="BD44" i="25"/>
  <c r="BC44" i="25"/>
  <c r="BB44" i="25"/>
  <c r="BA44" i="25"/>
  <c r="AZ44" i="25"/>
  <c r="AY44" i="25"/>
  <c r="AX44" i="25"/>
  <c r="AF44" i="25"/>
  <c r="AF43" i="25"/>
  <c r="AF42" i="25"/>
  <c r="AF41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W38" i="25" s="1"/>
  <c r="E38" i="25"/>
  <c r="B34" i="43" s="1"/>
  <c r="B41" i="43" s="1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B37" i="25" s="1"/>
  <c r="AG37" i="25"/>
  <c r="AW37" i="25" s="1"/>
  <c r="AE37" i="25" s="1"/>
  <c r="Y37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W36" i="25" s="1"/>
  <c r="AE36" i="25" s="1"/>
  <c r="AB36" i="25"/>
  <c r="X36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Y35" i="25" s="1"/>
  <c r="AI35" i="25"/>
  <c r="AH35" i="25"/>
  <c r="AB35" i="25" s="1"/>
  <c r="AG35" i="25"/>
  <c r="Z35" i="25" s="1"/>
  <c r="AA35" i="25"/>
  <c r="W35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B34" i="25" s="1"/>
  <c r="AH34" i="25"/>
  <c r="AG34" i="25"/>
  <c r="Y34" i="25" s="1"/>
  <c r="Z34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B33" i="25" s="1"/>
  <c r="AG33" i="25"/>
  <c r="AW33" i="25" s="1"/>
  <c r="AE33" i="25" s="1"/>
  <c r="Y33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W32" i="25" s="1"/>
  <c r="AE32" i="25" s="1"/>
  <c r="AB32" i="25"/>
  <c r="X32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Y31" i="25" s="1"/>
  <c r="AI31" i="25"/>
  <c r="AH31" i="25"/>
  <c r="AB31" i="25" s="1"/>
  <c r="AG31" i="25"/>
  <c r="Z31" i="25" s="1"/>
  <c r="AA31" i="25"/>
  <c r="W31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B30" i="25" s="1"/>
  <c r="AH30" i="25"/>
  <c r="AG30" i="25"/>
  <c r="Y30" i="25" s="1"/>
  <c r="Z30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B29" i="25" s="1"/>
  <c r="AG29" i="25"/>
  <c r="AW29" i="25" s="1"/>
  <c r="AE29" i="25" s="1"/>
  <c r="Y29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AH28" i="25"/>
  <c r="AG28" i="25"/>
  <c r="AW28" i="25" s="1"/>
  <c r="AE28" i="25" s="1"/>
  <c r="AB28" i="25"/>
  <c r="X28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Y27" i="25" s="1"/>
  <c r="AI27" i="25"/>
  <c r="AH27" i="25"/>
  <c r="AB27" i="25" s="1"/>
  <c r="AG27" i="25"/>
  <c r="Z27" i="25" s="1"/>
  <c r="AA27" i="25"/>
  <c r="W27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B26" i="25" s="1"/>
  <c r="AH26" i="25"/>
  <c r="AG26" i="25"/>
  <c r="Y26" i="25" s="1"/>
  <c r="Z26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B25" i="25" s="1"/>
  <c r="AG25" i="25"/>
  <c r="AW25" i="25" s="1"/>
  <c r="AE25" i="25" s="1"/>
  <c r="Y25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W24" i="25" s="1"/>
  <c r="AE24" i="25" s="1"/>
  <c r="AB24" i="25"/>
  <c r="X24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Y23" i="25" s="1"/>
  <c r="AI23" i="25"/>
  <c r="AH23" i="25"/>
  <c r="AB23" i="25" s="1"/>
  <c r="AG23" i="25"/>
  <c r="Z23" i="25" s="1"/>
  <c r="AA23" i="25"/>
  <c r="W23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B22" i="25" s="1"/>
  <c r="AH22" i="25"/>
  <c r="AG22" i="25"/>
  <c r="Y22" i="25" s="1"/>
  <c r="Z22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B21" i="25" s="1"/>
  <c r="AG21" i="25"/>
  <c r="AW21" i="25" s="1"/>
  <c r="AE21" i="25" s="1"/>
  <c r="Y21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W20" i="25" s="1"/>
  <c r="AE20" i="25" s="1"/>
  <c r="AB20" i="25"/>
  <c r="X20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Y19" i="25" s="1"/>
  <c r="AI19" i="25"/>
  <c r="AH19" i="25"/>
  <c r="AB19" i="25" s="1"/>
  <c r="AG19" i="25"/>
  <c r="Z19" i="25" s="1"/>
  <c r="AA19" i="25"/>
  <c r="W19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B18" i="25" s="1"/>
  <c r="AH18" i="25"/>
  <c r="AG18" i="25"/>
  <c r="Y18" i="25" s="1"/>
  <c r="Z18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B17" i="25" s="1"/>
  <c r="AG17" i="25"/>
  <c r="AW17" i="25" s="1"/>
  <c r="AE17" i="25" s="1"/>
  <c r="Y17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I16" i="25"/>
  <c r="AH16" i="25"/>
  <c r="AG16" i="25"/>
  <c r="AW16" i="25" s="1"/>
  <c r="AE16" i="25" s="1"/>
  <c r="AB16" i="25"/>
  <c r="X16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Y15" i="25" s="1"/>
  <c r="AI15" i="25"/>
  <c r="AH15" i="25"/>
  <c r="AB15" i="25" s="1"/>
  <c r="AG15" i="25"/>
  <c r="Z15" i="25" s="1"/>
  <c r="AA15" i="25"/>
  <c r="W15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B14" i="25" s="1"/>
  <c r="AH14" i="25"/>
  <c r="AG14" i="25"/>
  <c r="Y14" i="25" s="1"/>
  <c r="Z14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B13" i="25" s="1"/>
  <c r="AG13" i="25"/>
  <c r="AW13" i="25" s="1"/>
  <c r="AE13" i="25" s="1"/>
  <c r="Y13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W12" i="25" s="1"/>
  <c r="AE12" i="25" s="1"/>
  <c r="AB12" i="25"/>
  <c r="X12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Y11" i="25" s="1"/>
  <c r="AI11" i="25"/>
  <c r="AH11" i="25"/>
  <c r="AB11" i="25" s="1"/>
  <c r="AG11" i="25"/>
  <c r="Z11" i="25" s="1"/>
  <c r="AA11" i="25"/>
  <c r="W11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B10" i="25" s="1"/>
  <c r="AH10" i="25"/>
  <c r="AG10" i="25"/>
  <c r="Y10" i="25" s="1"/>
  <c r="Z10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B9" i="25" s="1"/>
  <c r="AG9" i="25"/>
  <c r="AW9" i="25" s="1"/>
  <c r="AE9" i="25" s="1"/>
  <c r="Y9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W8" i="25" s="1"/>
  <c r="AE8" i="25" s="1"/>
  <c r="AB8" i="25"/>
  <c r="X8" i="25"/>
  <c r="AV7" i="25"/>
  <c r="AV42" i="25" s="1"/>
  <c r="AU7" i="25"/>
  <c r="AT7" i="25"/>
  <c r="AT44" i="25" s="1"/>
  <c r="AS7" i="25"/>
  <c r="AR7" i="25"/>
  <c r="AR46" i="25" s="1"/>
  <c r="AQ7" i="25"/>
  <c r="AP7" i="25"/>
  <c r="AP45" i="25" s="1"/>
  <c r="AO7" i="25"/>
  <c r="AN7" i="25"/>
  <c r="AN39" i="25" s="1"/>
  <c r="AM7" i="25"/>
  <c r="AL7" i="25"/>
  <c r="AL46" i="25" s="1"/>
  <c r="AK7" i="25"/>
  <c r="AJ7" i="25"/>
  <c r="AJ43" i="25" s="1"/>
  <c r="AI7" i="25"/>
  <c r="AH7" i="25"/>
  <c r="AH41" i="25" s="1"/>
  <c r="AG7" i="25"/>
  <c r="Z7" i="25" s="1"/>
  <c r="AA7" i="25"/>
  <c r="W7" i="25"/>
  <c r="AV6" i="25"/>
  <c r="AU6" i="25"/>
  <c r="AU42" i="25" s="1"/>
  <c r="AT6" i="25"/>
  <c r="AT46" i="25" s="1"/>
  <c r="AS6" i="25"/>
  <c r="AS46" i="25" s="1"/>
  <c r="AR6" i="25"/>
  <c r="AQ6" i="25"/>
  <c r="AQ41" i="25" s="1"/>
  <c r="AP6" i="25"/>
  <c r="AP44" i="25" s="1"/>
  <c r="AO6" i="25"/>
  <c r="AO41" i="25" s="1"/>
  <c r="AN6" i="25"/>
  <c r="AM6" i="25"/>
  <c r="AM44" i="25" s="1"/>
  <c r="AL6" i="25"/>
  <c r="AL45" i="25" s="1"/>
  <c r="AK6" i="25"/>
  <c r="AK44" i="25" s="1"/>
  <c r="AJ6" i="25"/>
  <c r="AI6" i="25"/>
  <c r="AI45" i="25" s="1"/>
  <c r="AH6" i="25"/>
  <c r="AH45" i="25" s="1"/>
  <c r="AG6" i="25"/>
  <c r="AG45" i="25" s="1"/>
  <c r="Z6" i="25"/>
  <c r="D1" i="25"/>
  <c r="AF45" i="24"/>
  <c r="AF44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Z43" i="24"/>
  <c r="AY43" i="24"/>
  <c r="AX43" i="24"/>
  <c r="AF43" i="24"/>
  <c r="AF42" i="24"/>
  <c r="AF41" i="24"/>
  <c r="AF40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W37" i="24" s="1"/>
  <c r="AE37" i="24"/>
  <c r="AB37" i="24"/>
  <c r="X37" i="24"/>
  <c r="E37" i="24"/>
  <c r="B32" i="43" s="1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AH36" i="24"/>
  <c r="AG36" i="24"/>
  <c r="AW36" i="24" s="1"/>
  <c r="AE36" i="24"/>
  <c r="AB36" i="24"/>
  <c r="X36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Y35" i="24" s="1"/>
  <c r="AI35" i="24"/>
  <c r="AH35" i="24"/>
  <c r="AB35" i="24" s="1"/>
  <c r="AG35" i="24"/>
  <c r="Z35" i="24" s="1"/>
  <c r="AE35" i="24"/>
  <c r="AA35" i="24"/>
  <c r="W35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B34" i="24" s="1"/>
  <c r="AH34" i="24"/>
  <c r="AG34" i="24"/>
  <c r="Y34" i="24" s="1"/>
  <c r="AE34" i="24"/>
  <c r="Z34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B33" i="24" s="1"/>
  <c r="AG33" i="24"/>
  <c r="AW33" i="24" s="1"/>
  <c r="AE33" i="24"/>
  <c r="Y33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W32" i="24" s="1"/>
  <c r="AE32" i="24"/>
  <c r="AB32" i="24"/>
  <c r="X32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Y31" i="24" s="1"/>
  <c r="AI31" i="24"/>
  <c r="AH31" i="24"/>
  <c r="AB31" i="24" s="1"/>
  <c r="AG31" i="24"/>
  <c r="Z31" i="24" s="1"/>
  <c r="AE31" i="24"/>
  <c r="AA31" i="24"/>
  <c r="W31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B30" i="24" s="1"/>
  <c r="AH30" i="24"/>
  <c r="AG30" i="24"/>
  <c r="Y30" i="24" s="1"/>
  <c r="AE30" i="24"/>
  <c r="Z30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B29" i="24" s="1"/>
  <c r="AG29" i="24"/>
  <c r="AW29" i="24" s="1"/>
  <c r="AE29" i="24"/>
  <c r="Y29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W28" i="24" s="1"/>
  <c r="AE28" i="24"/>
  <c r="AB28" i="24"/>
  <c r="X28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Y27" i="24" s="1"/>
  <c r="AI27" i="24"/>
  <c r="AH27" i="24"/>
  <c r="AB27" i="24" s="1"/>
  <c r="AG27" i="24"/>
  <c r="Z27" i="24" s="1"/>
  <c r="AE27" i="24"/>
  <c r="AA27" i="24"/>
  <c r="W27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B26" i="24" s="1"/>
  <c r="AH26" i="24"/>
  <c r="AG26" i="24"/>
  <c r="Y26" i="24" s="1"/>
  <c r="AE26" i="24"/>
  <c r="Z26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B25" i="24" s="1"/>
  <c r="AG25" i="24"/>
  <c r="AW25" i="24" s="1"/>
  <c r="AE25" i="24"/>
  <c r="Y25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W24" i="24" s="1"/>
  <c r="AE24" i="24"/>
  <c r="AB24" i="24"/>
  <c r="X24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Y23" i="24" s="1"/>
  <c r="AI23" i="24"/>
  <c r="AH23" i="24"/>
  <c r="AB23" i="24" s="1"/>
  <c r="AG23" i="24"/>
  <c r="Z23" i="24" s="1"/>
  <c r="AE23" i="24"/>
  <c r="AA23" i="24"/>
  <c r="W23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AI22" i="24"/>
  <c r="AB22" i="24" s="1"/>
  <c r="AH22" i="24"/>
  <c r="AG22" i="24"/>
  <c r="Y22" i="24" s="1"/>
  <c r="AE22" i="24"/>
  <c r="Z22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E21" i="24"/>
  <c r="Y21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B20" i="24" s="1"/>
  <c r="AE20" i="24"/>
  <c r="X20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Y19" i="24" s="1"/>
  <c r="AI19" i="24"/>
  <c r="AH19" i="24"/>
  <c r="AG19" i="24"/>
  <c r="Z19" i="24" s="1"/>
  <c r="AE19" i="24"/>
  <c r="AA19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G18" i="24"/>
  <c r="AE18" i="24"/>
  <c r="Z18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E17" i="24"/>
  <c r="Y17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E16" i="24"/>
  <c r="AB16" i="24"/>
  <c r="X16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Y15" i="24" s="1"/>
  <c r="AI15" i="24"/>
  <c r="AH15" i="24"/>
  <c r="AB15" i="24" s="1"/>
  <c r="AG15" i="24"/>
  <c r="Z15" i="24" s="1"/>
  <c r="AE15" i="24"/>
  <c r="AA15" i="24"/>
  <c r="W15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Y14" i="24" s="1"/>
  <c r="AE14" i="24"/>
  <c r="Z14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W13" i="24" s="1"/>
  <c r="AE13" i="24"/>
  <c r="Y13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B12" i="24" s="1"/>
  <c r="AE12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Y11" i="24" s="1"/>
  <c r="AI11" i="24"/>
  <c r="AH11" i="24"/>
  <c r="AG11" i="24"/>
  <c r="AE11" i="24"/>
  <c r="AA11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E10" i="24"/>
  <c r="Z10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E9" i="24"/>
  <c r="Y9" i="24"/>
  <c r="AV8" i="24"/>
  <c r="AU8" i="24"/>
  <c r="AU42" i="24" s="1"/>
  <c r="AT8" i="24"/>
  <c r="AS8" i="24"/>
  <c r="AR8" i="24"/>
  <c r="AQ8" i="24"/>
  <c r="AQ42" i="24" s="1"/>
  <c r="AP8" i="24"/>
  <c r="AO8" i="24"/>
  <c r="AN8" i="24"/>
  <c r="AM8" i="24"/>
  <c r="AM42" i="24" s="1"/>
  <c r="AL8" i="24"/>
  <c r="AK8" i="24"/>
  <c r="AJ8" i="24"/>
  <c r="AI8" i="24"/>
  <c r="AI42" i="24" s="1"/>
  <c r="AH8" i="24"/>
  <c r="AG8" i="24"/>
  <c r="AE8" i="24"/>
  <c r="AB8" i="24"/>
  <c r="X8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A7" i="24" s="1"/>
  <c r="AG7" i="24"/>
  <c r="Y7" i="24" s="1"/>
  <c r="Z7" i="24"/>
  <c r="AV6" i="24"/>
  <c r="AV45" i="24" s="1"/>
  <c r="AU6" i="24"/>
  <c r="AT6" i="24"/>
  <c r="AS6" i="24"/>
  <c r="AS41" i="24" s="1"/>
  <c r="AR6" i="24"/>
  <c r="AR45" i="24" s="1"/>
  <c r="AQ6" i="24"/>
  <c r="AP6" i="24"/>
  <c r="AO6" i="24"/>
  <c r="AO41" i="24" s="1"/>
  <c r="AN6" i="24"/>
  <c r="AN45" i="24" s="1"/>
  <c r="AM6" i="24"/>
  <c r="AL6" i="24"/>
  <c r="AK6" i="24"/>
  <c r="AK41" i="24" s="1"/>
  <c r="AJ6" i="24"/>
  <c r="AJ45" i="24" s="1"/>
  <c r="AI6" i="24"/>
  <c r="AH6" i="24"/>
  <c r="AG6" i="24"/>
  <c r="AG41" i="24" s="1"/>
  <c r="AE6" i="24"/>
  <c r="AE42" i="24" s="1"/>
  <c r="Y6" i="24"/>
  <c r="D1" i="24"/>
  <c r="AF45" i="23"/>
  <c r="AF44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BA43" i="23"/>
  <c r="AZ43" i="23"/>
  <c r="AY43" i="23"/>
  <c r="AX43" i="23"/>
  <c r="AF43" i="23"/>
  <c r="AF42" i="23"/>
  <c r="AF41" i="23"/>
  <c r="AF40" i="23"/>
  <c r="AV37" i="23"/>
  <c r="AU37" i="23"/>
  <c r="AT37" i="23"/>
  <c r="AS37" i="23"/>
  <c r="AR37" i="23"/>
  <c r="AQ37" i="23"/>
  <c r="AP37" i="23"/>
  <c r="AO37" i="23"/>
  <c r="AN37" i="23"/>
  <c r="AM37" i="23"/>
  <c r="AL37" i="23"/>
  <c r="AK37" i="23"/>
  <c r="AJ37" i="23"/>
  <c r="AA37" i="23" s="1"/>
  <c r="AI37" i="23"/>
  <c r="AH37" i="23"/>
  <c r="AG37" i="23"/>
  <c r="AE37" i="23"/>
  <c r="W37" i="23"/>
  <c r="E37" i="23"/>
  <c r="B31" i="43" s="1"/>
  <c r="AV36" i="23"/>
  <c r="AU36" i="23"/>
  <c r="AT36" i="23"/>
  <c r="AS36" i="23"/>
  <c r="AR36" i="23"/>
  <c r="AQ36" i="23"/>
  <c r="AP36" i="23"/>
  <c r="AO36" i="23"/>
  <c r="AN36" i="23"/>
  <c r="AM36" i="23"/>
  <c r="AL36" i="23"/>
  <c r="AK36" i="23"/>
  <c r="AJ36" i="23"/>
  <c r="AI36" i="23"/>
  <c r="AH36" i="23"/>
  <c r="Y36" i="23" s="1"/>
  <c r="AG36" i="23"/>
  <c r="AE36" i="23"/>
  <c r="AA36" i="23"/>
  <c r="AV35" i="23"/>
  <c r="AU35" i="23"/>
  <c r="AT35" i="23"/>
  <c r="AS35" i="23"/>
  <c r="AR35" i="23"/>
  <c r="AQ35" i="23"/>
  <c r="AP35" i="23"/>
  <c r="AO35" i="23"/>
  <c r="AN35" i="23"/>
  <c r="AM35" i="23"/>
  <c r="AL35" i="23"/>
  <c r="AK35" i="23"/>
  <c r="AJ35" i="23"/>
  <c r="AI35" i="23"/>
  <c r="Z35" i="23" s="1"/>
  <c r="AH35" i="23"/>
  <c r="AG35" i="23"/>
  <c r="AE35" i="23"/>
  <c r="X35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AI34" i="23"/>
  <c r="AH34" i="23"/>
  <c r="Y34" i="23" s="1"/>
  <c r="AG34" i="23"/>
  <c r="AE34" i="23"/>
  <c r="AA34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AI33" i="23"/>
  <c r="Z33" i="23" s="1"/>
  <c r="AH33" i="23"/>
  <c r="AG33" i="23"/>
  <c r="AE33" i="23"/>
  <c r="X33" i="23"/>
  <c r="AV32" i="23"/>
  <c r="AU32" i="23"/>
  <c r="AT32" i="23"/>
  <c r="AS32" i="23"/>
  <c r="AR32" i="23"/>
  <c r="AQ32" i="23"/>
  <c r="AP32" i="23"/>
  <c r="AO32" i="23"/>
  <c r="AN32" i="23"/>
  <c r="AM32" i="23"/>
  <c r="AL32" i="23"/>
  <c r="AK32" i="23"/>
  <c r="AJ32" i="23"/>
  <c r="AI32" i="23"/>
  <c r="AH32" i="23"/>
  <c r="Y32" i="23" s="1"/>
  <c r="AG32" i="23"/>
  <c r="AE32" i="23"/>
  <c r="AA32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J31" i="23"/>
  <c r="AI31" i="23"/>
  <c r="Z31" i="23" s="1"/>
  <c r="AH31" i="23"/>
  <c r="AG31" i="23"/>
  <c r="AE31" i="23"/>
  <c r="X31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AI30" i="23"/>
  <c r="AH30" i="23"/>
  <c r="Y30" i="23" s="1"/>
  <c r="AG30" i="23"/>
  <c r="AE30" i="23"/>
  <c r="AA30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AI29" i="23"/>
  <c r="Z29" i="23" s="1"/>
  <c r="AH29" i="23"/>
  <c r="AG29" i="23"/>
  <c r="AE29" i="23"/>
  <c r="X29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AH28" i="23"/>
  <c r="Y28" i="23" s="1"/>
  <c r="AG28" i="23"/>
  <c r="AE28" i="23"/>
  <c r="AA28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Z27" i="23" s="1"/>
  <c r="AH27" i="23"/>
  <c r="AG27" i="23"/>
  <c r="AE27" i="23"/>
  <c r="X27" i="23"/>
  <c r="AV26" i="23"/>
  <c r="AU26" i="23"/>
  <c r="AT26" i="23"/>
  <c r="AS26" i="23"/>
  <c r="AR26" i="23"/>
  <c r="AQ26" i="23"/>
  <c r="AP26" i="23"/>
  <c r="AO26" i="23"/>
  <c r="AN26" i="23"/>
  <c r="AM26" i="23"/>
  <c r="AL26" i="23"/>
  <c r="AK26" i="23"/>
  <c r="AJ26" i="23"/>
  <c r="AI26" i="23"/>
  <c r="AH26" i="23"/>
  <c r="Y26" i="23" s="1"/>
  <c r="AG26" i="23"/>
  <c r="AE26" i="23"/>
  <c r="AA26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Z25" i="23" s="1"/>
  <c r="AH25" i="23"/>
  <c r="AG25" i="23"/>
  <c r="AE25" i="23"/>
  <c r="X25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AH24" i="23"/>
  <c r="Y24" i="23" s="1"/>
  <c r="AG24" i="23"/>
  <c r="AE24" i="23"/>
  <c r="AA24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Z23" i="23" s="1"/>
  <c r="AH23" i="23"/>
  <c r="AG23" i="23"/>
  <c r="AE23" i="23"/>
  <c r="X23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Y22" i="23" s="1"/>
  <c r="AG22" i="23"/>
  <c r="AE22" i="23"/>
  <c r="AA22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I21" i="23"/>
  <c r="Z21" i="23" s="1"/>
  <c r="AH21" i="23"/>
  <c r="AG21" i="23"/>
  <c r="AE21" i="23"/>
  <c r="X21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Y20" i="23" s="1"/>
  <c r="AG20" i="23"/>
  <c r="AE20" i="23"/>
  <c r="AA20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Z19" i="23" s="1"/>
  <c r="AH19" i="23"/>
  <c r="AG19" i="23"/>
  <c r="AE19" i="23"/>
  <c r="X19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AH18" i="23"/>
  <c r="Y18" i="23" s="1"/>
  <c r="AG18" i="23"/>
  <c r="AE18" i="23"/>
  <c r="AA18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Z17" i="23" s="1"/>
  <c r="AH17" i="23"/>
  <c r="AG17" i="23"/>
  <c r="AE17" i="23"/>
  <c r="X17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Y16" i="23" s="1"/>
  <c r="AG16" i="23"/>
  <c r="AE16" i="23"/>
  <c r="AA16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I15" i="23"/>
  <c r="Z15" i="23" s="1"/>
  <c r="AH15" i="23"/>
  <c r="AG15" i="23"/>
  <c r="AE15" i="23"/>
  <c r="X15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Y14" i="23" s="1"/>
  <c r="AG14" i="23"/>
  <c r="AE14" i="23"/>
  <c r="AA14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Z13" i="23" s="1"/>
  <c r="AH13" i="23"/>
  <c r="AG13" i="23"/>
  <c r="AE13" i="23"/>
  <c r="X13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Y12" i="23" s="1"/>
  <c r="AG12" i="23"/>
  <c r="AE12" i="23"/>
  <c r="AA12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Z11" i="23" s="1"/>
  <c r="AH11" i="23"/>
  <c r="AG11" i="23"/>
  <c r="AE11" i="23"/>
  <c r="X11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Y10" i="23" s="1"/>
  <c r="AG10" i="23"/>
  <c r="AE10" i="23"/>
  <c r="AA10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I9" i="23"/>
  <c r="Z9" i="23" s="1"/>
  <c r="AH9" i="23"/>
  <c r="AG9" i="23"/>
  <c r="AE9" i="23"/>
  <c r="X9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Y8" i="23" s="1"/>
  <c r="AG8" i="23"/>
  <c r="AE8" i="23"/>
  <c r="AA8" i="23"/>
  <c r="AV7" i="23"/>
  <c r="AU7" i="23"/>
  <c r="AU38" i="23" s="1"/>
  <c r="AT7" i="23"/>
  <c r="AS7" i="23"/>
  <c r="AS45" i="23" s="1"/>
  <c r="AR7" i="23"/>
  <c r="AQ7" i="23"/>
  <c r="AQ41" i="23" s="1"/>
  <c r="AP7" i="23"/>
  <c r="AO7" i="23"/>
  <c r="AO45" i="23" s="1"/>
  <c r="AN7" i="23"/>
  <c r="AM7" i="23"/>
  <c r="AM45" i="23" s="1"/>
  <c r="AL7" i="23"/>
  <c r="AK7" i="23"/>
  <c r="AK45" i="23" s="1"/>
  <c r="AJ7" i="23"/>
  <c r="AI7" i="23"/>
  <c r="Z7" i="23" s="1"/>
  <c r="AH7" i="23"/>
  <c r="AG7" i="23"/>
  <c r="AG41" i="23" s="1"/>
  <c r="AE7" i="23"/>
  <c r="X7" i="23"/>
  <c r="AV6" i="23"/>
  <c r="AU6" i="23"/>
  <c r="AT6" i="23"/>
  <c r="AT43" i="23" s="1"/>
  <c r="AS6" i="23"/>
  <c r="AS42" i="23" s="1"/>
  <c r="AR6" i="23"/>
  <c r="AQ6" i="23"/>
  <c r="AP6" i="23"/>
  <c r="AP42" i="23" s="1"/>
  <c r="AO6" i="23"/>
  <c r="AO42" i="23" s="1"/>
  <c r="AN6" i="23"/>
  <c r="AM6" i="23"/>
  <c r="AL6" i="23"/>
  <c r="AL43" i="23" s="1"/>
  <c r="AK6" i="23"/>
  <c r="AK42" i="23" s="1"/>
  <c r="AJ6" i="23"/>
  <c r="AI6" i="23"/>
  <c r="AH6" i="23"/>
  <c r="AH42" i="23" s="1"/>
  <c r="AG6" i="23"/>
  <c r="AG42" i="23" s="1"/>
  <c r="AA6" i="23"/>
  <c r="D1" i="23"/>
  <c r="AF45" i="22"/>
  <c r="AF44" i="22"/>
  <c r="CB43" i="22"/>
  <c r="CA43" i="22"/>
  <c r="BZ43" i="22"/>
  <c r="BY43" i="22"/>
  <c r="BX43" i="22"/>
  <c r="BW43" i="22"/>
  <c r="BV43" i="22"/>
  <c r="BU43" i="22"/>
  <c r="BT43" i="22"/>
  <c r="BS43" i="22"/>
  <c r="BR43" i="22"/>
  <c r="BQ43" i="22"/>
  <c r="BP43" i="22"/>
  <c r="BO43" i="22"/>
  <c r="BN43" i="22"/>
  <c r="BM43" i="22"/>
  <c r="BL43" i="22"/>
  <c r="BK43" i="22"/>
  <c r="BJ43" i="22"/>
  <c r="BI43" i="22"/>
  <c r="BH43" i="22"/>
  <c r="BG43" i="22"/>
  <c r="BF43" i="22"/>
  <c r="BE43" i="22"/>
  <c r="BD43" i="22"/>
  <c r="BC43" i="22"/>
  <c r="BB43" i="22"/>
  <c r="BA43" i="22"/>
  <c r="AZ43" i="22"/>
  <c r="AY43" i="22"/>
  <c r="AX43" i="22"/>
  <c r="AF43" i="22"/>
  <c r="AF42" i="22"/>
  <c r="AF41" i="22"/>
  <c r="AF40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AI37" i="22"/>
  <c r="AH37" i="22"/>
  <c r="AB37" i="22" s="1"/>
  <c r="AG37" i="22"/>
  <c r="Z37" i="22" s="1"/>
  <c r="AE37" i="22"/>
  <c r="Y37" i="22"/>
  <c r="E37" i="22"/>
  <c r="B30" i="43" s="1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AB36" i="22" s="1"/>
  <c r="AG36" i="22"/>
  <c r="Z36" i="22" s="1"/>
  <c r="AE36" i="22"/>
  <c r="Y36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Y35" i="22" s="1"/>
  <c r="AE35" i="22"/>
  <c r="AB35" i="22"/>
  <c r="X35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Y34" i="22" s="1"/>
  <c r="AI34" i="22"/>
  <c r="AH34" i="22"/>
  <c r="AB34" i="22" s="1"/>
  <c r="AG34" i="22"/>
  <c r="AW34" i="22" s="1"/>
  <c r="AE34" i="22"/>
  <c r="AA34" i="22"/>
  <c r="W34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AB33" i="22" s="1"/>
  <c r="AH33" i="22"/>
  <c r="AG33" i="22"/>
  <c r="AA33" i="22" s="1"/>
  <c r="AE33" i="22"/>
  <c r="Z33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AI32" i="22"/>
  <c r="AH32" i="22"/>
  <c r="AB32" i="22" s="1"/>
  <c r="AG32" i="22"/>
  <c r="Z32" i="22" s="1"/>
  <c r="AE32" i="22"/>
  <c r="Y32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Y31" i="22" s="1"/>
  <c r="AE31" i="22"/>
  <c r="AB31" i="22"/>
  <c r="X31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Y30" i="22" s="1"/>
  <c r="AI30" i="22"/>
  <c r="AH30" i="22"/>
  <c r="AB30" i="22" s="1"/>
  <c r="AG30" i="22"/>
  <c r="AW30" i="22" s="1"/>
  <c r="AE30" i="22"/>
  <c r="AA30" i="22"/>
  <c r="W30" i="22"/>
  <c r="AV29" i="22"/>
  <c r="AU29" i="22"/>
  <c r="AT29" i="22"/>
  <c r="AS29" i="22"/>
  <c r="AR29" i="22"/>
  <c r="AQ29" i="22"/>
  <c r="AP29" i="22"/>
  <c r="AO29" i="22"/>
  <c r="AN29" i="22"/>
  <c r="AM29" i="22"/>
  <c r="AL29" i="22"/>
  <c r="AK29" i="22"/>
  <c r="AJ29" i="22"/>
  <c r="AI29" i="22"/>
  <c r="AB29" i="22" s="1"/>
  <c r="AH29" i="22"/>
  <c r="AG29" i="22"/>
  <c r="AA29" i="22" s="1"/>
  <c r="AE29" i="22"/>
  <c r="Z29" i="22"/>
  <c r="AV28" i="22"/>
  <c r="AU28" i="22"/>
  <c r="AT28" i="22"/>
  <c r="AS28" i="22"/>
  <c r="AR28" i="22"/>
  <c r="AQ28" i="22"/>
  <c r="AP28" i="22"/>
  <c r="AO28" i="22"/>
  <c r="AN28" i="22"/>
  <c r="AM28" i="22"/>
  <c r="AL28" i="22"/>
  <c r="AK28" i="22"/>
  <c r="AJ28" i="22"/>
  <c r="AI28" i="22"/>
  <c r="AH28" i="22"/>
  <c r="AB28" i="22" s="1"/>
  <c r="AG28" i="22"/>
  <c r="Z28" i="22" s="1"/>
  <c r="AE28" i="22"/>
  <c r="Y28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Y27" i="22" s="1"/>
  <c r="AE27" i="22"/>
  <c r="AB27" i="22"/>
  <c r="X27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Y26" i="22" s="1"/>
  <c r="AI26" i="22"/>
  <c r="AH26" i="22"/>
  <c r="AB26" i="22" s="1"/>
  <c r="AG26" i="22"/>
  <c r="AW26" i="22" s="1"/>
  <c r="AE26" i="22"/>
  <c r="AA26" i="22"/>
  <c r="W26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B25" i="22" s="1"/>
  <c r="AH25" i="22"/>
  <c r="AG25" i="22"/>
  <c r="AA25" i="22" s="1"/>
  <c r="AE25" i="22"/>
  <c r="Z25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B24" i="22" s="1"/>
  <c r="AG24" i="22"/>
  <c r="Z24" i="22" s="1"/>
  <c r="AE24" i="22"/>
  <c r="Y24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Y23" i="22" s="1"/>
  <c r="AE23" i="22"/>
  <c r="AB23" i="22"/>
  <c r="X23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Y22" i="22" s="1"/>
  <c r="AI22" i="22"/>
  <c r="AH22" i="22"/>
  <c r="AB22" i="22" s="1"/>
  <c r="AG22" i="22"/>
  <c r="AW22" i="22" s="1"/>
  <c r="AE22" i="22"/>
  <c r="AA22" i="22"/>
  <c r="W22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B21" i="22" s="1"/>
  <c r="AH21" i="22"/>
  <c r="AG21" i="22"/>
  <c r="AA21" i="22" s="1"/>
  <c r="AE21" i="22"/>
  <c r="Z21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B20" i="22" s="1"/>
  <c r="AG20" i="22"/>
  <c r="Z20" i="22" s="1"/>
  <c r="AE20" i="22"/>
  <c r="Y20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Y19" i="22" s="1"/>
  <c r="AE19" i="22"/>
  <c r="AB19" i="22"/>
  <c r="X19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Y18" i="22" s="1"/>
  <c r="AI18" i="22"/>
  <c r="AH18" i="22"/>
  <c r="AB18" i="22" s="1"/>
  <c r="AG18" i="22"/>
  <c r="AW18" i="22" s="1"/>
  <c r="AE18" i="22"/>
  <c r="AA18" i="22"/>
  <c r="W18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AB17" i="22" s="1"/>
  <c r="AH17" i="22"/>
  <c r="AG17" i="22"/>
  <c r="AA17" i="22" s="1"/>
  <c r="AE17" i="22"/>
  <c r="Z17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B16" i="22" s="1"/>
  <c r="AG16" i="22"/>
  <c r="Z16" i="22" s="1"/>
  <c r="AE16" i="22"/>
  <c r="Y16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AH15" i="22"/>
  <c r="AG15" i="22"/>
  <c r="Y15" i="22" s="1"/>
  <c r="AE15" i="22"/>
  <c r="AB15" i="22"/>
  <c r="X15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Y14" i="22" s="1"/>
  <c r="AI14" i="22"/>
  <c r="AH14" i="22"/>
  <c r="AB14" i="22" s="1"/>
  <c r="AG14" i="22"/>
  <c r="AW14" i="22" s="1"/>
  <c r="AE14" i="22"/>
  <c r="AA14" i="22"/>
  <c r="W14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B13" i="22" s="1"/>
  <c r="AH13" i="22"/>
  <c r="AG13" i="22"/>
  <c r="AA13" i="22" s="1"/>
  <c r="AE13" i="22"/>
  <c r="Z13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B12" i="22" s="1"/>
  <c r="AG12" i="22"/>
  <c r="Z12" i="22" s="1"/>
  <c r="AE12" i="22"/>
  <c r="Y12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Y11" i="22" s="1"/>
  <c r="AE11" i="22"/>
  <c r="AB11" i="22"/>
  <c r="X11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Y10" i="22" s="1"/>
  <c r="AI10" i="22"/>
  <c r="AH10" i="22"/>
  <c r="AB10" i="22" s="1"/>
  <c r="AG10" i="22"/>
  <c r="AW10" i="22" s="1"/>
  <c r="AE10" i="22"/>
  <c r="AA10" i="22"/>
  <c r="W10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AB9" i="22" s="1"/>
  <c r="AH9" i="22"/>
  <c r="AG9" i="22"/>
  <c r="AA9" i="22" s="1"/>
  <c r="AE9" i="22"/>
  <c r="Z9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B8" i="22" s="1"/>
  <c r="AG8" i="22"/>
  <c r="Z8" i="22" s="1"/>
  <c r="AE8" i="22"/>
  <c r="Y8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I7" i="22"/>
  <c r="AH7" i="22"/>
  <c r="AG7" i="22"/>
  <c r="Y7" i="22" s="1"/>
  <c r="AE7" i="22"/>
  <c r="AB7" i="22"/>
  <c r="X7" i="22"/>
  <c r="AV6" i="22"/>
  <c r="AV45" i="22" s="1"/>
  <c r="AU6" i="22"/>
  <c r="AU39" i="22" s="1"/>
  <c r="AT6" i="22"/>
  <c r="AS6" i="22"/>
  <c r="AS41" i="22" s="1"/>
  <c r="AR6" i="22"/>
  <c r="AR45" i="22" s="1"/>
  <c r="AQ6" i="22"/>
  <c r="AQ41" i="22" s="1"/>
  <c r="AP6" i="22"/>
  <c r="AO6" i="22"/>
  <c r="AO45" i="22" s="1"/>
  <c r="AN6" i="22"/>
  <c r="AN45" i="22" s="1"/>
  <c r="AM6" i="22"/>
  <c r="AM40" i="22" s="1"/>
  <c r="AL6" i="22"/>
  <c r="AK6" i="22"/>
  <c r="AK39" i="22" s="1"/>
  <c r="AJ6" i="22"/>
  <c r="AJ45" i="22" s="1"/>
  <c r="AI6" i="22"/>
  <c r="AI39" i="22" s="1"/>
  <c r="AH6" i="22"/>
  <c r="AG6" i="22"/>
  <c r="AG45" i="22" s="1"/>
  <c r="AE6" i="22"/>
  <c r="AE45" i="22" s="1"/>
  <c r="AA6" i="22"/>
  <c r="W6" i="22"/>
  <c r="D1" i="22"/>
  <c r="AF45" i="21"/>
  <c r="AF44" i="21"/>
  <c r="CB43" i="21"/>
  <c r="CA43" i="21"/>
  <c r="BZ43" i="21"/>
  <c r="BY43" i="21"/>
  <c r="BX43" i="21"/>
  <c r="BW43" i="21"/>
  <c r="BV43" i="21"/>
  <c r="BU43" i="21"/>
  <c r="BT43" i="21"/>
  <c r="BS43" i="21"/>
  <c r="BR43" i="21"/>
  <c r="BQ43" i="21"/>
  <c r="BP43" i="21"/>
  <c r="BO43" i="21"/>
  <c r="BN43" i="21"/>
  <c r="BM43" i="21"/>
  <c r="BL43" i="21"/>
  <c r="BK43" i="21"/>
  <c r="BJ43" i="21"/>
  <c r="BI43" i="21"/>
  <c r="BH43" i="21"/>
  <c r="BG43" i="21"/>
  <c r="BF43" i="21"/>
  <c r="BE43" i="21"/>
  <c r="BD43" i="21"/>
  <c r="BC43" i="21"/>
  <c r="BB43" i="21"/>
  <c r="BA43" i="21"/>
  <c r="AZ43" i="21"/>
  <c r="AY43" i="21"/>
  <c r="AX43" i="21"/>
  <c r="AF43" i="21"/>
  <c r="AF42" i="21"/>
  <c r="AF41" i="21"/>
  <c r="AF40" i="21"/>
  <c r="AV37" i="21"/>
  <c r="AU37" i="21"/>
  <c r="AT37" i="21"/>
  <c r="AS37" i="21"/>
  <c r="AR37" i="21"/>
  <c r="AQ37" i="21"/>
  <c r="AP37" i="21"/>
  <c r="AO37" i="21"/>
  <c r="AN37" i="21"/>
  <c r="AM37" i="21"/>
  <c r="AL37" i="21"/>
  <c r="AK37" i="21"/>
  <c r="AJ37" i="21"/>
  <c r="AI37" i="21"/>
  <c r="AH37" i="21"/>
  <c r="AB37" i="21" s="1"/>
  <c r="AG37" i="21"/>
  <c r="Z37" i="21" s="1"/>
  <c r="AE37" i="21"/>
  <c r="Y37" i="21"/>
  <c r="E37" i="21"/>
  <c r="B29" i="43" s="1"/>
  <c r="AV36" i="21"/>
  <c r="AU36" i="21"/>
  <c r="AT36" i="21"/>
  <c r="AS36" i="21"/>
  <c r="AR36" i="21"/>
  <c r="AQ36" i="21"/>
  <c r="AP36" i="21"/>
  <c r="AO36" i="21"/>
  <c r="AN36" i="21"/>
  <c r="AM36" i="21"/>
  <c r="AL36" i="21"/>
  <c r="AK36" i="21"/>
  <c r="AJ36" i="21"/>
  <c r="AI36" i="21"/>
  <c r="AH36" i="21"/>
  <c r="AB36" i="21" s="1"/>
  <c r="AG36" i="21"/>
  <c r="Z36" i="21" s="1"/>
  <c r="AE36" i="21"/>
  <c r="Y36" i="21"/>
  <c r="AV35" i="21"/>
  <c r="AU35" i="21"/>
  <c r="AT35" i="21"/>
  <c r="AS35" i="21"/>
  <c r="AR35" i="21"/>
  <c r="AQ35" i="21"/>
  <c r="AP35" i="21"/>
  <c r="AO35" i="21"/>
  <c r="AN35" i="21"/>
  <c r="AM35" i="21"/>
  <c r="AL35" i="21"/>
  <c r="AK35" i="21"/>
  <c r="AJ35" i="21"/>
  <c r="AI35" i="21"/>
  <c r="AH35" i="21"/>
  <c r="AG35" i="21"/>
  <c r="Y35" i="21" s="1"/>
  <c r="AE35" i="21"/>
  <c r="AB35" i="21"/>
  <c r="X35" i="21"/>
  <c r="AV34" i="21"/>
  <c r="AU34" i="21"/>
  <c r="AT34" i="21"/>
  <c r="AS34" i="21"/>
  <c r="AR34" i="21"/>
  <c r="AQ34" i="21"/>
  <c r="AP34" i="21"/>
  <c r="AO34" i="21"/>
  <c r="AN34" i="21"/>
  <c r="AM34" i="21"/>
  <c r="AL34" i="21"/>
  <c r="AK34" i="21"/>
  <c r="AJ34" i="21"/>
  <c r="Y34" i="21" s="1"/>
  <c r="AI34" i="21"/>
  <c r="AH34" i="21"/>
  <c r="AB34" i="21" s="1"/>
  <c r="AG34" i="21"/>
  <c r="AW34" i="21" s="1"/>
  <c r="AE34" i="21"/>
  <c r="AA34" i="21"/>
  <c r="W34" i="21"/>
  <c r="AV33" i="21"/>
  <c r="AU33" i="21"/>
  <c r="AT33" i="21"/>
  <c r="AS33" i="21"/>
  <c r="AR33" i="21"/>
  <c r="AQ33" i="21"/>
  <c r="AP33" i="21"/>
  <c r="AO33" i="21"/>
  <c r="AN33" i="21"/>
  <c r="AM33" i="21"/>
  <c r="AL33" i="21"/>
  <c r="AK33" i="21"/>
  <c r="AJ33" i="21"/>
  <c r="AI33" i="21"/>
  <c r="AB33" i="21" s="1"/>
  <c r="AH33" i="21"/>
  <c r="AG33" i="21"/>
  <c r="AA33" i="21" s="1"/>
  <c r="AE33" i="21"/>
  <c r="Z33" i="21"/>
  <c r="AV32" i="21"/>
  <c r="AU32" i="21"/>
  <c r="AT32" i="21"/>
  <c r="AS32" i="21"/>
  <c r="AR32" i="21"/>
  <c r="AQ32" i="21"/>
  <c r="AP32" i="21"/>
  <c r="AO32" i="21"/>
  <c r="AN32" i="21"/>
  <c r="AM32" i="21"/>
  <c r="AL32" i="21"/>
  <c r="AK32" i="21"/>
  <c r="AJ32" i="21"/>
  <c r="AI32" i="21"/>
  <c r="AH32" i="21"/>
  <c r="AB32" i="21" s="1"/>
  <c r="AG32" i="21"/>
  <c r="Z32" i="21" s="1"/>
  <c r="AE32" i="21"/>
  <c r="Y32" i="21"/>
  <c r="AV31" i="21"/>
  <c r="AU31" i="21"/>
  <c r="AT31" i="21"/>
  <c r="AS31" i="21"/>
  <c r="AR31" i="21"/>
  <c r="AQ31" i="21"/>
  <c r="AP31" i="21"/>
  <c r="AO31" i="21"/>
  <c r="AN31" i="21"/>
  <c r="AM31" i="21"/>
  <c r="AL31" i="21"/>
  <c r="AK31" i="21"/>
  <c r="AJ31" i="21"/>
  <c r="AI31" i="21"/>
  <c r="AH31" i="21"/>
  <c r="AG31" i="21"/>
  <c r="Y31" i="21" s="1"/>
  <c r="AE31" i="21"/>
  <c r="AB31" i="21"/>
  <c r="X31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I30" i="21"/>
  <c r="AH30" i="21"/>
  <c r="AG30" i="21"/>
  <c r="Y30" i="21" s="1"/>
  <c r="AE30" i="21"/>
  <c r="AB30" i="21"/>
  <c r="X30" i="21"/>
  <c r="AV29" i="21"/>
  <c r="AU29" i="21"/>
  <c r="AT29" i="21"/>
  <c r="AS29" i="21"/>
  <c r="AR29" i="21"/>
  <c r="AQ29" i="21"/>
  <c r="AP29" i="21"/>
  <c r="AO29" i="21"/>
  <c r="AN29" i="21"/>
  <c r="AM29" i="21"/>
  <c r="AL29" i="21"/>
  <c r="AK29" i="21"/>
  <c r="AJ29" i="21"/>
  <c r="AI29" i="21"/>
  <c r="AH29" i="21"/>
  <c r="AG29" i="21"/>
  <c r="Y29" i="21" s="1"/>
  <c r="AE29" i="21"/>
  <c r="AB29" i="21"/>
  <c r="X29" i="21"/>
  <c r="AV28" i="21"/>
  <c r="AU28" i="21"/>
  <c r="AT28" i="21"/>
  <c r="AS28" i="21"/>
  <c r="AR28" i="21"/>
  <c r="AQ28" i="21"/>
  <c r="AP28" i="21"/>
  <c r="AO28" i="21"/>
  <c r="AN28" i="21"/>
  <c r="AM28" i="21"/>
  <c r="AL28" i="21"/>
  <c r="AK28" i="21"/>
  <c r="AJ28" i="21"/>
  <c r="AI28" i="21"/>
  <c r="AH28" i="21"/>
  <c r="AG28" i="21"/>
  <c r="Y28" i="21" s="1"/>
  <c r="AE28" i="21"/>
  <c r="AB28" i="21"/>
  <c r="X28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AH27" i="21"/>
  <c r="AG27" i="21"/>
  <c r="Y27" i="21" s="1"/>
  <c r="AE27" i="21"/>
  <c r="AB27" i="21"/>
  <c r="X27" i="21"/>
  <c r="AV26" i="21"/>
  <c r="AU26" i="21"/>
  <c r="AT26" i="21"/>
  <c r="AS26" i="21"/>
  <c r="AR26" i="21"/>
  <c r="AQ26" i="21"/>
  <c r="AP26" i="21"/>
  <c r="AO26" i="21"/>
  <c r="AN26" i="21"/>
  <c r="AM26" i="21"/>
  <c r="AL26" i="21"/>
  <c r="AK26" i="21"/>
  <c r="AJ26" i="21"/>
  <c r="AI26" i="21"/>
  <c r="AH26" i="21"/>
  <c r="AG26" i="21"/>
  <c r="Y26" i="21" s="1"/>
  <c r="AE26" i="21"/>
  <c r="AB26" i="21"/>
  <c r="X26" i="21"/>
  <c r="AV25" i="2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AH25" i="21"/>
  <c r="AG25" i="21"/>
  <c r="Y25" i="21" s="1"/>
  <c r="AE25" i="21"/>
  <c r="AB25" i="21"/>
  <c r="X25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AH24" i="21"/>
  <c r="AG24" i="21"/>
  <c r="Y24" i="21" s="1"/>
  <c r="AE24" i="21"/>
  <c r="AB24" i="21"/>
  <c r="X24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Y23" i="21" s="1"/>
  <c r="AE23" i="21"/>
  <c r="AB23" i="21"/>
  <c r="X23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I22" i="21"/>
  <c r="AH22" i="21"/>
  <c r="AG22" i="21"/>
  <c r="Y22" i="21" s="1"/>
  <c r="AE22" i="21"/>
  <c r="AB22" i="21"/>
  <c r="X22" i="21"/>
  <c r="AV21" i="21"/>
  <c r="AU21" i="21"/>
  <c r="AT21" i="21"/>
  <c r="AS21" i="21"/>
  <c r="AR21" i="21"/>
  <c r="AQ21" i="21"/>
  <c r="AP21" i="21"/>
  <c r="AO21" i="21"/>
  <c r="AN21" i="21"/>
  <c r="AM21" i="21"/>
  <c r="AL21" i="21"/>
  <c r="AK21" i="21"/>
  <c r="AJ21" i="21"/>
  <c r="AI21" i="21"/>
  <c r="AH21" i="21"/>
  <c r="AG21" i="21"/>
  <c r="Y21" i="21" s="1"/>
  <c r="AE21" i="21"/>
  <c r="AB21" i="21"/>
  <c r="X21" i="21"/>
  <c r="AV20" i="21"/>
  <c r="AU20" i="21"/>
  <c r="AT20" i="21"/>
  <c r="AS20" i="21"/>
  <c r="AR20" i="21"/>
  <c r="AQ20" i="21"/>
  <c r="AP20" i="21"/>
  <c r="AO20" i="21"/>
  <c r="AN20" i="21"/>
  <c r="AM20" i="21"/>
  <c r="AL20" i="21"/>
  <c r="AK20" i="21"/>
  <c r="AJ20" i="21"/>
  <c r="AI20" i="21"/>
  <c r="AH20" i="21"/>
  <c r="AG20" i="21"/>
  <c r="Y20" i="21" s="1"/>
  <c r="AE20" i="21"/>
  <c r="AB20" i="21"/>
  <c r="X20" i="21"/>
  <c r="AV19" i="21"/>
  <c r="AU19" i="21"/>
  <c r="AT19" i="21"/>
  <c r="AS19" i="21"/>
  <c r="AR19" i="21"/>
  <c r="AQ19" i="21"/>
  <c r="AP19" i="21"/>
  <c r="AO19" i="21"/>
  <c r="AN19" i="21"/>
  <c r="AM19" i="21"/>
  <c r="AL19" i="21"/>
  <c r="AK19" i="21"/>
  <c r="AJ19" i="21"/>
  <c r="AI19" i="21"/>
  <c r="AH19" i="21"/>
  <c r="AG19" i="21"/>
  <c r="Y19" i="21" s="1"/>
  <c r="AE19" i="21"/>
  <c r="AB19" i="21"/>
  <c r="X19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Y18" i="21" s="1"/>
  <c r="AE18" i="21"/>
  <c r="AB18" i="21"/>
  <c r="X18" i="21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I17" i="21"/>
  <c r="AH17" i="21"/>
  <c r="AG17" i="21"/>
  <c r="Y17" i="21" s="1"/>
  <c r="AE17" i="21"/>
  <c r="AB17" i="21"/>
  <c r="X17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AH16" i="21"/>
  <c r="AG16" i="21"/>
  <c r="Y16" i="21" s="1"/>
  <c r="AE16" i="21"/>
  <c r="AB16" i="21"/>
  <c r="X16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AH15" i="21"/>
  <c r="AG15" i="21"/>
  <c r="Y15" i="21" s="1"/>
  <c r="AE15" i="21"/>
  <c r="AB15" i="21"/>
  <c r="X15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Y14" i="21" s="1"/>
  <c r="AE14" i="21"/>
  <c r="AB14" i="21"/>
  <c r="X14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Y13" i="21" s="1"/>
  <c r="AE13" i="21"/>
  <c r="AB13" i="21"/>
  <c r="X13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Y12" i="21" s="1"/>
  <c r="AE12" i="21"/>
  <c r="AB12" i="21"/>
  <c r="X12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Y11" i="21" s="1"/>
  <c r="AE11" i="21"/>
  <c r="AB11" i="21"/>
  <c r="X11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Y10" i="21" s="1"/>
  <c r="AE10" i="21"/>
  <c r="AB10" i="21"/>
  <c r="X10" i="21"/>
  <c r="AV9" i="21"/>
  <c r="AU9" i="21"/>
  <c r="AT9" i="21"/>
  <c r="AS9" i="21"/>
  <c r="AR9" i="21"/>
  <c r="AQ9" i="21"/>
  <c r="AP9" i="21"/>
  <c r="AO9" i="21"/>
  <c r="AN9" i="21"/>
  <c r="AM9" i="21"/>
  <c r="AL9" i="21"/>
  <c r="AK9" i="21"/>
  <c r="AJ9" i="21"/>
  <c r="AI9" i="21"/>
  <c r="AH9" i="21"/>
  <c r="AG9" i="21"/>
  <c r="Y9" i="21" s="1"/>
  <c r="AE9" i="21"/>
  <c r="AB9" i="21"/>
  <c r="X9" i="21"/>
  <c r="AV8" i="21"/>
  <c r="AU8" i="21"/>
  <c r="AT8" i="21"/>
  <c r="AS8" i="21"/>
  <c r="AR8" i="21"/>
  <c r="AQ8" i="21"/>
  <c r="AP8" i="21"/>
  <c r="AO8" i="21"/>
  <c r="AN8" i="21"/>
  <c r="AM8" i="21"/>
  <c r="AL8" i="21"/>
  <c r="AK8" i="21"/>
  <c r="AJ8" i="21"/>
  <c r="AI8" i="21"/>
  <c r="AH8" i="21"/>
  <c r="AG8" i="21"/>
  <c r="Y8" i="21" s="1"/>
  <c r="AE8" i="21"/>
  <c r="AB8" i="21"/>
  <c r="X8" i="21"/>
  <c r="AV7" i="21"/>
  <c r="AU7" i="21"/>
  <c r="AT7" i="21"/>
  <c r="AS7" i="21"/>
  <c r="AR7" i="21"/>
  <c r="AQ7" i="21"/>
  <c r="AP7" i="21"/>
  <c r="AO7" i="21"/>
  <c r="AN7" i="21"/>
  <c r="AM7" i="21"/>
  <c r="AL7" i="21"/>
  <c r="AK7" i="21"/>
  <c r="AJ7" i="21"/>
  <c r="AI7" i="21"/>
  <c r="AH7" i="21"/>
  <c r="AG7" i="21"/>
  <c r="Y7" i="21" s="1"/>
  <c r="AE7" i="21"/>
  <c r="AB7" i="21"/>
  <c r="X7" i="21"/>
  <c r="A7" i="2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V6" i="21"/>
  <c r="AV41" i="21" s="1"/>
  <c r="AU6" i="21"/>
  <c r="AU44" i="21" s="1"/>
  <c r="AT6" i="21"/>
  <c r="AT45" i="21" s="1"/>
  <c r="AS6" i="21"/>
  <c r="AS42" i="21" s="1"/>
  <c r="AR6" i="21"/>
  <c r="AR41" i="21" s="1"/>
  <c r="AQ6" i="21"/>
  <c r="AQ44" i="21" s="1"/>
  <c r="AP6" i="21"/>
  <c r="AP45" i="21" s="1"/>
  <c r="AO6" i="21"/>
  <c r="AO42" i="21" s="1"/>
  <c r="AN6" i="21"/>
  <c r="AN41" i="21" s="1"/>
  <c r="AM6" i="21"/>
  <c r="AM44" i="21" s="1"/>
  <c r="AL6" i="21"/>
  <c r="AL45" i="21" s="1"/>
  <c r="AK6" i="21"/>
  <c r="AK42" i="21" s="1"/>
  <c r="AJ6" i="21"/>
  <c r="AJ41" i="21" s="1"/>
  <c r="AI6" i="21"/>
  <c r="AH6" i="21"/>
  <c r="AH45" i="21" s="1"/>
  <c r="AG6" i="21"/>
  <c r="AG42" i="21" s="1"/>
  <c r="AE6" i="21"/>
  <c r="AE44" i="21" s="1"/>
  <c r="AB6" i="21"/>
  <c r="AB45" i="21" s="1"/>
  <c r="X6" i="21"/>
  <c r="D1" i="21"/>
  <c r="AF45" i="20"/>
  <c r="AF44" i="20"/>
  <c r="CB43" i="20"/>
  <c r="CA43" i="20"/>
  <c r="BZ43" i="20"/>
  <c r="BY43" i="20"/>
  <c r="BX43" i="20"/>
  <c r="BW43" i="20"/>
  <c r="BV43" i="20"/>
  <c r="BU43" i="20"/>
  <c r="BT43" i="20"/>
  <c r="BS43" i="20"/>
  <c r="BR43" i="20"/>
  <c r="BQ43" i="20"/>
  <c r="BP43" i="20"/>
  <c r="BO43" i="20"/>
  <c r="BN43" i="20"/>
  <c r="BM43" i="20"/>
  <c r="BL43" i="20"/>
  <c r="BK43" i="20"/>
  <c r="BJ43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F43" i="20"/>
  <c r="AF42" i="20"/>
  <c r="AF41" i="20"/>
  <c r="AF40" i="20"/>
  <c r="AV37" i="20"/>
  <c r="AU37" i="20"/>
  <c r="AT37" i="20"/>
  <c r="AS37" i="20"/>
  <c r="AR37" i="20"/>
  <c r="AQ37" i="20"/>
  <c r="AP37" i="20"/>
  <c r="AO37" i="20"/>
  <c r="AN37" i="20"/>
  <c r="AM37" i="20"/>
  <c r="AL37" i="20"/>
  <c r="AK37" i="20"/>
  <c r="AJ37" i="20"/>
  <c r="AI37" i="20"/>
  <c r="Y37" i="20" s="1"/>
  <c r="AH37" i="20"/>
  <c r="AB37" i="20" s="1"/>
  <c r="AG37" i="20"/>
  <c r="AA37" i="20" s="1"/>
  <c r="AE37" i="20"/>
  <c r="Z37" i="20"/>
  <c r="E37" i="20"/>
  <c r="B28" i="43" s="1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Y36" i="20" s="1"/>
  <c r="AH36" i="20"/>
  <c r="AB36" i="20" s="1"/>
  <c r="AG36" i="20"/>
  <c r="AA36" i="20" s="1"/>
  <c r="AE36" i="20"/>
  <c r="Z36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AI35" i="20"/>
  <c r="AH35" i="20"/>
  <c r="AB35" i="20" s="1"/>
  <c r="AG35" i="20"/>
  <c r="Z35" i="20" s="1"/>
  <c r="AE35" i="20"/>
  <c r="Y35" i="20"/>
  <c r="AV34" i="20"/>
  <c r="AU34" i="20"/>
  <c r="AT34" i="20"/>
  <c r="AS34" i="20"/>
  <c r="AR34" i="20"/>
  <c r="AQ34" i="20"/>
  <c r="AP34" i="20"/>
  <c r="AO34" i="20"/>
  <c r="AN34" i="20"/>
  <c r="AM34" i="20"/>
  <c r="AL34" i="20"/>
  <c r="AK34" i="20"/>
  <c r="AJ34" i="20"/>
  <c r="AI34" i="20"/>
  <c r="AH34" i="20"/>
  <c r="AG34" i="20"/>
  <c r="Y34" i="20" s="1"/>
  <c r="AE34" i="20"/>
  <c r="AB34" i="20"/>
  <c r="X34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Z33" i="20" s="1"/>
  <c r="AI33" i="20"/>
  <c r="Y33" i="20" s="1"/>
  <c r="AH33" i="20"/>
  <c r="AB33" i="20" s="1"/>
  <c r="AG33" i="20"/>
  <c r="AW33" i="20" s="1"/>
  <c r="AE33" i="20"/>
  <c r="AA33" i="20"/>
  <c r="W33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Y32" i="20" s="1"/>
  <c r="AH32" i="20"/>
  <c r="AB32" i="20" s="1"/>
  <c r="AG32" i="20"/>
  <c r="AA32" i="20" s="1"/>
  <c r="AE32" i="20"/>
  <c r="Z32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B31" i="20" s="1"/>
  <c r="AG31" i="20"/>
  <c r="Z31" i="20" s="1"/>
  <c r="AE31" i="20"/>
  <c r="Y31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Y30" i="20" s="1"/>
  <c r="AE30" i="20"/>
  <c r="AB30" i="20"/>
  <c r="X30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Z29" i="20" s="1"/>
  <c r="AI29" i="20"/>
  <c r="Y29" i="20" s="1"/>
  <c r="AH29" i="20"/>
  <c r="AB29" i="20" s="1"/>
  <c r="AG29" i="20"/>
  <c r="AW29" i="20" s="1"/>
  <c r="AE29" i="20"/>
  <c r="AA29" i="20"/>
  <c r="W29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Y28" i="20" s="1"/>
  <c r="AH28" i="20"/>
  <c r="AB28" i="20" s="1"/>
  <c r="AG28" i="20"/>
  <c r="AA28" i="20" s="1"/>
  <c r="AE28" i="20"/>
  <c r="Z28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B27" i="20" s="1"/>
  <c r="AG27" i="20"/>
  <c r="Z27" i="20" s="1"/>
  <c r="AE27" i="20"/>
  <c r="Y27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Y26" i="20" s="1"/>
  <c r="AE26" i="20"/>
  <c r="AB26" i="20"/>
  <c r="X26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Z25" i="20" s="1"/>
  <c r="AI25" i="20"/>
  <c r="Y25" i="20" s="1"/>
  <c r="AH25" i="20"/>
  <c r="AB25" i="20" s="1"/>
  <c r="AG25" i="20"/>
  <c r="AW25" i="20" s="1"/>
  <c r="AE25" i="20"/>
  <c r="AA25" i="20"/>
  <c r="W25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Y24" i="20" s="1"/>
  <c r="AH24" i="20"/>
  <c r="AB24" i="20" s="1"/>
  <c r="AG24" i="20"/>
  <c r="AA24" i="20" s="1"/>
  <c r="AE24" i="20"/>
  <c r="Z24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Z23" i="20" s="1"/>
  <c r="AE23" i="20"/>
  <c r="Y23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B22" i="20" s="1"/>
  <c r="AE22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Z21" i="20" s="1"/>
  <c r="AI21" i="20"/>
  <c r="AH21" i="20"/>
  <c r="AG21" i="20"/>
  <c r="AE21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Y20" i="20" s="1"/>
  <c r="AH20" i="20"/>
  <c r="AG20" i="20"/>
  <c r="AE20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E19" i="20"/>
  <c r="Y19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E18" i="20"/>
  <c r="AB18" i="20"/>
  <c r="X18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Z17" i="20" s="1"/>
  <c r="AI17" i="20"/>
  <c r="Y17" i="20" s="1"/>
  <c r="AH17" i="20"/>
  <c r="AB17" i="20" s="1"/>
  <c r="AG17" i="20"/>
  <c r="AW17" i="20" s="1"/>
  <c r="AE17" i="20"/>
  <c r="AA17" i="20"/>
  <c r="W17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Y16" i="20" s="1"/>
  <c r="AH16" i="20"/>
  <c r="AB16" i="20" s="1"/>
  <c r="AG16" i="20"/>
  <c r="AA16" i="20" s="1"/>
  <c r="AE16" i="20"/>
  <c r="Z16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Z15" i="20" s="1"/>
  <c r="AE15" i="20"/>
  <c r="Y15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B14" i="20" s="1"/>
  <c r="AE14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Z13" i="20" s="1"/>
  <c r="AI13" i="20"/>
  <c r="AH13" i="20"/>
  <c r="AG13" i="20"/>
  <c r="AE13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Y12" i="20" s="1"/>
  <c r="AH12" i="20"/>
  <c r="AG12" i="20"/>
  <c r="AE12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E11" i="20"/>
  <c r="Y11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E10" i="20"/>
  <c r="AB10" i="20"/>
  <c r="X10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Y9" i="20" s="1"/>
  <c r="AH9" i="20"/>
  <c r="AB9" i="20" s="1"/>
  <c r="AG9" i="20"/>
  <c r="AW9" i="20" s="1"/>
  <c r="AE9" i="20"/>
  <c r="AA9" i="20"/>
  <c r="W9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I8" i="20"/>
  <c r="AH8" i="20"/>
  <c r="AB8" i="20" s="1"/>
  <c r="AG8" i="20"/>
  <c r="AA8" i="20" s="1"/>
  <c r="AE8" i="20"/>
  <c r="Z8" i="20"/>
  <c r="AV7" i="20"/>
  <c r="AU7" i="20"/>
  <c r="AT7" i="20"/>
  <c r="AT39" i="20" s="1"/>
  <c r="AS7" i="20"/>
  <c r="AR7" i="20"/>
  <c r="AQ7" i="20"/>
  <c r="AP7" i="20"/>
  <c r="AP39" i="20" s="1"/>
  <c r="AO7" i="20"/>
  <c r="AN7" i="20"/>
  <c r="AM7" i="20"/>
  <c r="AL7" i="20"/>
  <c r="AL39" i="20" s="1"/>
  <c r="AK7" i="20"/>
  <c r="AJ7" i="20"/>
  <c r="AI7" i="20"/>
  <c r="AH7" i="20"/>
  <c r="AG7" i="20"/>
  <c r="Z7" i="20" s="1"/>
  <c r="AE7" i="20"/>
  <c r="Y7" i="20"/>
  <c r="AV6" i="20"/>
  <c r="AU6" i="20"/>
  <c r="AT6" i="20"/>
  <c r="AT42" i="20" s="1"/>
  <c r="AS6" i="20"/>
  <c r="AR6" i="20"/>
  <c r="AQ6" i="20"/>
  <c r="AP6" i="20"/>
  <c r="AP42" i="20" s="1"/>
  <c r="AO6" i="20"/>
  <c r="AN6" i="20"/>
  <c r="AM6" i="20"/>
  <c r="AL6" i="20"/>
  <c r="AL42" i="20" s="1"/>
  <c r="AK6" i="20"/>
  <c r="AJ6" i="20"/>
  <c r="AI6" i="20"/>
  <c r="AH6" i="20"/>
  <c r="AH42" i="20" s="1"/>
  <c r="AG6" i="20"/>
  <c r="AB6" i="20" s="1"/>
  <c r="AE6" i="20"/>
  <c r="X6" i="20"/>
  <c r="D1" i="20"/>
  <c r="AF45" i="19"/>
  <c r="AF44" i="19"/>
  <c r="CB43" i="19"/>
  <c r="CA43" i="19"/>
  <c r="BZ43" i="19"/>
  <c r="BY43" i="19"/>
  <c r="BX43" i="19"/>
  <c r="BW43" i="19"/>
  <c r="BV43" i="19"/>
  <c r="BU43" i="19"/>
  <c r="BT43" i="19"/>
  <c r="BS43" i="19"/>
  <c r="BR43" i="19"/>
  <c r="BQ43" i="19"/>
  <c r="BP43" i="19"/>
  <c r="BO43" i="19"/>
  <c r="BN43" i="19"/>
  <c r="BM43" i="19"/>
  <c r="BL43" i="19"/>
  <c r="BK43" i="19"/>
  <c r="BJ43" i="19"/>
  <c r="BI43" i="19"/>
  <c r="BH43" i="19"/>
  <c r="BG43" i="19"/>
  <c r="BF43" i="19"/>
  <c r="BE43" i="19"/>
  <c r="BD43" i="19"/>
  <c r="BC43" i="19"/>
  <c r="BB43" i="19"/>
  <c r="BA43" i="19"/>
  <c r="AZ43" i="19"/>
  <c r="AY43" i="19"/>
  <c r="AX43" i="19"/>
  <c r="AF43" i="19"/>
  <c r="AF42" i="19"/>
  <c r="AF41" i="19"/>
  <c r="AF40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Y37" i="19" s="1"/>
  <c r="AH37" i="19"/>
  <c r="AA37" i="19" s="1"/>
  <c r="AG37" i="19"/>
  <c r="AW37" i="19" s="1"/>
  <c r="AE37" i="19"/>
  <c r="Z37" i="19"/>
  <c r="E37" i="19"/>
  <c r="B27" i="43" s="1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Y36" i="19" s="1"/>
  <c r="AH36" i="19"/>
  <c r="AG36" i="19"/>
  <c r="AE36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E35" i="19"/>
  <c r="Y35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E34" i="19"/>
  <c r="AB34" i="19"/>
  <c r="X34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Z33" i="19" s="1"/>
  <c r="AI33" i="19"/>
  <c r="AH33" i="19"/>
  <c r="AG33" i="19"/>
  <c r="AW33" i="19" s="1"/>
  <c r="AE33" i="19"/>
  <c r="W33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Y32" i="19" s="1"/>
  <c r="AH32" i="19"/>
  <c r="AG32" i="19"/>
  <c r="AW32" i="19" s="1"/>
  <c r="AE32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Z31" i="19" s="1"/>
  <c r="AE31" i="19"/>
  <c r="Y31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B30" i="19" s="1"/>
  <c r="AE30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A29" i="19" s="1"/>
  <c r="AH29" i="19"/>
  <c r="AG29" i="19"/>
  <c r="AE29" i="19"/>
  <c r="W29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Z28" i="19" s="1"/>
  <c r="AG28" i="19"/>
  <c r="AE28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X27" i="19" s="1"/>
  <c r="AE27" i="19"/>
  <c r="Y27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W26" i="19" s="1"/>
  <c r="AE26" i="19"/>
  <c r="AB26" i="19"/>
  <c r="AA26" i="19"/>
  <c r="X26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A25" i="19" s="1"/>
  <c r="AH25" i="19"/>
  <c r="AG25" i="19"/>
  <c r="AE25" i="19"/>
  <c r="W25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A24" i="19" s="1"/>
  <c r="AG24" i="19"/>
  <c r="AE24" i="19"/>
  <c r="W24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Y23" i="19" s="1"/>
  <c r="AH23" i="19"/>
  <c r="AB23" i="19" s="1"/>
  <c r="AG23" i="19"/>
  <c r="AW23" i="19" s="1"/>
  <c r="AE23" i="19"/>
  <c r="Z23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B22" i="19" s="1"/>
  <c r="AG22" i="19"/>
  <c r="AW22" i="19" s="1"/>
  <c r="AE22" i="19"/>
  <c r="Y22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W21" i="19" s="1"/>
  <c r="AE21" i="19"/>
  <c r="AB21" i="19"/>
  <c r="X21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Z20" i="19" s="1"/>
  <c r="AI20" i="19"/>
  <c r="Y20" i="19" s="1"/>
  <c r="AH20" i="19"/>
  <c r="AB20" i="19" s="1"/>
  <c r="AG20" i="19"/>
  <c r="AW20" i="19" s="1"/>
  <c r="AE20" i="19"/>
  <c r="AA20" i="19"/>
  <c r="W20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Y19" i="19" s="1"/>
  <c r="AH19" i="19"/>
  <c r="AB19" i="19" s="1"/>
  <c r="AG19" i="19"/>
  <c r="AW19" i="19" s="1"/>
  <c r="AE19" i="19"/>
  <c r="Z19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B18" i="19" s="1"/>
  <c r="AG18" i="19"/>
  <c r="AW18" i="19" s="1"/>
  <c r="AE18" i="19"/>
  <c r="Y18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W17" i="19" s="1"/>
  <c r="AE17" i="19"/>
  <c r="AB17" i="19"/>
  <c r="X17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Z16" i="19" s="1"/>
  <c r="AI16" i="19"/>
  <c r="Y16" i="19" s="1"/>
  <c r="AH16" i="19"/>
  <c r="AB16" i="19" s="1"/>
  <c r="AG16" i="19"/>
  <c r="AW16" i="19" s="1"/>
  <c r="AE16" i="19"/>
  <c r="AA16" i="19"/>
  <c r="W16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Y15" i="19" s="1"/>
  <c r="AH15" i="19"/>
  <c r="AB15" i="19" s="1"/>
  <c r="AG15" i="19"/>
  <c r="AW15" i="19" s="1"/>
  <c r="AE15" i="19"/>
  <c r="Z15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B14" i="19" s="1"/>
  <c r="AG14" i="19"/>
  <c r="AW14" i="19" s="1"/>
  <c r="AE14" i="19"/>
  <c r="Y14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W13" i="19" s="1"/>
  <c r="AE13" i="19"/>
  <c r="AB13" i="19"/>
  <c r="X13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Z12" i="19" s="1"/>
  <c r="AI12" i="19"/>
  <c r="Y12" i="19" s="1"/>
  <c r="AH12" i="19"/>
  <c r="AB12" i="19" s="1"/>
  <c r="AG12" i="19"/>
  <c r="AW12" i="19" s="1"/>
  <c r="AE12" i="19"/>
  <c r="AA12" i="19"/>
  <c r="W12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Y11" i="19" s="1"/>
  <c r="AH11" i="19"/>
  <c r="AB11" i="19" s="1"/>
  <c r="AG11" i="19"/>
  <c r="AW11" i="19" s="1"/>
  <c r="AE11" i="19"/>
  <c r="Z11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B10" i="19" s="1"/>
  <c r="AG10" i="19"/>
  <c r="AW10" i="19" s="1"/>
  <c r="AE10" i="19"/>
  <c r="Y10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W9" i="19" s="1"/>
  <c r="AE9" i="19"/>
  <c r="AB9" i="19"/>
  <c r="X9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Z8" i="19" s="1"/>
  <c r="AI8" i="19"/>
  <c r="Y8" i="19" s="1"/>
  <c r="AH8" i="19"/>
  <c r="AB8" i="19" s="1"/>
  <c r="AG8" i="19"/>
  <c r="AW8" i="19" s="1"/>
  <c r="AE8" i="19"/>
  <c r="AA8" i="19"/>
  <c r="W8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Y7" i="19" s="1"/>
  <c r="AH7" i="19"/>
  <c r="AG7" i="19"/>
  <c r="AW7" i="19" s="1"/>
  <c r="AE7" i="19"/>
  <c r="Z7" i="19"/>
  <c r="AV6" i="19"/>
  <c r="AV38" i="19" s="1"/>
  <c r="AU6" i="19"/>
  <c r="AT6" i="19"/>
  <c r="AT45" i="19" s="1"/>
  <c r="AS6" i="19"/>
  <c r="AR6" i="19"/>
  <c r="AR41" i="19" s="1"/>
  <c r="AQ6" i="19"/>
  <c r="AP6" i="19"/>
  <c r="AO6" i="19"/>
  <c r="AN6" i="19"/>
  <c r="AM6" i="19"/>
  <c r="AL6" i="19"/>
  <c r="AL45" i="19" s="1"/>
  <c r="AK6" i="19"/>
  <c r="AK42" i="19" s="1"/>
  <c r="AJ6" i="19"/>
  <c r="AI6" i="19"/>
  <c r="AH6" i="19"/>
  <c r="AB6" i="19" s="1"/>
  <c r="AG6" i="19"/>
  <c r="AG42" i="19" s="1"/>
  <c r="AE6" i="19"/>
  <c r="AE44" i="19" s="1"/>
  <c r="Y6" i="19"/>
  <c r="D1" i="19"/>
  <c r="AF45" i="18"/>
  <c r="AF44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F43" i="18"/>
  <c r="AF42" i="18"/>
  <c r="AF41" i="18"/>
  <c r="AF40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Z37" i="18" s="1"/>
  <c r="AI37" i="18"/>
  <c r="Y37" i="18" s="1"/>
  <c r="AH37" i="18"/>
  <c r="AB37" i="18" s="1"/>
  <c r="AG37" i="18"/>
  <c r="AW37" i="18" s="1"/>
  <c r="AE37" i="18"/>
  <c r="AA37" i="18"/>
  <c r="W37" i="18"/>
  <c r="E37" i="18"/>
  <c r="B26" i="43" s="1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Y36" i="18" s="1"/>
  <c r="AI36" i="18"/>
  <c r="AH36" i="18"/>
  <c r="Z36" i="18" s="1"/>
  <c r="AG36" i="18"/>
  <c r="AW36" i="18" s="1"/>
  <c r="AE36" i="18"/>
  <c r="AA36" i="18"/>
  <c r="W36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B35" i="18" s="1"/>
  <c r="AH35" i="18"/>
  <c r="AG35" i="18"/>
  <c r="Y35" i="18" s="1"/>
  <c r="AE35" i="18"/>
  <c r="Z35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B34" i="18" s="1"/>
  <c r="AG34" i="18"/>
  <c r="AW34" i="18" s="1"/>
  <c r="AE34" i="18"/>
  <c r="Y34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W33" i="18" s="1"/>
  <c r="AE33" i="18"/>
  <c r="AB33" i="18"/>
  <c r="X33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Y32" i="18" s="1"/>
  <c r="AI32" i="18"/>
  <c r="AH32" i="18"/>
  <c r="Z32" i="18" s="1"/>
  <c r="AG32" i="18"/>
  <c r="AW32" i="18" s="1"/>
  <c r="AE32" i="18"/>
  <c r="AA32" i="18"/>
  <c r="W32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B31" i="18" s="1"/>
  <c r="AH31" i="18"/>
  <c r="AG31" i="18"/>
  <c r="Y31" i="18" s="1"/>
  <c r="AE31" i="18"/>
  <c r="Z31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B30" i="18" s="1"/>
  <c r="AG30" i="18"/>
  <c r="AW30" i="18" s="1"/>
  <c r="AE30" i="18"/>
  <c r="Y30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W29" i="18" s="1"/>
  <c r="AE29" i="18"/>
  <c r="AB29" i="18"/>
  <c r="X29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Y28" i="18" s="1"/>
  <c r="AI28" i="18"/>
  <c r="AH28" i="18"/>
  <c r="Z28" i="18" s="1"/>
  <c r="AG28" i="18"/>
  <c r="AW28" i="18" s="1"/>
  <c r="AE28" i="18"/>
  <c r="AA28" i="18"/>
  <c r="W28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B27" i="18" s="1"/>
  <c r="AH27" i="18"/>
  <c r="AG27" i="18"/>
  <c r="Y27" i="18" s="1"/>
  <c r="AE27" i="18"/>
  <c r="Z27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B26" i="18" s="1"/>
  <c r="AG26" i="18"/>
  <c r="AW26" i="18" s="1"/>
  <c r="AE26" i="18"/>
  <c r="Y26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W25" i="18" s="1"/>
  <c r="AE25" i="18"/>
  <c r="AB25" i="18"/>
  <c r="X25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Y24" i="18" s="1"/>
  <c r="AI24" i="18"/>
  <c r="AH24" i="18"/>
  <c r="Z24" i="18" s="1"/>
  <c r="AG24" i="18"/>
  <c r="AW24" i="18" s="1"/>
  <c r="AE24" i="18"/>
  <c r="AA24" i="18"/>
  <c r="W24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B23" i="18" s="1"/>
  <c r="AH23" i="18"/>
  <c r="AG23" i="18"/>
  <c r="Y23" i="18" s="1"/>
  <c r="AE23" i="18"/>
  <c r="Z23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B22" i="18" s="1"/>
  <c r="AG22" i="18"/>
  <c r="AW22" i="18" s="1"/>
  <c r="AE22" i="18"/>
  <c r="Y22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W21" i="18" s="1"/>
  <c r="AE21" i="18"/>
  <c r="AB21" i="18"/>
  <c r="X21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Y20" i="18" s="1"/>
  <c r="AI20" i="18"/>
  <c r="AH20" i="18"/>
  <c r="Z20" i="18" s="1"/>
  <c r="AG20" i="18"/>
  <c r="AW20" i="18" s="1"/>
  <c r="AE20" i="18"/>
  <c r="AA20" i="18"/>
  <c r="W20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B19" i="18" s="1"/>
  <c r="AH19" i="18"/>
  <c r="AG19" i="18"/>
  <c r="Y19" i="18" s="1"/>
  <c r="AE19" i="18"/>
  <c r="Z19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B18" i="18" s="1"/>
  <c r="AG18" i="18"/>
  <c r="AW18" i="18" s="1"/>
  <c r="AE18" i="18"/>
  <c r="Y18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W17" i="18" s="1"/>
  <c r="AE17" i="18"/>
  <c r="AB17" i="18"/>
  <c r="X17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Y16" i="18" s="1"/>
  <c r="AI16" i="18"/>
  <c r="AH16" i="18"/>
  <c r="Z16" i="18" s="1"/>
  <c r="AG16" i="18"/>
  <c r="AW16" i="18" s="1"/>
  <c r="AE16" i="18"/>
  <c r="AA16" i="18"/>
  <c r="W16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B15" i="18" s="1"/>
  <c r="AH15" i="18"/>
  <c r="AG15" i="18"/>
  <c r="Y15" i="18" s="1"/>
  <c r="AE15" i="18"/>
  <c r="Z15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B14" i="18" s="1"/>
  <c r="AG14" i="18"/>
  <c r="AW14" i="18" s="1"/>
  <c r="AE14" i="18"/>
  <c r="Y14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W13" i="18" s="1"/>
  <c r="AE13" i="18"/>
  <c r="AB13" i="18"/>
  <c r="X13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Y12" i="18" s="1"/>
  <c r="AI12" i="18"/>
  <c r="AH12" i="18"/>
  <c r="Z12" i="18" s="1"/>
  <c r="AG12" i="18"/>
  <c r="AW12" i="18" s="1"/>
  <c r="AE12" i="18"/>
  <c r="AA12" i="18"/>
  <c r="W12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B11" i="18" s="1"/>
  <c r="AH11" i="18"/>
  <c r="AG11" i="18"/>
  <c r="Y11" i="18" s="1"/>
  <c r="AE11" i="18"/>
  <c r="Z11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B10" i="18" s="1"/>
  <c r="AG10" i="18"/>
  <c r="AW10" i="18" s="1"/>
  <c r="AE10" i="18"/>
  <c r="Y10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W9" i="18" s="1"/>
  <c r="AE9" i="18"/>
  <c r="AB9" i="18"/>
  <c r="X9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Y8" i="18" s="1"/>
  <c r="AI8" i="18"/>
  <c r="AH8" i="18"/>
  <c r="Z8" i="18" s="1"/>
  <c r="AG8" i="18"/>
  <c r="AW8" i="18" s="1"/>
  <c r="AE8" i="18"/>
  <c r="AA8" i="18"/>
  <c r="W8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B7" i="18" s="1"/>
  <c r="AH7" i="18"/>
  <c r="AG7" i="18"/>
  <c r="Y7" i="18" s="1"/>
  <c r="AE7" i="18"/>
  <c r="Z7" i="18"/>
  <c r="AV6" i="18"/>
  <c r="AV44" i="18" s="1"/>
  <c r="AU6" i="18"/>
  <c r="AU45" i="18" s="1"/>
  <c r="AT6" i="18"/>
  <c r="AT42" i="18" s="1"/>
  <c r="AS6" i="18"/>
  <c r="AS41" i="18" s="1"/>
  <c r="AR6" i="18"/>
  <c r="AR44" i="18" s="1"/>
  <c r="AQ6" i="18"/>
  <c r="AQ45" i="18" s="1"/>
  <c r="AP6" i="18"/>
  <c r="AP42" i="18" s="1"/>
  <c r="AO6" i="18"/>
  <c r="AO41" i="18" s="1"/>
  <c r="AN6" i="18"/>
  <c r="AN44" i="18" s="1"/>
  <c r="AM6" i="18"/>
  <c r="AM45" i="18" s="1"/>
  <c r="AL6" i="18"/>
  <c r="AL42" i="18" s="1"/>
  <c r="AK6" i="18"/>
  <c r="AK41" i="18" s="1"/>
  <c r="AJ6" i="18"/>
  <c r="AJ44" i="18" s="1"/>
  <c r="AI6" i="18"/>
  <c r="AI45" i="18" s="1"/>
  <c r="AH6" i="18"/>
  <c r="AH42" i="18" s="1"/>
  <c r="AG6" i="18"/>
  <c r="AG41" i="18" s="1"/>
  <c r="AE6" i="18"/>
  <c r="AE45" i="18" s="1"/>
  <c r="Y6" i="18"/>
  <c r="D1" i="18"/>
  <c r="AF45" i="17"/>
  <c r="AF44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F43" i="17"/>
  <c r="AF42" i="17"/>
  <c r="AF41" i="17"/>
  <c r="AF40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Y37" i="17" s="1"/>
  <c r="AI37" i="17"/>
  <c r="AH37" i="17"/>
  <c r="Z37" i="17" s="1"/>
  <c r="AG37" i="17"/>
  <c r="AW37" i="17" s="1"/>
  <c r="AE37" i="17"/>
  <c r="AA37" i="17"/>
  <c r="W37" i="17"/>
  <c r="E37" i="17"/>
  <c r="B25" i="43" s="1"/>
  <c r="B33" i="43" s="1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Y36" i="17" s="1"/>
  <c r="AI36" i="17"/>
  <c r="AH36" i="17"/>
  <c r="Z36" i="17" s="1"/>
  <c r="AG36" i="17"/>
  <c r="AW36" i="17" s="1"/>
  <c r="AE36" i="17"/>
  <c r="AA36" i="17"/>
  <c r="W36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B35" i="17" s="1"/>
  <c r="AH35" i="17"/>
  <c r="AG35" i="17"/>
  <c r="Y35" i="17" s="1"/>
  <c r="AE35" i="17"/>
  <c r="Z35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B34" i="17" s="1"/>
  <c r="AG34" i="17"/>
  <c r="AW34" i="17" s="1"/>
  <c r="AE34" i="17"/>
  <c r="Y34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W33" i="17" s="1"/>
  <c r="AE33" i="17"/>
  <c r="AB33" i="17"/>
  <c r="X33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Y32" i="17" s="1"/>
  <c r="AI32" i="17"/>
  <c r="AH32" i="17"/>
  <c r="Z32" i="17" s="1"/>
  <c r="AG32" i="17"/>
  <c r="AW32" i="17" s="1"/>
  <c r="AE32" i="17"/>
  <c r="AA32" i="17"/>
  <c r="W32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B31" i="17" s="1"/>
  <c r="AH31" i="17"/>
  <c r="AG31" i="17"/>
  <c r="Y31" i="17" s="1"/>
  <c r="AE31" i="17"/>
  <c r="Z31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B30" i="17" s="1"/>
  <c r="AG30" i="17"/>
  <c r="AW30" i="17" s="1"/>
  <c r="AE30" i="17"/>
  <c r="Y30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W29" i="17" s="1"/>
  <c r="AE29" i="17"/>
  <c r="AB29" i="17"/>
  <c r="X29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Y28" i="17" s="1"/>
  <c r="AI28" i="17"/>
  <c r="AH28" i="17"/>
  <c r="Z28" i="17" s="1"/>
  <c r="AG28" i="17"/>
  <c r="AW28" i="17" s="1"/>
  <c r="AE28" i="17"/>
  <c r="AA28" i="17"/>
  <c r="W28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B27" i="17" s="1"/>
  <c r="AH27" i="17"/>
  <c r="AG27" i="17"/>
  <c r="Y27" i="17" s="1"/>
  <c r="AE27" i="17"/>
  <c r="Z27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B26" i="17" s="1"/>
  <c r="AG26" i="17"/>
  <c r="AW26" i="17" s="1"/>
  <c r="AE26" i="17"/>
  <c r="Y26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W25" i="17" s="1"/>
  <c r="AE25" i="17"/>
  <c r="AB25" i="17"/>
  <c r="X25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Y24" i="17" s="1"/>
  <c r="AI24" i="17"/>
  <c r="AH24" i="17"/>
  <c r="Z24" i="17" s="1"/>
  <c r="AG24" i="17"/>
  <c r="AW24" i="17" s="1"/>
  <c r="AE24" i="17"/>
  <c r="AA24" i="17"/>
  <c r="W24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B23" i="17" s="1"/>
  <c r="AH23" i="17"/>
  <c r="AG23" i="17"/>
  <c r="Y23" i="17" s="1"/>
  <c r="AE23" i="17"/>
  <c r="Z23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B22" i="17" s="1"/>
  <c r="AG22" i="17"/>
  <c r="AW22" i="17" s="1"/>
  <c r="AE22" i="17"/>
  <c r="Y22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W21" i="17" s="1"/>
  <c r="AE21" i="17"/>
  <c r="AB21" i="17"/>
  <c r="X21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Y20" i="17" s="1"/>
  <c r="AI20" i="17"/>
  <c r="AH20" i="17"/>
  <c r="Z20" i="17" s="1"/>
  <c r="AG20" i="17"/>
  <c r="AW20" i="17" s="1"/>
  <c r="AE20" i="17"/>
  <c r="AA20" i="17"/>
  <c r="W20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B19" i="17" s="1"/>
  <c r="AH19" i="17"/>
  <c r="AG19" i="17"/>
  <c r="Y19" i="17" s="1"/>
  <c r="AE19" i="17"/>
  <c r="Z19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B18" i="17" s="1"/>
  <c r="AG18" i="17"/>
  <c r="AW18" i="17" s="1"/>
  <c r="AE18" i="17"/>
  <c r="Y18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W17" i="17" s="1"/>
  <c r="AE17" i="17"/>
  <c r="AB17" i="17"/>
  <c r="X17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Y16" i="17" s="1"/>
  <c r="AI16" i="17"/>
  <c r="AH16" i="17"/>
  <c r="Z16" i="17" s="1"/>
  <c r="AG16" i="17"/>
  <c r="AW16" i="17" s="1"/>
  <c r="AE16" i="17"/>
  <c r="AA16" i="17"/>
  <c r="W16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B15" i="17" s="1"/>
  <c r="AH15" i="17"/>
  <c r="AG15" i="17"/>
  <c r="Y15" i="17" s="1"/>
  <c r="AE15" i="17"/>
  <c r="Z15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B14" i="17" s="1"/>
  <c r="AG14" i="17"/>
  <c r="AW14" i="17" s="1"/>
  <c r="AE14" i="17"/>
  <c r="Y14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W13" i="17" s="1"/>
  <c r="AE13" i="17"/>
  <c r="AB13" i="17"/>
  <c r="X13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Y12" i="17" s="1"/>
  <c r="AI12" i="17"/>
  <c r="AH12" i="17"/>
  <c r="Z12" i="17" s="1"/>
  <c r="AG12" i="17"/>
  <c r="AW12" i="17" s="1"/>
  <c r="AE12" i="17"/>
  <c r="AA12" i="17"/>
  <c r="W12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B11" i="17" s="1"/>
  <c r="AH11" i="17"/>
  <c r="AG11" i="17"/>
  <c r="Y11" i="17" s="1"/>
  <c r="AE11" i="17"/>
  <c r="Z11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B10" i="17" s="1"/>
  <c r="AG10" i="17"/>
  <c r="AW10" i="17" s="1"/>
  <c r="AE10" i="17"/>
  <c r="Y10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W9" i="17" s="1"/>
  <c r="AE9" i="17"/>
  <c r="AB9" i="17"/>
  <c r="X9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Y8" i="17" s="1"/>
  <c r="AI8" i="17"/>
  <c r="AH8" i="17"/>
  <c r="Z8" i="17" s="1"/>
  <c r="AG8" i="17"/>
  <c r="AW8" i="17" s="1"/>
  <c r="AE8" i="17"/>
  <c r="AA8" i="17"/>
  <c r="W8" i="17"/>
  <c r="AV7" i="17"/>
  <c r="AU7" i="17"/>
  <c r="AU39" i="17" s="1"/>
  <c r="AT7" i="17"/>
  <c r="AS7" i="17"/>
  <c r="AR7" i="17"/>
  <c r="AQ7" i="17"/>
  <c r="AQ39" i="17" s="1"/>
  <c r="AP7" i="17"/>
  <c r="AO7" i="17"/>
  <c r="AN7" i="17"/>
  <c r="AM7" i="17"/>
  <c r="AM39" i="17" s="1"/>
  <c r="AL7" i="17"/>
  <c r="AK7" i="17"/>
  <c r="AJ7" i="17"/>
  <c r="AI7" i="17"/>
  <c r="AI39" i="17" s="1"/>
  <c r="AH7" i="17"/>
  <c r="AG7" i="17"/>
  <c r="Y7" i="17" s="1"/>
  <c r="AE7" i="17"/>
  <c r="Z7" i="17"/>
  <c r="AV6" i="17"/>
  <c r="AV44" i="17" s="1"/>
  <c r="AU6" i="17"/>
  <c r="AU45" i="17" s="1"/>
  <c r="AT6" i="17"/>
  <c r="AT42" i="17" s="1"/>
  <c r="AS6" i="17"/>
  <c r="AS41" i="17" s="1"/>
  <c r="AR6" i="17"/>
  <c r="AR44" i="17" s="1"/>
  <c r="AQ6" i="17"/>
  <c r="AQ45" i="17" s="1"/>
  <c r="AP6" i="17"/>
  <c r="AP42" i="17" s="1"/>
  <c r="AO6" i="17"/>
  <c r="AO41" i="17" s="1"/>
  <c r="AN6" i="17"/>
  <c r="AN44" i="17" s="1"/>
  <c r="AM6" i="17"/>
  <c r="AM45" i="17" s="1"/>
  <c r="AL6" i="17"/>
  <c r="AL42" i="17" s="1"/>
  <c r="AK6" i="17"/>
  <c r="AK41" i="17" s="1"/>
  <c r="AJ6" i="17"/>
  <c r="AJ44" i="17" s="1"/>
  <c r="AI6" i="17"/>
  <c r="AI45" i="17" s="1"/>
  <c r="AH6" i="17"/>
  <c r="AH42" i="17" s="1"/>
  <c r="AG6" i="17"/>
  <c r="AG41" i="17" s="1"/>
  <c r="AE6" i="17"/>
  <c r="AE45" i="17" s="1"/>
  <c r="Y6" i="17"/>
  <c r="D1" i="17"/>
  <c r="AF45" i="16"/>
  <c r="AF44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K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F43" i="16"/>
  <c r="AF42" i="16"/>
  <c r="AF41" i="16"/>
  <c r="AF40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Y37" i="16" s="1"/>
  <c r="AI37" i="16"/>
  <c r="AH37" i="16"/>
  <c r="Z37" i="16" s="1"/>
  <c r="AG37" i="16"/>
  <c r="AW37" i="16" s="1"/>
  <c r="AE37" i="16"/>
  <c r="AA37" i="16"/>
  <c r="W37" i="16"/>
  <c r="E37" i="16"/>
  <c r="B23" i="43" s="1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Y36" i="16" s="1"/>
  <c r="AI36" i="16"/>
  <c r="AH36" i="16"/>
  <c r="Z36" i="16" s="1"/>
  <c r="AG36" i="16"/>
  <c r="AW36" i="16" s="1"/>
  <c r="AE36" i="16"/>
  <c r="AA36" i="16"/>
  <c r="W36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B35" i="16" s="1"/>
  <c r="AH35" i="16"/>
  <c r="AG35" i="16"/>
  <c r="Y35" i="16" s="1"/>
  <c r="AE35" i="16"/>
  <c r="Z35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B34" i="16" s="1"/>
  <c r="AG34" i="16"/>
  <c r="AW34" i="16" s="1"/>
  <c r="AE34" i="16"/>
  <c r="Y34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W33" i="16" s="1"/>
  <c r="AE33" i="16"/>
  <c r="AB33" i="16"/>
  <c r="X33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Y32" i="16" s="1"/>
  <c r="AI32" i="16"/>
  <c r="AH32" i="16"/>
  <c r="Z32" i="16" s="1"/>
  <c r="AG32" i="16"/>
  <c r="AW32" i="16" s="1"/>
  <c r="AE32" i="16"/>
  <c r="AA32" i="16"/>
  <c r="W32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B31" i="16" s="1"/>
  <c r="AH31" i="16"/>
  <c r="AG31" i="16"/>
  <c r="Y31" i="16" s="1"/>
  <c r="AE31" i="16"/>
  <c r="Z31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B30" i="16" s="1"/>
  <c r="AG30" i="16"/>
  <c r="AW30" i="16" s="1"/>
  <c r="AE30" i="16"/>
  <c r="Y30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W29" i="16" s="1"/>
  <c r="AE29" i="16"/>
  <c r="AB29" i="16"/>
  <c r="X29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Y28" i="16" s="1"/>
  <c r="AI28" i="16"/>
  <c r="AH28" i="16"/>
  <c r="Z28" i="16" s="1"/>
  <c r="AG28" i="16"/>
  <c r="AW28" i="16" s="1"/>
  <c r="AE28" i="16"/>
  <c r="AA28" i="16"/>
  <c r="W28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B27" i="16" s="1"/>
  <c r="AH27" i="16"/>
  <c r="AG27" i="16"/>
  <c r="Y27" i="16" s="1"/>
  <c r="AE27" i="16"/>
  <c r="Z27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B26" i="16" s="1"/>
  <c r="AG26" i="16"/>
  <c r="AW26" i="16" s="1"/>
  <c r="AE26" i="16"/>
  <c r="Y26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W25" i="16" s="1"/>
  <c r="AE25" i="16"/>
  <c r="AB25" i="16"/>
  <c r="X25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Y24" i="16" s="1"/>
  <c r="AI24" i="16"/>
  <c r="AH24" i="16"/>
  <c r="Z24" i="16" s="1"/>
  <c r="AG24" i="16"/>
  <c r="AW24" i="16" s="1"/>
  <c r="AE24" i="16"/>
  <c r="AA24" i="16"/>
  <c r="W24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B23" i="16" s="1"/>
  <c r="AH23" i="16"/>
  <c r="AG23" i="16"/>
  <c r="Y23" i="16" s="1"/>
  <c r="AE23" i="16"/>
  <c r="Z23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B22" i="16" s="1"/>
  <c r="AG22" i="16"/>
  <c r="AW22" i="16" s="1"/>
  <c r="AE22" i="16"/>
  <c r="Y22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I21" i="16"/>
  <c r="AH21" i="16"/>
  <c r="AG21" i="16"/>
  <c r="AW21" i="16" s="1"/>
  <c r="AE21" i="16"/>
  <c r="AB21" i="16"/>
  <c r="X21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Y20" i="16" s="1"/>
  <c r="AI20" i="16"/>
  <c r="AH20" i="16"/>
  <c r="Z20" i="16" s="1"/>
  <c r="AG20" i="16"/>
  <c r="AW20" i="16" s="1"/>
  <c r="AE20" i="16"/>
  <c r="AA20" i="16"/>
  <c r="W20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B19" i="16" s="1"/>
  <c r="AH19" i="16"/>
  <c r="AG19" i="16"/>
  <c r="Y19" i="16" s="1"/>
  <c r="AE19" i="16"/>
  <c r="Z19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W18" i="16" s="1"/>
  <c r="AE18" i="16"/>
  <c r="Y18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I17" i="16"/>
  <c r="AH17" i="16"/>
  <c r="AG17" i="16"/>
  <c r="AB17" i="16" s="1"/>
  <c r="AE17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Y16" i="16" s="1"/>
  <c r="AI16" i="16"/>
  <c r="AH16" i="16"/>
  <c r="AG16" i="16"/>
  <c r="AE16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Z15" i="16" s="1"/>
  <c r="AH15" i="16"/>
  <c r="AG15" i="16"/>
  <c r="AE15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W14" i="16" s="1"/>
  <c r="AE14" i="16"/>
  <c r="Y14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E13" i="16"/>
  <c r="AB13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Y12" i="16" s="1"/>
  <c r="AI12" i="16"/>
  <c r="AH12" i="16"/>
  <c r="Z12" i="16" s="1"/>
  <c r="AG12" i="16"/>
  <c r="AE12" i="16"/>
  <c r="W12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Z11" i="16" s="1"/>
  <c r="AH11" i="16"/>
  <c r="AG11" i="16"/>
  <c r="Y11" i="16" s="1"/>
  <c r="AE11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W10" i="16" s="1"/>
  <c r="AE10" i="16"/>
  <c r="Y10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B9" i="16" s="1"/>
  <c r="AE9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Y8" i="16" s="1"/>
  <c r="AI8" i="16"/>
  <c r="AH8" i="16"/>
  <c r="AG8" i="16"/>
  <c r="AE8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Z7" i="16" s="1"/>
  <c r="AH7" i="16"/>
  <c r="AG7" i="16"/>
  <c r="AE7" i="16"/>
  <c r="AV6" i="16"/>
  <c r="AU6" i="16"/>
  <c r="AU44" i="16" s="1"/>
  <c r="AT6" i="16"/>
  <c r="AS6" i="16"/>
  <c r="AR6" i="16"/>
  <c r="AQ6" i="16"/>
  <c r="AQ44" i="16" s="1"/>
  <c r="AP6" i="16"/>
  <c r="AO6" i="16"/>
  <c r="AN6" i="16"/>
  <c r="AM6" i="16"/>
  <c r="AM44" i="16" s="1"/>
  <c r="AL6" i="16"/>
  <c r="AK6" i="16"/>
  <c r="AJ6" i="16"/>
  <c r="AI6" i="16"/>
  <c r="AH6" i="16"/>
  <c r="AG6" i="16"/>
  <c r="AE6" i="16"/>
  <c r="Y6" i="16"/>
  <c r="D1" i="16"/>
  <c r="AF45" i="15"/>
  <c r="AF44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F43" i="15"/>
  <c r="AF42" i="15"/>
  <c r="AF41" i="15"/>
  <c r="AF40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Y37" i="15" s="1"/>
  <c r="AI37" i="15"/>
  <c r="AH37" i="15"/>
  <c r="AG37" i="15"/>
  <c r="AE37" i="15"/>
  <c r="E37" i="15"/>
  <c r="B22" i="43" s="1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Y36" i="15" s="1"/>
  <c r="AI36" i="15"/>
  <c r="AH36" i="15"/>
  <c r="AG36" i="15"/>
  <c r="AE36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Z35" i="15" s="1"/>
  <c r="AH35" i="15"/>
  <c r="AG35" i="15"/>
  <c r="AE35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AI34" i="15"/>
  <c r="AH34" i="15"/>
  <c r="AG34" i="15"/>
  <c r="AW34" i="15" s="1"/>
  <c r="AE34" i="15"/>
  <c r="Y34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AI33" i="15"/>
  <c r="Z33" i="15" s="1"/>
  <c r="AH33" i="15"/>
  <c r="AG33" i="15"/>
  <c r="X33" i="15" s="1"/>
  <c r="AE33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AH32" i="15"/>
  <c r="AG32" i="15"/>
  <c r="AW32" i="15" s="1"/>
  <c r="AE32" i="15"/>
  <c r="AA32" i="15"/>
  <c r="Y32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Z31" i="15" s="1"/>
  <c r="AH31" i="15"/>
  <c r="AG31" i="15"/>
  <c r="X31" i="15" s="1"/>
  <c r="AE31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AI30" i="15"/>
  <c r="AH30" i="15"/>
  <c r="AG30" i="15"/>
  <c r="AW30" i="15" s="1"/>
  <c r="AE30" i="15"/>
  <c r="AA30" i="15"/>
  <c r="Y30" i="15"/>
  <c r="AV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Z29" i="15" s="1"/>
  <c r="AH29" i="15"/>
  <c r="AG29" i="15"/>
  <c r="X29" i="15" s="1"/>
  <c r="AE29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H28" i="15"/>
  <c r="AG28" i="15"/>
  <c r="AW28" i="15" s="1"/>
  <c r="AE28" i="15"/>
  <c r="AA28" i="15"/>
  <c r="Y28" i="15"/>
  <c r="W28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J27" i="15"/>
  <c r="AI27" i="15"/>
  <c r="AH27" i="15"/>
  <c r="AB27" i="15" s="1"/>
  <c r="AG27" i="15"/>
  <c r="AE27" i="15"/>
  <c r="X27" i="15"/>
  <c r="AV26" i="15"/>
  <c r="AU26" i="15"/>
  <c r="AT26" i="15"/>
  <c r="AS26" i="15"/>
  <c r="AR26" i="15"/>
  <c r="AQ26" i="15"/>
  <c r="AP26" i="15"/>
  <c r="AO26" i="15"/>
  <c r="AN26" i="15"/>
  <c r="AM26" i="15"/>
  <c r="AL26" i="15"/>
  <c r="AK26" i="15"/>
  <c r="AJ26" i="15"/>
  <c r="AI26" i="15"/>
  <c r="AH26" i="15"/>
  <c r="AG26" i="15"/>
  <c r="Z26" i="15" s="1"/>
  <c r="AE26" i="15"/>
  <c r="AA26" i="15"/>
  <c r="X26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AI25" i="15"/>
  <c r="AA25" i="15" s="1"/>
  <c r="AH25" i="15"/>
  <c r="AG25" i="15"/>
  <c r="Z25" i="15" s="1"/>
  <c r="AE25" i="15"/>
  <c r="X25" i="15"/>
  <c r="AV24" i="15"/>
  <c r="AU24" i="15"/>
  <c r="AT24" i="15"/>
  <c r="AS24" i="15"/>
  <c r="AR24" i="15"/>
  <c r="AQ24" i="15"/>
  <c r="AP24" i="15"/>
  <c r="AO24" i="15"/>
  <c r="AN24" i="15"/>
  <c r="AM24" i="15"/>
  <c r="AL24" i="15"/>
  <c r="AK24" i="15"/>
  <c r="AJ24" i="15"/>
  <c r="AI24" i="15"/>
  <c r="W24" i="15" s="1"/>
  <c r="AH24" i="15"/>
  <c r="AG24" i="15"/>
  <c r="AE24" i="15"/>
  <c r="Y24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B23" i="15" s="1"/>
  <c r="AG23" i="15"/>
  <c r="AE23" i="15"/>
  <c r="Z23" i="15"/>
  <c r="X23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AI22" i="15"/>
  <c r="AH22" i="15"/>
  <c r="AG22" i="15"/>
  <c r="Z22" i="15" s="1"/>
  <c r="AE22" i="15"/>
  <c r="AA22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AI21" i="15"/>
  <c r="AH21" i="15"/>
  <c r="AG21" i="15"/>
  <c r="Y21" i="15" s="1"/>
  <c r="AE21" i="15"/>
  <c r="AA21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W20" i="15" s="1"/>
  <c r="AH20" i="15"/>
  <c r="AG20" i="15"/>
  <c r="AW20" i="15" s="1"/>
  <c r="AE20" i="15"/>
  <c r="AA20" i="15"/>
  <c r="Y20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B19" i="15" s="1"/>
  <c r="AG19" i="15"/>
  <c r="AE19" i="15"/>
  <c r="X19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AI18" i="15"/>
  <c r="AH18" i="15"/>
  <c r="AG18" i="15"/>
  <c r="Z18" i="15" s="1"/>
  <c r="AE18" i="15"/>
  <c r="AA18" i="15"/>
  <c r="X18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A17" i="15" s="1"/>
  <c r="AH17" i="15"/>
  <c r="AG17" i="15"/>
  <c r="Z17" i="15" s="1"/>
  <c r="AE17" i="15"/>
  <c r="X17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W16" i="15" s="1"/>
  <c r="AH16" i="15"/>
  <c r="AG16" i="15"/>
  <c r="AE16" i="15"/>
  <c r="Y16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B15" i="15" s="1"/>
  <c r="AG15" i="15"/>
  <c r="AE15" i="15"/>
  <c r="Z15" i="15"/>
  <c r="X15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Z14" i="15" s="1"/>
  <c r="AE14" i="15"/>
  <c r="AA14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Y13" i="15" s="1"/>
  <c r="AE13" i="15"/>
  <c r="AA13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B12" i="15" s="1"/>
  <c r="AG12" i="15"/>
  <c r="AW12" i="15" s="1"/>
  <c r="AE12" i="15"/>
  <c r="Y12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W11" i="15" s="1"/>
  <c r="AE11" i="15"/>
  <c r="AB11" i="15"/>
  <c r="X11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Y10" i="15" s="1"/>
  <c r="AI10" i="15"/>
  <c r="AH10" i="15"/>
  <c r="AB10" i="15" s="1"/>
  <c r="AG10" i="15"/>
  <c r="Z10" i="15" s="1"/>
  <c r="AE10" i="15"/>
  <c r="AA10" i="15"/>
  <c r="W10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B9" i="15" s="1"/>
  <c r="AH9" i="15"/>
  <c r="AG9" i="15"/>
  <c r="Y9" i="15" s="1"/>
  <c r="AE9" i="15"/>
  <c r="Z9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B8" i="15" s="1"/>
  <c r="AG8" i="15"/>
  <c r="AW8" i="15" s="1"/>
  <c r="AE8" i="15"/>
  <c r="Y8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AI7" i="15"/>
  <c r="AH7" i="15"/>
  <c r="AG7" i="15"/>
  <c r="AW7" i="15" s="1"/>
  <c r="AE7" i="15"/>
  <c r="AB7" i="15"/>
  <c r="X7" i="15"/>
  <c r="AV6" i="15"/>
  <c r="AV44" i="15" s="1"/>
  <c r="AU6" i="15"/>
  <c r="AU45" i="15" s="1"/>
  <c r="AT6" i="15"/>
  <c r="AS6" i="15"/>
  <c r="AR6" i="15"/>
  <c r="AR44" i="15" s="1"/>
  <c r="AQ6" i="15"/>
  <c r="AQ39" i="15" s="1"/>
  <c r="AP6" i="15"/>
  <c r="AP42" i="15" s="1"/>
  <c r="AO6" i="15"/>
  <c r="AN6" i="15"/>
  <c r="AN43" i="15" s="1"/>
  <c r="AM6" i="15"/>
  <c r="AM39" i="15" s="1"/>
  <c r="AL6" i="15"/>
  <c r="AK6" i="15"/>
  <c r="AJ6" i="15"/>
  <c r="AJ44" i="15" s="1"/>
  <c r="AI6" i="15"/>
  <c r="AI45" i="15" s="1"/>
  <c r="AH6" i="15"/>
  <c r="AB6" i="15" s="1"/>
  <c r="AG6" i="15"/>
  <c r="AE6" i="15"/>
  <c r="AA6" i="15"/>
  <c r="W6" i="15"/>
  <c r="D1" i="15"/>
  <c r="AF45" i="14"/>
  <c r="AF44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F43" i="14"/>
  <c r="AF42" i="14"/>
  <c r="AF41" i="14"/>
  <c r="AF40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B37" i="14" s="1"/>
  <c r="AG37" i="14"/>
  <c r="AW37" i="14" s="1"/>
  <c r="AE37" i="14"/>
  <c r="Y37" i="14"/>
  <c r="E37" i="14"/>
  <c r="B21" i="43" s="1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B36" i="14" s="1"/>
  <c r="AG36" i="14"/>
  <c r="AW36" i="14" s="1"/>
  <c r="AE36" i="14"/>
  <c r="Y36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W35" i="14" s="1"/>
  <c r="AE35" i="14"/>
  <c r="AB35" i="14"/>
  <c r="X35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Y34" i="14" s="1"/>
  <c r="AI34" i="14"/>
  <c r="AH34" i="14"/>
  <c r="AB34" i="14" s="1"/>
  <c r="AG34" i="14"/>
  <c r="Z34" i="14" s="1"/>
  <c r="AE34" i="14"/>
  <c r="AA34" i="14"/>
  <c r="W34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B33" i="14" s="1"/>
  <c r="AH33" i="14"/>
  <c r="AG33" i="14"/>
  <c r="Y33" i="14" s="1"/>
  <c r="AE33" i="14"/>
  <c r="Z33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B32" i="14" s="1"/>
  <c r="AG32" i="14"/>
  <c r="AW32" i="14" s="1"/>
  <c r="AE32" i="14"/>
  <c r="Y32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W31" i="14" s="1"/>
  <c r="AE31" i="14"/>
  <c r="AB31" i="14"/>
  <c r="X31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Y30" i="14" s="1"/>
  <c r="AI30" i="14"/>
  <c r="AH30" i="14"/>
  <c r="AB30" i="14" s="1"/>
  <c r="AG30" i="14"/>
  <c r="Z30" i="14" s="1"/>
  <c r="AE30" i="14"/>
  <c r="AA30" i="14"/>
  <c r="W30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B29" i="14" s="1"/>
  <c r="AH29" i="14"/>
  <c r="AG29" i="14"/>
  <c r="Y29" i="14" s="1"/>
  <c r="AE29" i="14"/>
  <c r="Z29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B28" i="14" s="1"/>
  <c r="AG28" i="14"/>
  <c r="AW28" i="14" s="1"/>
  <c r="AE28" i="14"/>
  <c r="Y28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W27" i="14" s="1"/>
  <c r="AE27" i="14"/>
  <c r="AB27" i="14"/>
  <c r="X27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Y26" i="14" s="1"/>
  <c r="AI26" i="14"/>
  <c r="AH26" i="14"/>
  <c r="AB26" i="14" s="1"/>
  <c r="AG26" i="14"/>
  <c r="Z26" i="14" s="1"/>
  <c r="AE26" i="14"/>
  <c r="AA26" i="14"/>
  <c r="W26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B25" i="14" s="1"/>
  <c r="AH25" i="14"/>
  <c r="AG25" i="14"/>
  <c r="Y25" i="14" s="1"/>
  <c r="AE25" i="14"/>
  <c r="Z25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B24" i="14" s="1"/>
  <c r="AG24" i="14"/>
  <c r="AW24" i="14" s="1"/>
  <c r="AE24" i="14"/>
  <c r="Y24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W23" i="14" s="1"/>
  <c r="AE23" i="14"/>
  <c r="AB23" i="14"/>
  <c r="X23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Y22" i="14" s="1"/>
  <c r="AI22" i="14"/>
  <c r="AH22" i="14"/>
  <c r="AB22" i="14" s="1"/>
  <c r="AG22" i="14"/>
  <c r="Z22" i="14" s="1"/>
  <c r="AE22" i="14"/>
  <c r="AA22" i="14"/>
  <c r="W22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B21" i="14" s="1"/>
  <c r="AH21" i="14"/>
  <c r="AG21" i="14"/>
  <c r="Y21" i="14" s="1"/>
  <c r="AE21" i="14"/>
  <c r="Z21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B20" i="14" s="1"/>
  <c r="AG20" i="14"/>
  <c r="AW20" i="14" s="1"/>
  <c r="AE20" i="14"/>
  <c r="Y20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W19" i="14" s="1"/>
  <c r="AE19" i="14"/>
  <c r="AB19" i="14"/>
  <c r="X19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Y18" i="14" s="1"/>
  <c r="AI18" i="14"/>
  <c r="AH18" i="14"/>
  <c r="AB18" i="14" s="1"/>
  <c r="AG18" i="14"/>
  <c r="Z18" i="14" s="1"/>
  <c r="AE18" i="14"/>
  <c r="AA18" i="14"/>
  <c r="W18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B17" i="14" s="1"/>
  <c r="AH17" i="14"/>
  <c r="AG17" i="14"/>
  <c r="Y17" i="14" s="1"/>
  <c r="AE17" i="14"/>
  <c r="Z17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B16" i="14" s="1"/>
  <c r="AG16" i="14"/>
  <c r="AW16" i="14" s="1"/>
  <c r="AE16" i="14"/>
  <c r="Y16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W15" i="14" s="1"/>
  <c r="AE15" i="14"/>
  <c r="AB15" i="14"/>
  <c r="X15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Y14" i="14" s="1"/>
  <c r="AI14" i="14"/>
  <c r="AH14" i="14"/>
  <c r="Z14" i="14" s="1"/>
  <c r="AG14" i="14"/>
  <c r="AW14" i="14" s="1"/>
  <c r="AE14" i="14"/>
  <c r="AA14" i="14"/>
  <c r="W14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B13" i="14" s="1"/>
  <c r="AH13" i="14"/>
  <c r="AG13" i="14"/>
  <c r="Y13" i="14" s="1"/>
  <c r="AE13" i="14"/>
  <c r="Z13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B12" i="14" s="1"/>
  <c r="AG12" i="14"/>
  <c r="AW12" i="14" s="1"/>
  <c r="AE12" i="14"/>
  <c r="Y12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W11" i="14" s="1"/>
  <c r="AE11" i="14"/>
  <c r="AB11" i="14"/>
  <c r="X11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Y10" i="14" s="1"/>
  <c r="AI10" i="14"/>
  <c r="AH10" i="14"/>
  <c r="Z10" i="14" s="1"/>
  <c r="AG10" i="14"/>
  <c r="AW10" i="14" s="1"/>
  <c r="AE10" i="14"/>
  <c r="AA10" i="14"/>
  <c r="W10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B9" i="14" s="1"/>
  <c r="AH9" i="14"/>
  <c r="AG9" i="14"/>
  <c r="Y9" i="14" s="1"/>
  <c r="AE9" i="14"/>
  <c r="Z9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B8" i="14" s="1"/>
  <c r="AG8" i="14"/>
  <c r="AW8" i="14" s="1"/>
  <c r="AE8" i="14"/>
  <c r="Y8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W7" i="14" s="1"/>
  <c r="AE7" i="14"/>
  <c r="AB7" i="14"/>
  <c r="X7" i="14"/>
  <c r="AV6" i="14"/>
  <c r="AV42" i="14" s="1"/>
  <c r="AU6" i="14"/>
  <c r="AU41" i="14" s="1"/>
  <c r="AT6" i="14"/>
  <c r="AT44" i="14" s="1"/>
  <c r="AS6" i="14"/>
  <c r="AS45" i="14" s="1"/>
  <c r="AR6" i="14"/>
  <c r="AR42" i="14" s="1"/>
  <c r="AQ6" i="14"/>
  <c r="AQ41" i="14" s="1"/>
  <c r="AP6" i="14"/>
  <c r="AP44" i="14" s="1"/>
  <c r="AO6" i="14"/>
  <c r="AO45" i="14" s="1"/>
  <c r="AN6" i="14"/>
  <c r="AN42" i="14" s="1"/>
  <c r="AM6" i="14"/>
  <c r="AM41" i="14" s="1"/>
  <c r="AL6" i="14"/>
  <c r="AL44" i="14" s="1"/>
  <c r="AK6" i="14"/>
  <c r="AK45" i="14" s="1"/>
  <c r="AJ6" i="14"/>
  <c r="AJ42" i="14" s="1"/>
  <c r="AI6" i="14"/>
  <c r="AI41" i="14" s="1"/>
  <c r="AH6" i="14"/>
  <c r="AH44" i="14" s="1"/>
  <c r="AG6" i="14"/>
  <c r="AG45" i="14" s="1"/>
  <c r="AE6" i="14"/>
  <c r="AE41" i="14" s="1"/>
  <c r="AA6" i="14"/>
  <c r="W6" i="14"/>
  <c r="D1" i="14"/>
  <c r="AF45" i="13"/>
  <c r="AF44" i="13"/>
  <c r="CB43" i="13"/>
  <c r="CA43" i="13"/>
  <c r="BZ43" i="13"/>
  <c r="BY43" i="13"/>
  <c r="BX43" i="13"/>
  <c r="BW43" i="13"/>
  <c r="BV43" i="13"/>
  <c r="BU43" i="13"/>
  <c r="BT43" i="13"/>
  <c r="BS43" i="13"/>
  <c r="BR43" i="13"/>
  <c r="BQ43" i="13"/>
  <c r="BP43" i="13"/>
  <c r="BO43" i="13"/>
  <c r="BN43" i="13"/>
  <c r="BM43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F43" i="13"/>
  <c r="AF42" i="13"/>
  <c r="AF41" i="13"/>
  <c r="AF40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B37" i="13" s="1"/>
  <c r="AG37" i="13"/>
  <c r="AW37" i="13" s="1"/>
  <c r="AE37" i="13"/>
  <c r="Y37" i="13"/>
  <c r="E37" i="13"/>
  <c r="B20" i="43" s="1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B36" i="13" s="1"/>
  <c r="AG36" i="13"/>
  <c r="AW36" i="13" s="1"/>
  <c r="AE36" i="13"/>
  <c r="Y36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W35" i="13" s="1"/>
  <c r="AE35" i="13"/>
  <c r="AB35" i="13"/>
  <c r="X35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Y34" i="13" s="1"/>
  <c r="AI34" i="13"/>
  <c r="AH34" i="13"/>
  <c r="AB34" i="13" s="1"/>
  <c r="AG34" i="13"/>
  <c r="Z34" i="13" s="1"/>
  <c r="AE34" i="13"/>
  <c r="AA34" i="13"/>
  <c r="W34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B33" i="13" s="1"/>
  <c r="AH33" i="13"/>
  <c r="AG33" i="13"/>
  <c r="Y33" i="13" s="1"/>
  <c r="AE33" i="13"/>
  <c r="Z33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B32" i="13" s="1"/>
  <c r="AG32" i="13"/>
  <c r="AW32" i="13" s="1"/>
  <c r="AE32" i="13"/>
  <c r="Y32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W31" i="13" s="1"/>
  <c r="AE31" i="13"/>
  <c r="AB31" i="13"/>
  <c r="X31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Y30" i="13" s="1"/>
  <c r="AI30" i="13"/>
  <c r="AH30" i="13"/>
  <c r="AB30" i="13" s="1"/>
  <c r="AG30" i="13"/>
  <c r="Z30" i="13" s="1"/>
  <c r="AE30" i="13"/>
  <c r="AA30" i="13"/>
  <c r="W30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B29" i="13" s="1"/>
  <c r="AH29" i="13"/>
  <c r="AG29" i="13"/>
  <c r="Y29" i="13" s="1"/>
  <c r="AE29" i="13"/>
  <c r="Z29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B28" i="13" s="1"/>
  <c r="AG28" i="13"/>
  <c r="AW28" i="13" s="1"/>
  <c r="AE28" i="13"/>
  <c r="Y28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W27" i="13" s="1"/>
  <c r="AE27" i="13"/>
  <c r="AB27" i="13"/>
  <c r="X27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Y26" i="13" s="1"/>
  <c r="AI26" i="13"/>
  <c r="AH26" i="13"/>
  <c r="Z26" i="13" s="1"/>
  <c r="AG26" i="13"/>
  <c r="AW26" i="13" s="1"/>
  <c r="AE26" i="13"/>
  <c r="AA26" i="13"/>
  <c r="W26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B25" i="13" s="1"/>
  <c r="AH25" i="13"/>
  <c r="AG25" i="13"/>
  <c r="Y25" i="13" s="1"/>
  <c r="AE25" i="13"/>
  <c r="Z25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B24" i="13" s="1"/>
  <c r="AG24" i="13"/>
  <c r="AW24" i="13" s="1"/>
  <c r="AE24" i="13"/>
  <c r="Y24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W23" i="13" s="1"/>
  <c r="AE23" i="13"/>
  <c r="AB23" i="13"/>
  <c r="X23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Y22" i="13" s="1"/>
  <c r="AI22" i="13"/>
  <c r="AH22" i="13"/>
  <c r="Z22" i="13" s="1"/>
  <c r="AG22" i="13"/>
  <c r="AW22" i="13" s="1"/>
  <c r="AE22" i="13"/>
  <c r="AA22" i="13"/>
  <c r="W22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B21" i="13" s="1"/>
  <c r="AH21" i="13"/>
  <c r="AG21" i="13"/>
  <c r="Y21" i="13" s="1"/>
  <c r="AE21" i="13"/>
  <c r="Z21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B20" i="13" s="1"/>
  <c r="AG20" i="13"/>
  <c r="AW20" i="13" s="1"/>
  <c r="AE20" i="13"/>
  <c r="Y20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W19" i="13" s="1"/>
  <c r="AE19" i="13"/>
  <c r="AB19" i="13"/>
  <c r="X19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Y18" i="13" s="1"/>
  <c r="AI18" i="13"/>
  <c r="AH18" i="13"/>
  <c r="Z18" i="13" s="1"/>
  <c r="AG18" i="13"/>
  <c r="AW18" i="13" s="1"/>
  <c r="AE18" i="13"/>
  <c r="AA18" i="13"/>
  <c r="W18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B17" i="13" s="1"/>
  <c r="AH17" i="13"/>
  <c r="AG17" i="13"/>
  <c r="Y17" i="13" s="1"/>
  <c r="AE17" i="13"/>
  <c r="Z17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B16" i="13" s="1"/>
  <c r="AG16" i="13"/>
  <c r="AW16" i="13" s="1"/>
  <c r="AE16" i="13"/>
  <c r="Y16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W15" i="13" s="1"/>
  <c r="AE15" i="13"/>
  <c r="AB15" i="13"/>
  <c r="X15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Y14" i="13" s="1"/>
  <c r="AI14" i="13"/>
  <c r="AH14" i="13"/>
  <c r="Z14" i="13" s="1"/>
  <c r="AG14" i="13"/>
  <c r="AW14" i="13" s="1"/>
  <c r="AE14" i="13"/>
  <c r="AA14" i="13"/>
  <c r="W14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B13" i="13" s="1"/>
  <c r="AH13" i="13"/>
  <c r="AG13" i="13"/>
  <c r="Y13" i="13" s="1"/>
  <c r="AE13" i="13"/>
  <c r="Z13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B12" i="13" s="1"/>
  <c r="AG12" i="13"/>
  <c r="AW12" i="13" s="1"/>
  <c r="AE12" i="13"/>
  <c r="Y12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W11" i="13" s="1"/>
  <c r="AE11" i="13"/>
  <c r="AB11" i="13"/>
  <c r="X11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Y10" i="13" s="1"/>
  <c r="AI10" i="13"/>
  <c r="AH10" i="13"/>
  <c r="Z10" i="13" s="1"/>
  <c r="AG10" i="13"/>
  <c r="AW10" i="13" s="1"/>
  <c r="AE10" i="13"/>
  <c r="AA10" i="13"/>
  <c r="W10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B9" i="13" s="1"/>
  <c r="AH9" i="13"/>
  <c r="AG9" i="13"/>
  <c r="Y9" i="13" s="1"/>
  <c r="AE9" i="13"/>
  <c r="Z9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B8" i="13" s="1"/>
  <c r="AG8" i="13"/>
  <c r="AW8" i="13" s="1"/>
  <c r="AE8" i="13"/>
  <c r="Y8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W7" i="13" s="1"/>
  <c r="AE7" i="13"/>
  <c r="AB7" i="13"/>
  <c r="X7" i="13"/>
  <c r="AV6" i="13"/>
  <c r="AV42" i="13" s="1"/>
  <c r="AU6" i="13"/>
  <c r="AU41" i="13" s="1"/>
  <c r="AT6" i="13"/>
  <c r="AT44" i="13" s="1"/>
  <c r="AS6" i="13"/>
  <c r="AS45" i="13" s="1"/>
  <c r="AR6" i="13"/>
  <c r="AR42" i="13" s="1"/>
  <c r="AQ6" i="13"/>
  <c r="AQ41" i="13" s="1"/>
  <c r="AP6" i="13"/>
  <c r="AP44" i="13" s="1"/>
  <c r="AO6" i="13"/>
  <c r="AO45" i="13" s="1"/>
  <c r="AN6" i="13"/>
  <c r="AN42" i="13" s="1"/>
  <c r="AM6" i="13"/>
  <c r="AM41" i="13" s="1"/>
  <c r="AL6" i="13"/>
  <c r="AL44" i="13" s="1"/>
  <c r="AK6" i="13"/>
  <c r="AK45" i="13" s="1"/>
  <c r="AJ6" i="13"/>
  <c r="AJ42" i="13" s="1"/>
  <c r="AI6" i="13"/>
  <c r="AI41" i="13" s="1"/>
  <c r="AH6" i="13"/>
  <c r="AH44" i="13" s="1"/>
  <c r="AG6" i="13"/>
  <c r="AG45" i="13" s="1"/>
  <c r="AE6" i="13"/>
  <c r="AE41" i="13" s="1"/>
  <c r="AA6" i="13"/>
  <c r="W6" i="13"/>
  <c r="D1" i="13"/>
  <c r="AF45" i="12"/>
  <c r="AF44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F43" i="12"/>
  <c r="AF42" i="12"/>
  <c r="AF41" i="12"/>
  <c r="AF40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B37" i="12" s="1"/>
  <c r="AG37" i="12"/>
  <c r="AW37" i="12" s="1"/>
  <c r="AE37" i="12"/>
  <c r="Y37" i="12"/>
  <c r="E37" i="12"/>
  <c r="B19" i="43" s="1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B36" i="12" s="1"/>
  <c r="AG36" i="12"/>
  <c r="AW36" i="12" s="1"/>
  <c r="AE36" i="12"/>
  <c r="Y36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W35" i="12" s="1"/>
  <c r="AE35" i="12"/>
  <c r="AB35" i="12"/>
  <c r="X35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Y34" i="12" s="1"/>
  <c r="AI34" i="12"/>
  <c r="AH34" i="12"/>
  <c r="Z34" i="12" s="1"/>
  <c r="AG34" i="12"/>
  <c r="AW34" i="12" s="1"/>
  <c r="AE34" i="12"/>
  <c r="AA34" i="12"/>
  <c r="W34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B33" i="12" s="1"/>
  <c r="AH33" i="12"/>
  <c r="AG33" i="12"/>
  <c r="Y33" i="12" s="1"/>
  <c r="AE33" i="12"/>
  <c r="Z33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B32" i="12" s="1"/>
  <c r="AG32" i="12"/>
  <c r="AW32" i="12" s="1"/>
  <c r="AE32" i="12"/>
  <c r="Y32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W31" i="12" s="1"/>
  <c r="AE31" i="12"/>
  <c r="AB31" i="12"/>
  <c r="X31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Y30" i="12" s="1"/>
  <c r="AI30" i="12"/>
  <c r="AH30" i="12"/>
  <c r="Z30" i="12" s="1"/>
  <c r="AG30" i="12"/>
  <c r="AW30" i="12" s="1"/>
  <c r="AE30" i="12"/>
  <c r="AA30" i="12"/>
  <c r="W30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B29" i="12" s="1"/>
  <c r="AH29" i="12"/>
  <c r="AG29" i="12"/>
  <c r="Y29" i="12" s="1"/>
  <c r="AE29" i="12"/>
  <c r="Z29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B28" i="12" s="1"/>
  <c r="AG28" i="12"/>
  <c r="AW28" i="12" s="1"/>
  <c r="AE28" i="12"/>
  <c r="Y28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W27" i="12" s="1"/>
  <c r="AE27" i="12"/>
  <c r="AB27" i="12"/>
  <c r="X27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Y26" i="12" s="1"/>
  <c r="AI26" i="12"/>
  <c r="AH26" i="12"/>
  <c r="Z26" i="12" s="1"/>
  <c r="AG26" i="12"/>
  <c r="AW26" i="12" s="1"/>
  <c r="AE26" i="12"/>
  <c r="AA26" i="12"/>
  <c r="W26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B25" i="12" s="1"/>
  <c r="AH25" i="12"/>
  <c r="AG25" i="12"/>
  <c r="Y25" i="12" s="1"/>
  <c r="AE25" i="12"/>
  <c r="Z25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B24" i="12" s="1"/>
  <c r="AG24" i="12"/>
  <c r="AW24" i="12" s="1"/>
  <c r="AE24" i="12"/>
  <c r="Y24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W23" i="12" s="1"/>
  <c r="AE23" i="12"/>
  <c r="AB23" i="12"/>
  <c r="X23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Y22" i="12" s="1"/>
  <c r="AI22" i="12"/>
  <c r="AH22" i="12"/>
  <c r="Z22" i="12" s="1"/>
  <c r="AG22" i="12"/>
  <c r="AW22" i="12" s="1"/>
  <c r="AE22" i="12"/>
  <c r="AA22" i="12"/>
  <c r="W22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B21" i="12" s="1"/>
  <c r="AH21" i="12"/>
  <c r="AG21" i="12"/>
  <c r="Y21" i="12" s="1"/>
  <c r="AE21" i="12"/>
  <c r="Z21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B20" i="12" s="1"/>
  <c r="AG20" i="12"/>
  <c r="AW20" i="12" s="1"/>
  <c r="AE20" i="12"/>
  <c r="Y20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W19" i="12" s="1"/>
  <c r="AE19" i="12"/>
  <c r="AB19" i="12"/>
  <c r="X19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Y18" i="12" s="1"/>
  <c r="AI18" i="12"/>
  <c r="AH18" i="12"/>
  <c r="Z18" i="12" s="1"/>
  <c r="AG18" i="12"/>
  <c r="AW18" i="12" s="1"/>
  <c r="AE18" i="12"/>
  <c r="AA18" i="12"/>
  <c r="W18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B17" i="12" s="1"/>
  <c r="AH17" i="12"/>
  <c r="AG17" i="12"/>
  <c r="Y17" i="12" s="1"/>
  <c r="AE17" i="12"/>
  <c r="Z17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B16" i="12" s="1"/>
  <c r="AG16" i="12"/>
  <c r="AW16" i="12" s="1"/>
  <c r="AE16" i="12"/>
  <c r="Y16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W15" i="12" s="1"/>
  <c r="AE15" i="12"/>
  <c r="AB15" i="12"/>
  <c r="X15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Y14" i="12" s="1"/>
  <c r="AI14" i="12"/>
  <c r="AH14" i="12"/>
  <c r="Z14" i="12" s="1"/>
  <c r="AG14" i="12"/>
  <c r="AW14" i="12" s="1"/>
  <c r="AE14" i="12"/>
  <c r="AA14" i="12"/>
  <c r="W14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B13" i="12" s="1"/>
  <c r="AH13" i="12"/>
  <c r="AG13" i="12"/>
  <c r="Y13" i="12" s="1"/>
  <c r="AE13" i="12"/>
  <c r="Z13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B12" i="12" s="1"/>
  <c r="AG12" i="12"/>
  <c r="AW12" i="12" s="1"/>
  <c r="AE12" i="12"/>
  <c r="Y12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W11" i="12" s="1"/>
  <c r="AE11" i="12"/>
  <c r="AB11" i="12"/>
  <c r="X11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Y10" i="12" s="1"/>
  <c r="AI10" i="12"/>
  <c r="AH10" i="12"/>
  <c r="Z10" i="12" s="1"/>
  <c r="AG10" i="12"/>
  <c r="AW10" i="12" s="1"/>
  <c r="AE10" i="12"/>
  <c r="AA10" i="12"/>
  <c r="W10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B9" i="12" s="1"/>
  <c r="AH9" i="12"/>
  <c r="AG9" i="12"/>
  <c r="Y9" i="12" s="1"/>
  <c r="AE9" i="12"/>
  <c r="Z9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B8" i="12" s="1"/>
  <c r="AG8" i="12"/>
  <c r="AW8" i="12" s="1"/>
  <c r="AE8" i="12"/>
  <c r="Y8" i="12"/>
  <c r="AV7" i="12"/>
  <c r="AU7" i="12"/>
  <c r="AU41" i="12" s="1"/>
  <c r="AT7" i="12"/>
  <c r="AS7" i="12"/>
  <c r="AS39" i="12" s="1"/>
  <c r="AR7" i="12"/>
  <c r="AQ7" i="12"/>
  <c r="AQ41" i="12" s="1"/>
  <c r="AP7" i="12"/>
  <c r="AO7" i="12"/>
  <c r="AO39" i="12" s="1"/>
  <c r="AN7" i="12"/>
  <c r="AM7" i="12"/>
  <c r="AM41" i="12" s="1"/>
  <c r="AL7" i="12"/>
  <c r="AK7" i="12"/>
  <c r="AK39" i="12" s="1"/>
  <c r="AJ7" i="12"/>
  <c r="AI7" i="12"/>
  <c r="AI41" i="12" s="1"/>
  <c r="AH7" i="12"/>
  <c r="AG7" i="12"/>
  <c r="AG39" i="12" s="1"/>
  <c r="AE7" i="12"/>
  <c r="AB7" i="12"/>
  <c r="X7" i="12"/>
  <c r="AV6" i="12"/>
  <c r="AV42" i="12" s="1"/>
  <c r="AU6" i="12"/>
  <c r="AU42" i="12" s="1"/>
  <c r="AT6" i="12"/>
  <c r="AT44" i="12" s="1"/>
  <c r="AS6" i="12"/>
  <c r="AS45" i="12" s="1"/>
  <c r="AR6" i="12"/>
  <c r="AR42" i="12" s="1"/>
  <c r="AQ6" i="12"/>
  <c r="AQ42" i="12" s="1"/>
  <c r="AP6" i="12"/>
  <c r="AP44" i="12" s="1"/>
  <c r="AO6" i="12"/>
  <c r="AO45" i="12" s="1"/>
  <c r="AN6" i="12"/>
  <c r="AN42" i="12" s="1"/>
  <c r="AM6" i="12"/>
  <c r="AM42" i="12" s="1"/>
  <c r="AL6" i="12"/>
  <c r="AL44" i="12" s="1"/>
  <c r="AK6" i="12"/>
  <c r="AK45" i="12" s="1"/>
  <c r="AJ6" i="12"/>
  <c r="AJ42" i="12" s="1"/>
  <c r="AI6" i="12"/>
  <c r="AI42" i="12" s="1"/>
  <c r="AH6" i="12"/>
  <c r="AH44" i="12" s="1"/>
  <c r="AG6" i="12"/>
  <c r="AG45" i="12" s="1"/>
  <c r="AE6" i="12"/>
  <c r="AE41" i="12" s="1"/>
  <c r="AA6" i="12"/>
  <c r="W6" i="12"/>
  <c r="D1" i="12"/>
  <c r="AF45" i="11"/>
  <c r="AF44" i="11"/>
  <c r="CB43" i="11"/>
  <c r="CA43" i="11"/>
  <c r="BZ43" i="11"/>
  <c r="BY43" i="11"/>
  <c r="BX43" i="11"/>
  <c r="BW43" i="11"/>
  <c r="BV43" i="11"/>
  <c r="BU43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F43" i="11"/>
  <c r="AF42" i="11"/>
  <c r="AF41" i="11"/>
  <c r="AF40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B37" i="11" s="1"/>
  <c r="AG37" i="11"/>
  <c r="AW37" i="11" s="1"/>
  <c r="AE37" i="11"/>
  <c r="Y37" i="11"/>
  <c r="E37" i="11"/>
  <c r="B18" i="43" s="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B36" i="11" s="1"/>
  <c r="AG36" i="11"/>
  <c r="AW36" i="11" s="1"/>
  <c r="AE36" i="11"/>
  <c r="Y36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W35" i="11" s="1"/>
  <c r="AE35" i="11"/>
  <c r="AB35" i="11"/>
  <c r="X35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Y34" i="11" s="1"/>
  <c r="AI34" i="11"/>
  <c r="AH34" i="11"/>
  <c r="Z34" i="11" s="1"/>
  <c r="AG34" i="11"/>
  <c r="AW34" i="11" s="1"/>
  <c r="AE34" i="11"/>
  <c r="AA34" i="11"/>
  <c r="W34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B33" i="11" s="1"/>
  <c r="AH33" i="11"/>
  <c r="AG33" i="11"/>
  <c r="Y33" i="11" s="1"/>
  <c r="AE33" i="11"/>
  <c r="Z33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B32" i="11" s="1"/>
  <c r="AG32" i="11"/>
  <c r="AW32" i="11" s="1"/>
  <c r="AE32" i="11"/>
  <c r="Y32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W31" i="11" s="1"/>
  <c r="AE31" i="11"/>
  <c r="AB31" i="11"/>
  <c r="X31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Y30" i="11" s="1"/>
  <c r="AI30" i="11"/>
  <c r="AH30" i="11"/>
  <c r="Z30" i="11" s="1"/>
  <c r="AG30" i="11"/>
  <c r="AW30" i="11" s="1"/>
  <c r="AE30" i="11"/>
  <c r="AA30" i="11"/>
  <c r="W30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B29" i="11" s="1"/>
  <c r="AH29" i="11"/>
  <c r="AG29" i="11"/>
  <c r="Y29" i="11" s="1"/>
  <c r="AE29" i="11"/>
  <c r="Z29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B28" i="11" s="1"/>
  <c r="AG28" i="11"/>
  <c r="AW28" i="11" s="1"/>
  <c r="AE28" i="11"/>
  <c r="Y28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W27" i="11" s="1"/>
  <c r="AE27" i="11"/>
  <c r="AB27" i="11"/>
  <c r="X27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Y26" i="11" s="1"/>
  <c r="AI26" i="11"/>
  <c r="AH26" i="11"/>
  <c r="Z26" i="11" s="1"/>
  <c r="AG26" i="11"/>
  <c r="AW26" i="11" s="1"/>
  <c r="AE26" i="11"/>
  <c r="AA26" i="11"/>
  <c r="W26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B25" i="11" s="1"/>
  <c r="AH25" i="11"/>
  <c r="AG25" i="11"/>
  <c r="Y25" i="11" s="1"/>
  <c r="AE25" i="11"/>
  <c r="Z25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B24" i="11" s="1"/>
  <c r="AG24" i="11"/>
  <c r="AW24" i="11" s="1"/>
  <c r="AE24" i="11"/>
  <c r="Y24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W23" i="11" s="1"/>
  <c r="AE23" i="11"/>
  <c r="AB23" i="11"/>
  <c r="X23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Y22" i="11" s="1"/>
  <c r="AI22" i="11"/>
  <c r="AH22" i="11"/>
  <c r="Z22" i="11" s="1"/>
  <c r="AG22" i="11"/>
  <c r="AW22" i="11" s="1"/>
  <c r="AE22" i="11"/>
  <c r="AA22" i="11"/>
  <c r="W22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B21" i="11" s="1"/>
  <c r="AH21" i="11"/>
  <c r="AG21" i="11"/>
  <c r="Y21" i="11" s="1"/>
  <c r="AE21" i="11"/>
  <c r="Z21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B20" i="11" s="1"/>
  <c r="AG20" i="11"/>
  <c r="AW20" i="11" s="1"/>
  <c r="AE20" i="11"/>
  <c r="Y20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W19" i="11" s="1"/>
  <c r="AE19" i="11"/>
  <c r="AB19" i="11"/>
  <c r="X19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Y18" i="11" s="1"/>
  <c r="AI18" i="11"/>
  <c r="AH18" i="11"/>
  <c r="Z18" i="11" s="1"/>
  <c r="AG18" i="11"/>
  <c r="AW18" i="11" s="1"/>
  <c r="AE18" i="11"/>
  <c r="AA18" i="11"/>
  <c r="W18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B17" i="11" s="1"/>
  <c r="AH17" i="11"/>
  <c r="AG17" i="11"/>
  <c r="Y17" i="11" s="1"/>
  <c r="AE17" i="11"/>
  <c r="Z17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B16" i="11" s="1"/>
  <c r="AG16" i="11"/>
  <c r="AW16" i="11" s="1"/>
  <c r="AE16" i="11"/>
  <c r="Y16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W15" i="11" s="1"/>
  <c r="AE15" i="11"/>
  <c r="AB15" i="11"/>
  <c r="X15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Y14" i="11" s="1"/>
  <c r="AI14" i="11"/>
  <c r="AH14" i="11"/>
  <c r="Z14" i="11" s="1"/>
  <c r="AG14" i="11"/>
  <c r="AW14" i="11" s="1"/>
  <c r="AE14" i="11"/>
  <c r="AA14" i="11"/>
  <c r="W14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B13" i="11" s="1"/>
  <c r="AH13" i="11"/>
  <c r="AG13" i="11"/>
  <c r="Y13" i="11" s="1"/>
  <c r="AE13" i="11"/>
  <c r="Z13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B12" i="11" s="1"/>
  <c r="AG12" i="11"/>
  <c r="AW12" i="11" s="1"/>
  <c r="AE12" i="11"/>
  <c r="Y12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W11" i="11" s="1"/>
  <c r="AE11" i="11"/>
  <c r="AB11" i="11"/>
  <c r="X11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Y10" i="11" s="1"/>
  <c r="AI10" i="11"/>
  <c r="AH10" i="11"/>
  <c r="Z10" i="11" s="1"/>
  <c r="AG10" i="11"/>
  <c r="AW10" i="11" s="1"/>
  <c r="AE10" i="11"/>
  <c r="AA10" i="11"/>
  <c r="W10" i="11"/>
  <c r="AV9" i="11"/>
  <c r="AU9" i="11"/>
  <c r="AU41" i="11" s="1"/>
  <c r="AT9" i="11"/>
  <c r="AS9" i="11"/>
  <c r="AR9" i="11"/>
  <c r="AQ9" i="11"/>
  <c r="AQ41" i="11" s="1"/>
  <c r="AP9" i="11"/>
  <c r="AO9" i="11"/>
  <c r="AN9" i="11"/>
  <c r="AM9" i="11"/>
  <c r="AM41" i="11" s="1"/>
  <c r="AL9" i="11"/>
  <c r="AK9" i="11"/>
  <c r="AJ9" i="11"/>
  <c r="AI9" i="11"/>
  <c r="AI41" i="11" s="1"/>
  <c r="AH9" i="11"/>
  <c r="AG9" i="11"/>
  <c r="Y9" i="11" s="1"/>
  <c r="AE9" i="11"/>
  <c r="Z9" i="11"/>
  <c r="AV8" i="11"/>
  <c r="AU8" i="11"/>
  <c r="AT8" i="11"/>
  <c r="AT40" i="11" s="1"/>
  <c r="AS8" i="11"/>
  <c r="AR8" i="11"/>
  <c r="AQ8" i="11"/>
  <c r="AP8" i="11"/>
  <c r="AP40" i="11" s="1"/>
  <c r="AO8" i="11"/>
  <c r="AN8" i="11"/>
  <c r="AM8" i="11"/>
  <c r="AL8" i="11"/>
  <c r="AL40" i="11" s="1"/>
  <c r="AK8" i="11"/>
  <c r="AJ8" i="11"/>
  <c r="AI8" i="11"/>
  <c r="AH8" i="11"/>
  <c r="AB8" i="11" s="1"/>
  <c r="AG8" i="11"/>
  <c r="AW8" i="11" s="1"/>
  <c r="AE8" i="11"/>
  <c r="Y8" i="11"/>
  <c r="AV7" i="11"/>
  <c r="AU7" i="11"/>
  <c r="AT7" i="11"/>
  <c r="AS7" i="11"/>
  <c r="AS39" i="11" s="1"/>
  <c r="AR7" i="11"/>
  <c r="AQ7" i="11"/>
  <c r="AP7" i="11"/>
  <c r="AO7" i="11"/>
  <c r="AO39" i="11" s="1"/>
  <c r="AN7" i="11"/>
  <c r="AM7" i="11"/>
  <c r="AL7" i="11"/>
  <c r="AK7" i="11"/>
  <c r="AK39" i="11" s="1"/>
  <c r="AJ7" i="11"/>
  <c r="AI7" i="11"/>
  <c r="AH7" i="11"/>
  <c r="AG7" i="11"/>
  <c r="AG39" i="11" s="1"/>
  <c r="AE7" i="11"/>
  <c r="AB7" i="11"/>
  <c r="X7" i="11"/>
  <c r="AV6" i="11"/>
  <c r="AV42" i="11" s="1"/>
  <c r="AU6" i="11"/>
  <c r="AU42" i="11" s="1"/>
  <c r="AT6" i="11"/>
  <c r="AT44" i="11" s="1"/>
  <c r="AS6" i="11"/>
  <c r="AS45" i="11" s="1"/>
  <c r="AR6" i="11"/>
  <c r="AR42" i="11" s="1"/>
  <c r="AQ6" i="11"/>
  <c r="AQ42" i="11" s="1"/>
  <c r="AP6" i="11"/>
  <c r="AP44" i="11" s="1"/>
  <c r="AO6" i="11"/>
  <c r="AO45" i="11" s="1"/>
  <c r="AN6" i="11"/>
  <c r="AN42" i="11" s="1"/>
  <c r="AM6" i="11"/>
  <c r="AM42" i="11" s="1"/>
  <c r="AL6" i="11"/>
  <c r="AL44" i="11" s="1"/>
  <c r="AK6" i="11"/>
  <c r="AK45" i="11" s="1"/>
  <c r="AJ6" i="11"/>
  <c r="AJ42" i="11" s="1"/>
  <c r="AI6" i="11"/>
  <c r="AI42" i="11" s="1"/>
  <c r="AH6" i="11"/>
  <c r="AH44" i="11" s="1"/>
  <c r="AG6" i="11"/>
  <c r="AG45" i="11" s="1"/>
  <c r="AE6" i="11"/>
  <c r="AE41" i="11" s="1"/>
  <c r="AA6" i="11"/>
  <c r="W6" i="11"/>
  <c r="D1" i="11"/>
  <c r="AF45" i="10"/>
  <c r="AF44" i="10"/>
  <c r="CB43" i="10"/>
  <c r="CA43" i="10"/>
  <c r="BZ43" i="10"/>
  <c r="BY43" i="10"/>
  <c r="BX43" i="10"/>
  <c r="BW43" i="10"/>
  <c r="BV43" i="10"/>
  <c r="BU43" i="10"/>
  <c r="BT43" i="10"/>
  <c r="BS43" i="10"/>
  <c r="BR43" i="10"/>
  <c r="BQ43" i="10"/>
  <c r="BP43" i="10"/>
  <c r="BO43" i="10"/>
  <c r="BN43" i="10"/>
  <c r="BM43" i="10"/>
  <c r="BL43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F43" i="10"/>
  <c r="AF42" i="10"/>
  <c r="AF41" i="10"/>
  <c r="AF40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A37" i="10" s="1"/>
  <c r="AG37" i="10"/>
  <c r="AW37" i="10" s="1"/>
  <c r="AE37" i="10"/>
  <c r="AB37" i="10"/>
  <c r="Y37" i="10"/>
  <c r="X37" i="10"/>
  <c r="E37" i="10"/>
  <c r="B17" i="43" s="1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Y36" i="10" s="1"/>
  <c r="AE36" i="10"/>
  <c r="AB36" i="10"/>
  <c r="X36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B35" i="10" s="1"/>
  <c r="AI35" i="10"/>
  <c r="AH35" i="10"/>
  <c r="AG35" i="10"/>
  <c r="AW35" i="10" s="1"/>
  <c r="AE35" i="10"/>
  <c r="AA35" i="10"/>
  <c r="W35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A34" i="10" s="1"/>
  <c r="AH34" i="10"/>
  <c r="AB34" i="10" s="1"/>
  <c r="AG34" i="10"/>
  <c r="AW34" i="10" s="1"/>
  <c r="AE34" i="10"/>
  <c r="Z34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Z33" i="10" s="1"/>
  <c r="AG33" i="10"/>
  <c r="AW33" i="10" s="1"/>
  <c r="AE33" i="10"/>
  <c r="Y33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Y32" i="10" s="1"/>
  <c r="AE32" i="10"/>
  <c r="AB32" i="10"/>
  <c r="X32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B31" i="10" s="1"/>
  <c r="AI31" i="10"/>
  <c r="AH31" i="10"/>
  <c r="AG31" i="10"/>
  <c r="AW31" i="10" s="1"/>
  <c r="AE31" i="10"/>
  <c r="AA31" i="10"/>
  <c r="W31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A30" i="10" s="1"/>
  <c r="AH30" i="10"/>
  <c r="AG30" i="10"/>
  <c r="AW30" i="10" s="1"/>
  <c r="AE30" i="10"/>
  <c r="Z30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Z29" i="10" s="1"/>
  <c r="AG29" i="10"/>
  <c r="AW29" i="10" s="1"/>
  <c r="AE29" i="10"/>
  <c r="Y29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Y28" i="10" s="1"/>
  <c r="AE28" i="10"/>
  <c r="AB28" i="10"/>
  <c r="X28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B27" i="10" s="1"/>
  <c r="AI27" i="10"/>
  <c r="AH27" i="10"/>
  <c r="AG27" i="10"/>
  <c r="AW27" i="10" s="1"/>
  <c r="AE27" i="10"/>
  <c r="AA27" i="10"/>
  <c r="W27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A26" i="10" s="1"/>
  <c r="AH26" i="10"/>
  <c r="AG26" i="10"/>
  <c r="Y26" i="10" s="1"/>
  <c r="AE26" i="10"/>
  <c r="Z26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Z25" i="10" s="1"/>
  <c r="AG25" i="10"/>
  <c r="AW25" i="10" s="1"/>
  <c r="AE25" i="10"/>
  <c r="Y25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Y24" i="10" s="1"/>
  <c r="AE24" i="10"/>
  <c r="AB24" i="10"/>
  <c r="X24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B23" i="10" s="1"/>
  <c r="AI23" i="10"/>
  <c r="AH23" i="10"/>
  <c r="AG23" i="10"/>
  <c r="AW23" i="10" s="1"/>
  <c r="AE23" i="10"/>
  <c r="AA23" i="10"/>
  <c r="W23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A22" i="10" s="1"/>
  <c r="AH22" i="10"/>
  <c r="AG22" i="10"/>
  <c r="Y22" i="10" s="1"/>
  <c r="AE22" i="10"/>
  <c r="Z22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Z21" i="10" s="1"/>
  <c r="AG21" i="10"/>
  <c r="AW21" i="10" s="1"/>
  <c r="AE21" i="10"/>
  <c r="Y21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Y20" i="10" s="1"/>
  <c r="AE20" i="10"/>
  <c r="AB20" i="10"/>
  <c r="X20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B19" i="10" s="1"/>
  <c r="AI19" i="10"/>
  <c r="AH19" i="10"/>
  <c r="AG19" i="10"/>
  <c r="AW19" i="10" s="1"/>
  <c r="AE19" i="10"/>
  <c r="AA19" i="10"/>
  <c r="W19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A18" i="10" s="1"/>
  <c r="AH18" i="10"/>
  <c r="AG18" i="10"/>
  <c r="Y18" i="10" s="1"/>
  <c r="AE18" i="10"/>
  <c r="Z18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Z17" i="10" s="1"/>
  <c r="AG17" i="10"/>
  <c r="AW17" i="10" s="1"/>
  <c r="AE17" i="10"/>
  <c r="Y17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Y16" i="10" s="1"/>
  <c r="AE16" i="10"/>
  <c r="AB16" i="10"/>
  <c r="X16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B15" i="10" s="1"/>
  <c r="AI15" i="10"/>
  <c r="AH15" i="10"/>
  <c r="AG15" i="10"/>
  <c r="AW15" i="10" s="1"/>
  <c r="AE15" i="10"/>
  <c r="AA15" i="10"/>
  <c r="W15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A14" i="10" s="1"/>
  <c r="AH14" i="10"/>
  <c r="AG14" i="10"/>
  <c r="Y14" i="10" s="1"/>
  <c r="AE14" i="10"/>
  <c r="Z14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Z13" i="10" s="1"/>
  <c r="AG13" i="10"/>
  <c r="AW13" i="10" s="1"/>
  <c r="AE13" i="10"/>
  <c r="Y13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Y12" i="10" s="1"/>
  <c r="AE12" i="10"/>
  <c r="AB12" i="10"/>
  <c r="X12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B11" i="10" s="1"/>
  <c r="AI11" i="10"/>
  <c r="AH11" i="10"/>
  <c r="AG11" i="10"/>
  <c r="AW11" i="10" s="1"/>
  <c r="AE11" i="10"/>
  <c r="AA11" i="10"/>
  <c r="W11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A10" i="10" s="1"/>
  <c r="AH10" i="10"/>
  <c r="AG10" i="10"/>
  <c r="Y10" i="10" s="1"/>
  <c r="AE10" i="10"/>
  <c r="Z10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Z9" i="10" s="1"/>
  <c r="AG9" i="10"/>
  <c r="AW9" i="10" s="1"/>
  <c r="AE9" i="10"/>
  <c r="Y9" i="10"/>
  <c r="AV8" i="10"/>
  <c r="AU8" i="10"/>
  <c r="AT8" i="10"/>
  <c r="AT43" i="10" s="1"/>
  <c r="AS8" i="10"/>
  <c r="AR8" i="10"/>
  <c r="AQ8" i="10"/>
  <c r="AP8" i="10"/>
  <c r="AP43" i="10" s="1"/>
  <c r="AO8" i="10"/>
  <c r="AN8" i="10"/>
  <c r="AM8" i="10"/>
  <c r="AL8" i="10"/>
  <c r="AL43" i="10" s="1"/>
  <c r="AK8" i="10"/>
  <c r="AJ8" i="10"/>
  <c r="AI8" i="10"/>
  <c r="AH8" i="10"/>
  <c r="AH40" i="10" s="1"/>
  <c r="AG8" i="10"/>
  <c r="Y8" i="10" s="1"/>
  <c r="AE8" i="10"/>
  <c r="AB8" i="10"/>
  <c r="X8" i="10"/>
  <c r="AV7" i="10"/>
  <c r="AU7" i="10"/>
  <c r="AT7" i="10"/>
  <c r="AS7" i="10"/>
  <c r="AS39" i="10" s="1"/>
  <c r="AR7" i="10"/>
  <c r="AQ7" i="10"/>
  <c r="AP7" i="10"/>
  <c r="AO7" i="10"/>
  <c r="AO39" i="10" s="1"/>
  <c r="AN7" i="10"/>
  <c r="AM7" i="10"/>
  <c r="AL7" i="10"/>
  <c r="AK7" i="10"/>
  <c r="AK39" i="10" s="1"/>
  <c r="AJ7" i="10"/>
  <c r="AB7" i="10" s="1"/>
  <c r="AI7" i="10"/>
  <c r="AH7" i="10"/>
  <c r="AH43" i="10" s="1"/>
  <c r="AG7" i="10"/>
  <c r="AW7" i="10" s="1"/>
  <c r="AE7" i="10"/>
  <c r="AA7" i="10"/>
  <c r="W7" i="10"/>
  <c r="AV6" i="10"/>
  <c r="AV42" i="10" s="1"/>
  <c r="AU6" i="10"/>
  <c r="AU41" i="10" s="1"/>
  <c r="AT6" i="10"/>
  <c r="AT44" i="10" s="1"/>
  <c r="AS6" i="10"/>
  <c r="AS45" i="10" s="1"/>
  <c r="AR6" i="10"/>
  <c r="AR42" i="10" s="1"/>
  <c r="AQ6" i="10"/>
  <c r="AQ41" i="10" s="1"/>
  <c r="AP6" i="10"/>
  <c r="AP44" i="10" s="1"/>
  <c r="AO6" i="10"/>
  <c r="AO45" i="10" s="1"/>
  <c r="AN6" i="10"/>
  <c r="AN42" i="10" s="1"/>
  <c r="AM6" i="10"/>
  <c r="AM41" i="10" s="1"/>
  <c r="AL6" i="10"/>
  <c r="AL44" i="10" s="1"/>
  <c r="AK6" i="10"/>
  <c r="AK45" i="10" s="1"/>
  <c r="AJ6" i="10"/>
  <c r="AJ42" i="10" s="1"/>
  <c r="AI6" i="10"/>
  <c r="AI41" i="10" s="1"/>
  <c r="AH6" i="10"/>
  <c r="AH44" i="10" s="1"/>
  <c r="AG6" i="10"/>
  <c r="AG45" i="10" s="1"/>
  <c r="AE6" i="10"/>
  <c r="AE41" i="10" s="1"/>
  <c r="Z6" i="10"/>
  <c r="D1" i="10"/>
  <c r="AF45" i="9"/>
  <c r="AF44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F43" i="9"/>
  <c r="AF42" i="9"/>
  <c r="AF41" i="9"/>
  <c r="AF40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Y37" i="9" s="1"/>
  <c r="AE37" i="9"/>
  <c r="AB37" i="9"/>
  <c r="X37" i="9"/>
  <c r="E37" i="9"/>
  <c r="B16" i="43" s="1"/>
  <c r="B24" i="43" s="1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Y36" i="9" s="1"/>
  <c r="AE36" i="9"/>
  <c r="AB36" i="9"/>
  <c r="X36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B35" i="9" s="1"/>
  <c r="AI35" i="9"/>
  <c r="AH35" i="9"/>
  <c r="AG35" i="9"/>
  <c r="AW35" i="9" s="1"/>
  <c r="AE35" i="9"/>
  <c r="AA35" i="9"/>
  <c r="W35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A34" i="9" s="1"/>
  <c r="AH34" i="9"/>
  <c r="AG34" i="9"/>
  <c r="Y34" i="9" s="1"/>
  <c r="AE34" i="9"/>
  <c r="Z34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Z33" i="9" s="1"/>
  <c r="AG33" i="9"/>
  <c r="AW33" i="9" s="1"/>
  <c r="AE33" i="9"/>
  <c r="Y33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Y32" i="9" s="1"/>
  <c r="AE32" i="9"/>
  <c r="AB32" i="9"/>
  <c r="X32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B31" i="9" s="1"/>
  <c r="AI31" i="9"/>
  <c r="AH31" i="9"/>
  <c r="AG31" i="9"/>
  <c r="AW31" i="9" s="1"/>
  <c r="AE31" i="9"/>
  <c r="AA31" i="9"/>
  <c r="W31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A30" i="9" s="1"/>
  <c r="AH30" i="9"/>
  <c r="AG30" i="9"/>
  <c r="Y30" i="9" s="1"/>
  <c r="AE30" i="9"/>
  <c r="Z30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Z29" i="9" s="1"/>
  <c r="AG29" i="9"/>
  <c r="AW29" i="9" s="1"/>
  <c r="AE29" i="9"/>
  <c r="Y29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Y28" i="9" s="1"/>
  <c r="AE28" i="9"/>
  <c r="AB28" i="9"/>
  <c r="X28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B27" i="9" s="1"/>
  <c r="AI27" i="9"/>
  <c r="AH27" i="9"/>
  <c r="AG27" i="9"/>
  <c r="AW27" i="9" s="1"/>
  <c r="AE27" i="9"/>
  <c r="AA27" i="9"/>
  <c r="W27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A26" i="9" s="1"/>
  <c r="AH26" i="9"/>
  <c r="AG26" i="9"/>
  <c r="Y26" i="9" s="1"/>
  <c r="AE26" i="9"/>
  <c r="Z26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Z25" i="9" s="1"/>
  <c r="AG25" i="9"/>
  <c r="AW25" i="9" s="1"/>
  <c r="AE25" i="9"/>
  <c r="Y25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Y24" i="9" s="1"/>
  <c r="AE24" i="9"/>
  <c r="AB24" i="9"/>
  <c r="X24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B23" i="9" s="1"/>
  <c r="AI23" i="9"/>
  <c r="AH23" i="9"/>
  <c r="AG23" i="9"/>
  <c r="AW23" i="9" s="1"/>
  <c r="AE23" i="9"/>
  <c r="AA23" i="9"/>
  <c r="W23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A22" i="9" s="1"/>
  <c r="AH22" i="9"/>
  <c r="AG22" i="9"/>
  <c r="Y22" i="9" s="1"/>
  <c r="AE22" i="9"/>
  <c r="Z22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Z21" i="9" s="1"/>
  <c r="AG21" i="9"/>
  <c r="AW21" i="9" s="1"/>
  <c r="AE21" i="9"/>
  <c r="Y21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Y20" i="9" s="1"/>
  <c r="AE20" i="9"/>
  <c r="AB20" i="9"/>
  <c r="X20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A19" i="9" s="1"/>
  <c r="AI19" i="9"/>
  <c r="AH19" i="9"/>
  <c r="AG19" i="9"/>
  <c r="AE19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Z18" i="9" s="1"/>
  <c r="AH18" i="9"/>
  <c r="AG18" i="9"/>
  <c r="AE18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E17" i="9"/>
  <c r="Y17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E16" i="9"/>
  <c r="AB16" i="9"/>
  <c r="X16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A15" i="9" s="1"/>
  <c r="AI15" i="9"/>
  <c r="AH15" i="9"/>
  <c r="AG15" i="9"/>
  <c r="AW15" i="9" s="1"/>
  <c r="AE15" i="9"/>
  <c r="W15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Z14" i="9" s="1"/>
  <c r="AH14" i="9"/>
  <c r="AG14" i="9"/>
  <c r="Y14" i="9" s="1"/>
  <c r="AE14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W13" i="9" s="1"/>
  <c r="AE13" i="9"/>
  <c r="Y13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B12" i="9" s="1"/>
  <c r="AE12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A11" i="9" s="1"/>
  <c r="AI11" i="9"/>
  <c r="AH11" i="9"/>
  <c r="AG11" i="9"/>
  <c r="AE11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Z10" i="9" s="1"/>
  <c r="AH10" i="9"/>
  <c r="AG10" i="9"/>
  <c r="AE10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E9" i="9"/>
  <c r="Y9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E8" i="9"/>
  <c r="AB8" i="9"/>
  <c r="X8" i="9"/>
  <c r="AV7" i="9"/>
  <c r="AU7" i="9"/>
  <c r="AT7" i="9"/>
  <c r="AT44" i="9" s="1"/>
  <c r="AS7" i="9"/>
  <c r="AR7" i="9"/>
  <c r="AQ7" i="9"/>
  <c r="AP7" i="9"/>
  <c r="AP44" i="9" s="1"/>
  <c r="AO7" i="9"/>
  <c r="AN7" i="9"/>
  <c r="AM7" i="9"/>
  <c r="AL7" i="9"/>
  <c r="AL44" i="9" s="1"/>
  <c r="AK7" i="9"/>
  <c r="AJ7" i="9"/>
  <c r="AA7" i="9" s="1"/>
  <c r="AI7" i="9"/>
  <c r="AH7" i="9"/>
  <c r="AH44" i="9" s="1"/>
  <c r="AG7" i="9"/>
  <c r="AW7" i="9" s="1"/>
  <c r="AE7" i="9"/>
  <c r="W7" i="9"/>
  <c r="AV6" i="9"/>
  <c r="AU6" i="9"/>
  <c r="AT6" i="9"/>
  <c r="AS6" i="9"/>
  <c r="AS45" i="9" s="1"/>
  <c r="AR6" i="9"/>
  <c r="AQ6" i="9"/>
  <c r="AP6" i="9"/>
  <c r="AO6" i="9"/>
  <c r="AO45" i="9" s="1"/>
  <c r="AN6" i="9"/>
  <c r="AM6" i="9"/>
  <c r="AL6" i="9"/>
  <c r="AK6" i="9"/>
  <c r="AK45" i="9" s="1"/>
  <c r="AJ6" i="9"/>
  <c r="AI6" i="9"/>
  <c r="Z6" i="9" s="1"/>
  <c r="AH6" i="9"/>
  <c r="AG6" i="9"/>
  <c r="AG45" i="9" s="1"/>
  <c r="AE6" i="9"/>
  <c r="D1" i="9"/>
  <c r="AF45" i="8"/>
  <c r="AF44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F43" i="8"/>
  <c r="AF42" i="8"/>
  <c r="AF41" i="8"/>
  <c r="AF40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E37" i="8"/>
  <c r="AB37" i="8"/>
  <c r="X37" i="8"/>
  <c r="E37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E36" i="8"/>
  <c r="AB36" i="8"/>
  <c r="X36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Y35" i="8" s="1"/>
  <c r="AI35" i="8"/>
  <c r="AH35" i="8"/>
  <c r="AB35" i="8" s="1"/>
  <c r="AG35" i="8"/>
  <c r="AE35" i="8"/>
  <c r="AA35" i="8"/>
  <c r="W35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A34" i="8" s="1"/>
  <c r="AE34" i="8"/>
  <c r="Z34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E33" i="8"/>
  <c r="Y33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B32" i="8" s="1"/>
  <c r="AE32" i="8"/>
  <c r="X32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Y31" i="8" s="1"/>
  <c r="AI31" i="8"/>
  <c r="AH31" i="8"/>
  <c r="AG31" i="8"/>
  <c r="AW31" i="8" s="1"/>
  <c r="AE31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Z30" i="8" s="1"/>
  <c r="AH30" i="8"/>
  <c r="AG30" i="8"/>
  <c r="AE30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W29" i="8" s="1"/>
  <c r="AE29" i="8"/>
  <c r="Y29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E28" i="8"/>
  <c r="AB28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Y27" i="8" s="1"/>
  <c r="AI27" i="8"/>
  <c r="AH27" i="8"/>
  <c r="AB27" i="8" s="1"/>
  <c r="AG27" i="8"/>
  <c r="AE27" i="8"/>
  <c r="AA27" i="8"/>
  <c r="W27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A26" i="8" s="1"/>
  <c r="AE26" i="8"/>
  <c r="Z26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E25" i="8"/>
  <c r="Y25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B24" i="8" s="1"/>
  <c r="AE24" i="8"/>
  <c r="X24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Y23" i="8" s="1"/>
  <c r="AI23" i="8"/>
  <c r="AH23" i="8"/>
  <c r="AG23" i="8"/>
  <c r="AW23" i="8" s="1"/>
  <c r="AE23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Z22" i="8" s="1"/>
  <c r="AH22" i="8"/>
  <c r="AG22" i="8"/>
  <c r="AE22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W21" i="8" s="1"/>
  <c r="AE21" i="8"/>
  <c r="Y21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E20" i="8"/>
  <c r="AB20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Y19" i="8" s="1"/>
  <c r="AI19" i="8"/>
  <c r="AH19" i="8"/>
  <c r="AB19" i="8" s="1"/>
  <c r="AG19" i="8"/>
  <c r="AE19" i="8"/>
  <c r="AA19" i="8"/>
  <c r="W19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A18" i="8" s="1"/>
  <c r="AE18" i="8"/>
  <c r="Z18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E17" i="8"/>
  <c r="Y17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B16" i="8" s="1"/>
  <c r="AE16" i="8"/>
  <c r="X16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Y15" i="8" s="1"/>
  <c r="AI15" i="8"/>
  <c r="AH15" i="8"/>
  <c r="AG15" i="8"/>
  <c r="AW15" i="8" s="1"/>
  <c r="AE15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Z14" i="8" s="1"/>
  <c r="AH14" i="8"/>
  <c r="AG14" i="8"/>
  <c r="AE14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W13" i="8" s="1"/>
  <c r="AE13" i="8"/>
  <c r="Y13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E12" i="8"/>
  <c r="AB12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Y11" i="8" s="1"/>
  <c r="AI11" i="8"/>
  <c r="AH11" i="8"/>
  <c r="AB11" i="8" s="1"/>
  <c r="AG11" i="8"/>
  <c r="AE11" i="8"/>
  <c r="AA11" i="8"/>
  <c r="W11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A10" i="8" s="1"/>
  <c r="AE10" i="8"/>
  <c r="Z10" i="8"/>
  <c r="AV9" i="8"/>
  <c r="AU9" i="8"/>
  <c r="AT9" i="8"/>
  <c r="AT38" i="8" s="1"/>
  <c r="AS9" i="8"/>
  <c r="AR9" i="8"/>
  <c r="AQ9" i="8"/>
  <c r="AP9" i="8"/>
  <c r="AP38" i="8" s="1"/>
  <c r="AO9" i="8"/>
  <c r="AN9" i="8"/>
  <c r="AM9" i="8"/>
  <c r="AL9" i="8"/>
  <c r="AL41" i="8" s="1"/>
  <c r="AK9" i="8"/>
  <c r="AJ9" i="8"/>
  <c r="AI9" i="8"/>
  <c r="AH9" i="8"/>
  <c r="AH41" i="8" s="1"/>
  <c r="AG9" i="8"/>
  <c r="AE9" i="8"/>
  <c r="Y9" i="8"/>
  <c r="AV8" i="8"/>
  <c r="AU8" i="8"/>
  <c r="AT8" i="8"/>
  <c r="AS8" i="8"/>
  <c r="AS43" i="8" s="1"/>
  <c r="AR8" i="8"/>
  <c r="AQ8" i="8"/>
  <c r="AP8" i="8"/>
  <c r="AO8" i="8"/>
  <c r="AO43" i="8" s="1"/>
  <c r="AN8" i="8"/>
  <c r="AM8" i="8"/>
  <c r="AL8" i="8"/>
  <c r="AK8" i="8"/>
  <c r="AK43" i="8" s="1"/>
  <c r="AJ8" i="8"/>
  <c r="AI8" i="8"/>
  <c r="AH8" i="8"/>
  <c r="AG8" i="8"/>
  <c r="AG43" i="8" s="1"/>
  <c r="AE8" i="8"/>
  <c r="X8" i="8"/>
  <c r="AV7" i="8"/>
  <c r="AV45" i="8" s="1"/>
  <c r="AU7" i="8"/>
  <c r="AT7" i="8"/>
  <c r="AS7" i="8"/>
  <c r="AR7" i="8"/>
  <c r="AR39" i="8" s="1"/>
  <c r="AQ7" i="8"/>
  <c r="AP7" i="8"/>
  <c r="AO7" i="8"/>
  <c r="AN7" i="8"/>
  <c r="AN45" i="8" s="1"/>
  <c r="AM7" i="8"/>
  <c r="AL7" i="8"/>
  <c r="AK7" i="8"/>
  <c r="AJ7" i="8"/>
  <c r="Y7" i="8" s="1"/>
  <c r="AI7" i="8"/>
  <c r="AH7" i="8"/>
  <c r="AG7" i="8"/>
  <c r="AW7" i="8" s="1"/>
  <c r="AE7" i="8"/>
  <c r="AE42" i="8" s="1"/>
  <c r="AV6" i="8"/>
  <c r="AV42" i="8" s="1"/>
  <c r="AU6" i="8"/>
  <c r="AU42" i="8" s="1"/>
  <c r="AT6" i="8"/>
  <c r="AS6" i="8"/>
  <c r="AR6" i="8"/>
  <c r="AR42" i="8" s="1"/>
  <c r="AQ6" i="8"/>
  <c r="AP6" i="8"/>
  <c r="AO6" i="8"/>
  <c r="AN6" i="8"/>
  <c r="AN42" i="8" s="1"/>
  <c r="AM6" i="8"/>
  <c r="AL6" i="8"/>
  <c r="AK6" i="8"/>
  <c r="AJ6" i="8"/>
  <c r="AJ42" i="8" s="1"/>
  <c r="AI6" i="8"/>
  <c r="AI42" i="8" s="1"/>
  <c r="AH6" i="8"/>
  <c r="AG6" i="8"/>
  <c r="AE6" i="8"/>
  <c r="AE41" i="8" s="1"/>
  <c r="D1" i="8"/>
  <c r="AF45" i="7"/>
  <c r="AF44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F43" i="7"/>
  <c r="AF42" i="7"/>
  <c r="AF41" i="7"/>
  <c r="AF40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B37" i="7" s="1"/>
  <c r="AH37" i="7"/>
  <c r="AG37" i="7"/>
  <c r="AE37" i="7"/>
  <c r="X37" i="7"/>
  <c r="E37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Z36" i="7" s="1"/>
  <c r="AH36" i="7"/>
  <c r="AG36" i="7"/>
  <c r="AE36" i="7"/>
  <c r="X36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Y35" i="7" s="1"/>
  <c r="AG35" i="7"/>
  <c r="AE35" i="7"/>
  <c r="AA35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Z34" i="7" s="1"/>
  <c r="AH34" i="7"/>
  <c r="AG34" i="7"/>
  <c r="AE34" i="7"/>
  <c r="X34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Y33" i="7" s="1"/>
  <c r="AG33" i="7"/>
  <c r="AE33" i="7"/>
  <c r="AA33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Z32" i="7" s="1"/>
  <c r="AH32" i="7"/>
  <c r="AG32" i="7"/>
  <c r="AE32" i="7"/>
  <c r="X32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A31" i="7" s="1"/>
  <c r="AG31" i="7"/>
  <c r="Y31" i="7" s="1"/>
  <c r="AE31" i="7"/>
  <c r="AB31" i="7"/>
  <c r="W31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Y30" i="7" s="1"/>
  <c r="AE30" i="7"/>
  <c r="AB30" i="7"/>
  <c r="AA30" i="7"/>
  <c r="W30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A29" i="7" s="1"/>
  <c r="AG29" i="7"/>
  <c r="AE29" i="7"/>
  <c r="W29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X28" i="7" s="1"/>
  <c r="AH28" i="7"/>
  <c r="AB28" i="7" s="1"/>
  <c r="AG28" i="7"/>
  <c r="Z28" i="7" s="1"/>
  <c r="AE28" i="7"/>
  <c r="Y28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X27" i="7" s="1"/>
  <c r="AI27" i="7"/>
  <c r="AH27" i="7"/>
  <c r="AA27" i="7" s="1"/>
  <c r="AG27" i="7"/>
  <c r="AE27" i="7"/>
  <c r="Y27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X26" i="7" s="1"/>
  <c r="AI26" i="7"/>
  <c r="AB26" i="7" s="1"/>
  <c r="AH26" i="7"/>
  <c r="AG26" i="7"/>
  <c r="AE26" i="7"/>
  <c r="Z26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Y25" i="7" s="1"/>
  <c r="AI25" i="7"/>
  <c r="W25" i="7" s="1"/>
  <c r="AH25" i="7"/>
  <c r="AA25" i="7" s="1"/>
  <c r="AG25" i="7"/>
  <c r="AE25" i="7"/>
  <c r="Z25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Z24" i="7" s="1"/>
  <c r="AE24" i="7"/>
  <c r="AB24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A23" i="7" s="1"/>
  <c r="AG23" i="7"/>
  <c r="Y23" i="7" s="1"/>
  <c r="AE23" i="7"/>
  <c r="AB23" i="7"/>
  <c r="W23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Y22" i="7" s="1"/>
  <c r="AE22" i="7"/>
  <c r="AB22" i="7"/>
  <c r="AA22" i="7"/>
  <c r="W22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A21" i="7" s="1"/>
  <c r="AG21" i="7"/>
  <c r="AE21" i="7"/>
  <c r="W21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X20" i="7" s="1"/>
  <c r="AH20" i="7"/>
  <c r="AB20" i="7" s="1"/>
  <c r="AG20" i="7"/>
  <c r="Z20" i="7" s="1"/>
  <c r="AE20" i="7"/>
  <c r="Y20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X19" i="7" s="1"/>
  <c r="AI19" i="7"/>
  <c r="AH19" i="7"/>
  <c r="AA19" i="7" s="1"/>
  <c r="AG19" i="7"/>
  <c r="AE19" i="7"/>
  <c r="Y19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X18" i="7" s="1"/>
  <c r="AI18" i="7"/>
  <c r="AB18" i="7" s="1"/>
  <c r="AH18" i="7"/>
  <c r="AG18" i="7"/>
  <c r="AE18" i="7"/>
  <c r="Z18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Y17" i="7" s="1"/>
  <c r="AI17" i="7"/>
  <c r="W17" i="7" s="1"/>
  <c r="AH17" i="7"/>
  <c r="AA17" i="7" s="1"/>
  <c r="AG17" i="7"/>
  <c r="AE17" i="7"/>
  <c r="Z17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Z16" i="7" s="1"/>
  <c r="AE16" i="7"/>
  <c r="AB16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A15" i="7" s="1"/>
  <c r="AG15" i="7"/>
  <c r="Y15" i="7" s="1"/>
  <c r="AE15" i="7"/>
  <c r="AB15" i="7"/>
  <c r="W15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Y14" i="7" s="1"/>
  <c r="AE14" i="7"/>
  <c r="AB14" i="7"/>
  <c r="AA14" i="7"/>
  <c r="W14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A13" i="7" s="1"/>
  <c r="AG13" i="7"/>
  <c r="AE13" i="7"/>
  <c r="W13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X12" i="7" s="1"/>
  <c r="AH12" i="7"/>
  <c r="AB12" i="7" s="1"/>
  <c r="AG12" i="7"/>
  <c r="Z12" i="7" s="1"/>
  <c r="AE12" i="7"/>
  <c r="Y12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X11" i="7" s="1"/>
  <c r="AI11" i="7"/>
  <c r="AH11" i="7"/>
  <c r="AA11" i="7" s="1"/>
  <c r="AG11" i="7"/>
  <c r="AE11" i="7"/>
  <c r="Y11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X10" i="7" s="1"/>
  <c r="AI10" i="7"/>
  <c r="AB10" i="7" s="1"/>
  <c r="AH10" i="7"/>
  <c r="AG10" i="7"/>
  <c r="AE10" i="7"/>
  <c r="Z10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Y9" i="7" s="1"/>
  <c r="AI9" i="7"/>
  <c r="W9" i="7" s="1"/>
  <c r="AH9" i="7"/>
  <c r="AA9" i="7" s="1"/>
  <c r="AG9" i="7"/>
  <c r="AE9" i="7"/>
  <c r="Z9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Z8" i="7" s="1"/>
  <c r="AE8" i="7"/>
  <c r="AB8" i="7"/>
  <c r="AV7" i="7"/>
  <c r="AU7" i="7"/>
  <c r="AT7" i="7"/>
  <c r="AT41" i="7" s="1"/>
  <c r="AS7" i="7"/>
  <c r="AR7" i="7"/>
  <c r="AQ7" i="7"/>
  <c r="AP7" i="7"/>
  <c r="AP38" i="7" s="1"/>
  <c r="AO7" i="7"/>
  <c r="AN7" i="7"/>
  <c r="AM7" i="7"/>
  <c r="AL7" i="7"/>
  <c r="AL41" i="7" s="1"/>
  <c r="AK7" i="7"/>
  <c r="AJ7" i="7"/>
  <c r="AI7" i="7"/>
  <c r="AH7" i="7"/>
  <c r="AH38" i="7" s="1"/>
  <c r="AG7" i="7"/>
  <c r="Y7" i="7" s="1"/>
  <c r="AE7" i="7"/>
  <c r="AB7" i="7"/>
  <c r="W7" i="7"/>
  <c r="AV6" i="7"/>
  <c r="AU6" i="7"/>
  <c r="AT6" i="7"/>
  <c r="AT44" i="7" s="1"/>
  <c r="AS6" i="7"/>
  <c r="AS42" i="7" s="1"/>
  <c r="AR6" i="7"/>
  <c r="AR41" i="7" s="1"/>
  <c r="AQ6" i="7"/>
  <c r="AP6" i="7"/>
  <c r="AP44" i="7" s="1"/>
  <c r="AO6" i="7"/>
  <c r="AO43" i="7" s="1"/>
  <c r="AN6" i="7"/>
  <c r="AN45" i="7" s="1"/>
  <c r="AM6" i="7"/>
  <c r="AL6" i="7"/>
  <c r="AL44" i="7" s="1"/>
  <c r="AK6" i="7"/>
  <c r="AK44" i="7" s="1"/>
  <c r="AJ6" i="7"/>
  <c r="AJ41" i="7" s="1"/>
  <c r="AI6" i="7"/>
  <c r="AH6" i="7"/>
  <c r="AH44" i="7" s="1"/>
  <c r="AG6" i="7"/>
  <c r="AG43" i="7" s="1"/>
  <c r="AE6" i="7"/>
  <c r="AB6" i="7"/>
  <c r="AA6" i="7"/>
  <c r="W6" i="7"/>
  <c r="D1" i="7"/>
  <c r="AF45" i="6"/>
  <c r="AF44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F43" i="6"/>
  <c r="AF42" i="6"/>
  <c r="AF41" i="6"/>
  <c r="AF40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Z37" i="6" s="1"/>
  <c r="AI37" i="6"/>
  <c r="Y37" i="6" s="1"/>
  <c r="AH37" i="6"/>
  <c r="AB37" i="6" s="1"/>
  <c r="AG37" i="6"/>
  <c r="AW37" i="6" s="1"/>
  <c r="AE37" i="6"/>
  <c r="AA37" i="6"/>
  <c r="W37" i="6"/>
  <c r="E37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Z36" i="6" s="1"/>
  <c r="AI36" i="6"/>
  <c r="Y36" i="6" s="1"/>
  <c r="AH36" i="6"/>
  <c r="AB36" i="6" s="1"/>
  <c r="AG36" i="6"/>
  <c r="AW36" i="6" s="1"/>
  <c r="AE36" i="6"/>
  <c r="AA36" i="6"/>
  <c r="W36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Y35" i="6" s="1"/>
  <c r="AH35" i="6"/>
  <c r="AB35" i="6" s="1"/>
  <c r="AG35" i="6"/>
  <c r="AW35" i="6" s="1"/>
  <c r="AE35" i="6"/>
  <c r="Z35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B34" i="6" s="1"/>
  <c r="AG34" i="6"/>
  <c r="AW34" i="6" s="1"/>
  <c r="AE34" i="6"/>
  <c r="Y34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W33" i="6" s="1"/>
  <c r="AE33" i="6"/>
  <c r="AB33" i="6"/>
  <c r="X33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Z32" i="6" s="1"/>
  <c r="AI32" i="6"/>
  <c r="Y32" i="6" s="1"/>
  <c r="AH32" i="6"/>
  <c r="AB32" i="6" s="1"/>
  <c r="AG32" i="6"/>
  <c r="AW32" i="6" s="1"/>
  <c r="AE32" i="6"/>
  <c r="AA32" i="6"/>
  <c r="W32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Y31" i="6" s="1"/>
  <c r="AH31" i="6"/>
  <c r="AB31" i="6" s="1"/>
  <c r="AG31" i="6"/>
  <c r="AW31" i="6" s="1"/>
  <c r="AE31" i="6"/>
  <c r="Z31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B30" i="6" s="1"/>
  <c r="AG30" i="6"/>
  <c r="AW30" i="6" s="1"/>
  <c r="AE30" i="6"/>
  <c r="Y30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W29" i="6" s="1"/>
  <c r="AE29" i="6"/>
  <c r="AB29" i="6"/>
  <c r="X29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Z28" i="6" s="1"/>
  <c r="AI28" i="6"/>
  <c r="Y28" i="6" s="1"/>
  <c r="AH28" i="6"/>
  <c r="AB28" i="6" s="1"/>
  <c r="AG28" i="6"/>
  <c r="AW28" i="6" s="1"/>
  <c r="AE28" i="6"/>
  <c r="AA28" i="6"/>
  <c r="W28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Y27" i="6" s="1"/>
  <c r="AH27" i="6"/>
  <c r="AB27" i="6" s="1"/>
  <c r="AG27" i="6"/>
  <c r="AW27" i="6" s="1"/>
  <c r="AE27" i="6"/>
  <c r="Z27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B26" i="6" s="1"/>
  <c r="AG26" i="6"/>
  <c r="AW26" i="6" s="1"/>
  <c r="AE26" i="6"/>
  <c r="Y26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W25" i="6" s="1"/>
  <c r="AE25" i="6"/>
  <c r="AB25" i="6"/>
  <c r="X25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Z24" i="6" s="1"/>
  <c r="AI24" i="6"/>
  <c r="Y24" i="6" s="1"/>
  <c r="AH24" i="6"/>
  <c r="AB24" i="6" s="1"/>
  <c r="AG24" i="6"/>
  <c r="AW24" i="6" s="1"/>
  <c r="AE24" i="6"/>
  <c r="AA24" i="6"/>
  <c r="W24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Y23" i="6" s="1"/>
  <c r="AH23" i="6"/>
  <c r="AB23" i="6" s="1"/>
  <c r="AG23" i="6"/>
  <c r="AW23" i="6" s="1"/>
  <c r="AE23" i="6"/>
  <c r="Z23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B22" i="6" s="1"/>
  <c r="AG22" i="6"/>
  <c r="AW22" i="6" s="1"/>
  <c r="AE22" i="6"/>
  <c r="Y22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W21" i="6" s="1"/>
  <c r="AE21" i="6"/>
  <c r="AB21" i="6"/>
  <c r="X21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Z20" i="6" s="1"/>
  <c r="AI20" i="6"/>
  <c r="Y20" i="6" s="1"/>
  <c r="AH20" i="6"/>
  <c r="AB20" i="6" s="1"/>
  <c r="AG20" i="6"/>
  <c r="AW20" i="6" s="1"/>
  <c r="AE20" i="6"/>
  <c r="AA20" i="6"/>
  <c r="W20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Y19" i="6" s="1"/>
  <c r="AH19" i="6"/>
  <c r="AB19" i="6" s="1"/>
  <c r="AG19" i="6"/>
  <c r="AW19" i="6" s="1"/>
  <c r="AE19" i="6"/>
  <c r="Z19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B18" i="6" s="1"/>
  <c r="AG18" i="6"/>
  <c r="AW18" i="6" s="1"/>
  <c r="AE18" i="6"/>
  <c r="Y18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W17" i="6" s="1"/>
  <c r="AE17" i="6"/>
  <c r="AB17" i="6"/>
  <c r="X17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Z16" i="6" s="1"/>
  <c r="AI16" i="6"/>
  <c r="Y16" i="6" s="1"/>
  <c r="AH16" i="6"/>
  <c r="AB16" i="6" s="1"/>
  <c r="AG16" i="6"/>
  <c r="AW16" i="6" s="1"/>
  <c r="AE16" i="6"/>
  <c r="AA16" i="6"/>
  <c r="W16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Y15" i="6" s="1"/>
  <c r="AH15" i="6"/>
  <c r="AB15" i="6" s="1"/>
  <c r="AG15" i="6"/>
  <c r="AW15" i="6" s="1"/>
  <c r="AE15" i="6"/>
  <c r="Z15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B14" i="6" s="1"/>
  <c r="AG14" i="6"/>
  <c r="AW14" i="6" s="1"/>
  <c r="AE14" i="6"/>
  <c r="Y14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W13" i="6" s="1"/>
  <c r="AE13" i="6"/>
  <c r="AB13" i="6"/>
  <c r="X13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Z12" i="6" s="1"/>
  <c r="AI12" i="6"/>
  <c r="Y12" i="6" s="1"/>
  <c r="AH12" i="6"/>
  <c r="AB12" i="6" s="1"/>
  <c r="AG12" i="6"/>
  <c r="AW12" i="6" s="1"/>
  <c r="AE12" i="6"/>
  <c r="AA12" i="6"/>
  <c r="W12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Y11" i="6" s="1"/>
  <c r="AH11" i="6"/>
  <c r="AB11" i="6" s="1"/>
  <c r="AG11" i="6"/>
  <c r="AW11" i="6" s="1"/>
  <c r="AE11" i="6"/>
  <c r="Z11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B10" i="6" s="1"/>
  <c r="AG10" i="6"/>
  <c r="AW10" i="6" s="1"/>
  <c r="AE10" i="6"/>
  <c r="Y10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W9" i="6" s="1"/>
  <c r="AE9" i="6"/>
  <c r="AB9" i="6"/>
  <c r="X9" i="6"/>
  <c r="AV8" i="6"/>
  <c r="AV40" i="6" s="1"/>
  <c r="AU8" i="6"/>
  <c r="AT8" i="6"/>
  <c r="AS8" i="6"/>
  <c r="AR8" i="6"/>
  <c r="AR40" i="6" s="1"/>
  <c r="AQ8" i="6"/>
  <c r="AP8" i="6"/>
  <c r="AO8" i="6"/>
  <c r="AN8" i="6"/>
  <c r="AN40" i="6" s="1"/>
  <c r="AM8" i="6"/>
  <c r="AL8" i="6"/>
  <c r="AK8" i="6"/>
  <c r="AJ8" i="6"/>
  <c r="AJ40" i="6" s="1"/>
  <c r="AI8" i="6"/>
  <c r="Y8" i="6" s="1"/>
  <c r="AH8" i="6"/>
  <c r="AB8" i="6" s="1"/>
  <c r="AG8" i="6"/>
  <c r="AW8" i="6" s="1"/>
  <c r="AE8" i="6"/>
  <c r="AE43" i="6" s="1"/>
  <c r="AA8" i="6"/>
  <c r="W8" i="6"/>
  <c r="AV7" i="6"/>
  <c r="AU7" i="6"/>
  <c r="AU44" i="6" s="1"/>
  <c r="AT7" i="6"/>
  <c r="AS7" i="6"/>
  <c r="AR7" i="6"/>
  <c r="AQ7" i="6"/>
  <c r="AQ39" i="6" s="1"/>
  <c r="AP7" i="6"/>
  <c r="AO7" i="6"/>
  <c r="AN7" i="6"/>
  <c r="AM7" i="6"/>
  <c r="AM39" i="6" s="1"/>
  <c r="AL7" i="6"/>
  <c r="AK7" i="6"/>
  <c r="AJ7" i="6"/>
  <c r="AI7" i="6"/>
  <c r="AI43" i="6" s="1"/>
  <c r="AH7" i="6"/>
  <c r="AB7" i="6" s="1"/>
  <c r="AG7" i="6"/>
  <c r="AW7" i="6" s="1"/>
  <c r="AE7" i="6"/>
  <c r="Z7" i="6"/>
  <c r="AV6" i="6"/>
  <c r="AV42" i="6" s="1"/>
  <c r="AU6" i="6"/>
  <c r="AT6" i="6"/>
  <c r="AT42" i="6" s="1"/>
  <c r="AS6" i="6"/>
  <c r="AS41" i="6" s="1"/>
  <c r="AR6" i="6"/>
  <c r="AR39" i="6" s="1"/>
  <c r="AQ6" i="6"/>
  <c r="AP6" i="6"/>
  <c r="AP44" i="6" s="1"/>
  <c r="AO6" i="6"/>
  <c r="AO43" i="6" s="1"/>
  <c r="AN6" i="6"/>
  <c r="AN45" i="6" s="1"/>
  <c r="AM6" i="6"/>
  <c r="AL6" i="6"/>
  <c r="AL45" i="6" s="1"/>
  <c r="AK6" i="6"/>
  <c r="AK44" i="6" s="1"/>
  <c r="AJ6" i="6"/>
  <c r="AJ39" i="6" s="1"/>
  <c r="AI6" i="6"/>
  <c r="AH6" i="6"/>
  <c r="AH42" i="6" s="1"/>
  <c r="AG6" i="6"/>
  <c r="AG45" i="6" s="1"/>
  <c r="AE6" i="6"/>
  <c r="AE42" i="6" s="1"/>
  <c r="Y6" i="6"/>
  <c r="D1" i="6"/>
  <c r="AF45" i="5"/>
  <c r="AF44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F43" i="5"/>
  <c r="AF42" i="5"/>
  <c r="AF41" i="5"/>
  <c r="AF40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Z37" i="5" s="1"/>
  <c r="AI37" i="5"/>
  <c r="Y37" i="5" s="1"/>
  <c r="AH37" i="5"/>
  <c r="AB37" i="5" s="1"/>
  <c r="AG37" i="5"/>
  <c r="AW37" i="5" s="1"/>
  <c r="AE37" i="5"/>
  <c r="AA37" i="5"/>
  <c r="W37" i="5"/>
  <c r="E37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Z36" i="5" s="1"/>
  <c r="AI36" i="5"/>
  <c r="Y36" i="5" s="1"/>
  <c r="AH36" i="5"/>
  <c r="AB36" i="5" s="1"/>
  <c r="AG36" i="5"/>
  <c r="AW36" i="5" s="1"/>
  <c r="AE36" i="5"/>
  <c r="AA36" i="5"/>
  <c r="W36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Y35" i="5" s="1"/>
  <c r="AH35" i="5"/>
  <c r="AB35" i="5" s="1"/>
  <c r="AG35" i="5"/>
  <c r="AW35" i="5" s="1"/>
  <c r="AE35" i="5"/>
  <c r="Z35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B34" i="5" s="1"/>
  <c r="AG34" i="5"/>
  <c r="AW34" i="5" s="1"/>
  <c r="AE34" i="5"/>
  <c r="Y34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W33" i="5" s="1"/>
  <c r="AE33" i="5"/>
  <c r="AB33" i="5"/>
  <c r="X33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Z32" i="5" s="1"/>
  <c r="AI32" i="5"/>
  <c r="Y32" i="5" s="1"/>
  <c r="AH32" i="5"/>
  <c r="AB32" i="5" s="1"/>
  <c r="AG32" i="5"/>
  <c r="AW32" i="5" s="1"/>
  <c r="AE32" i="5"/>
  <c r="AA32" i="5"/>
  <c r="W32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Y31" i="5" s="1"/>
  <c r="AH31" i="5"/>
  <c r="AB31" i="5" s="1"/>
  <c r="AG31" i="5"/>
  <c r="AW31" i="5" s="1"/>
  <c r="AE31" i="5"/>
  <c r="Z31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B30" i="5" s="1"/>
  <c r="AG30" i="5"/>
  <c r="AW30" i="5" s="1"/>
  <c r="AE30" i="5"/>
  <c r="Y30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W29" i="5" s="1"/>
  <c r="AE29" i="5"/>
  <c r="AB29" i="5"/>
  <c r="X29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Z28" i="5" s="1"/>
  <c r="AI28" i="5"/>
  <c r="Y28" i="5" s="1"/>
  <c r="AH28" i="5"/>
  <c r="AB28" i="5" s="1"/>
  <c r="AG28" i="5"/>
  <c r="AW28" i="5" s="1"/>
  <c r="AE28" i="5"/>
  <c r="AA28" i="5"/>
  <c r="W28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Y27" i="5" s="1"/>
  <c r="AH27" i="5"/>
  <c r="AB27" i="5" s="1"/>
  <c r="AG27" i="5"/>
  <c r="AW27" i="5" s="1"/>
  <c r="AE27" i="5"/>
  <c r="Z27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B26" i="5" s="1"/>
  <c r="AG26" i="5"/>
  <c r="AW26" i="5" s="1"/>
  <c r="AE26" i="5"/>
  <c r="Y26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W25" i="5" s="1"/>
  <c r="AE25" i="5"/>
  <c r="AB25" i="5"/>
  <c r="X25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Z24" i="5" s="1"/>
  <c r="AI24" i="5"/>
  <c r="Y24" i="5" s="1"/>
  <c r="AH24" i="5"/>
  <c r="AB24" i="5" s="1"/>
  <c r="AG24" i="5"/>
  <c r="AW24" i="5" s="1"/>
  <c r="AE24" i="5"/>
  <c r="AA24" i="5"/>
  <c r="W24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Y23" i="5" s="1"/>
  <c r="AH23" i="5"/>
  <c r="AB23" i="5" s="1"/>
  <c r="AG23" i="5"/>
  <c r="AW23" i="5" s="1"/>
  <c r="AE23" i="5"/>
  <c r="Z23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B22" i="5" s="1"/>
  <c r="AG22" i="5"/>
  <c r="AW22" i="5" s="1"/>
  <c r="AE22" i="5"/>
  <c r="Y22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W21" i="5" s="1"/>
  <c r="AE21" i="5"/>
  <c r="AB21" i="5"/>
  <c r="X21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Z20" i="5" s="1"/>
  <c r="AI20" i="5"/>
  <c r="Y20" i="5" s="1"/>
  <c r="AH20" i="5"/>
  <c r="AB20" i="5" s="1"/>
  <c r="AG20" i="5"/>
  <c r="AW20" i="5" s="1"/>
  <c r="AE20" i="5"/>
  <c r="AA20" i="5"/>
  <c r="W20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Y19" i="5" s="1"/>
  <c r="AH19" i="5"/>
  <c r="AB19" i="5" s="1"/>
  <c r="AG19" i="5"/>
  <c r="AW19" i="5" s="1"/>
  <c r="AE19" i="5"/>
  <c r="Z19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B18" i="5" s="1"/>
  <c r="AG18" i="5"/>
  <c r="AW18" i="5" s="1"/>
  <c r="AE18" i="5"/>
  <c r="Y18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W17" i="5" s="1"/>
  <c r="AE17" i="5"/>
  <c r="AB17" i="5"/>
  <c r="X17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Y16" i="5" s="1"/>
  <c r="AI16" i="5"/>
  <c r="AH16" i="5"/>
  <c r="Z16" i="5" s="1"/>
  <c r="AG16" i="5"/>
  <c r="AW16" i="5" s="1"/>
  <c r="AE16" i="5"/>
  <c r="AA16" i="5"/>
  <c r="W16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B15" i="5" s="1"/>
  <c r="AH15" i="5"/>
  <c r="AG15" i="5"/>
  <c r="Y15" i="5" s="1"/>
  <c r="AE15" i="5"/>
  <c r="Z15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B14" i="5" s="1"/>
  <c r="AG14" i="5"/>
  <c r="AW14" i="5" s="1"/>
  <c r="AE14" i="5"/>
  <c r="Y14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W13" i="5" s="1"/>
  <c r="AE13" i="5"/>
  <c r="AB13" i="5"/>
  <c r="X13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Y12" i="5" s="1"/>
  <c r="AI12" i="5"/>
  <c r="AH12" i="5"/>
  <c r="Z12" i="5" s="1"/>
  <c r="AG12" i="5"/>
  <c r="AW12" i="5" s="1"/>
  <c r="AE12" i="5"/>
  <c r="AA12" i="5"/>
  <c r="W12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B11" i="5" s="1"/>
  <c r="AH11" i="5"/>
  <c r="AG11" i="5"/>
  <c r="Y11" i="5" s="1"/>
  <c r="AE11" i="5"/>
  <c r="Z11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B10" i="5" s="1"/>
  <c r="AG10" i="5"/>
  <c r="AW10" i="5" s="1"/>
  <c r="AE10" i="5"/>
  <c r="Y10" i="5"/>
  <c r="AV9" i="5"/>
  <c r="AU9" i="5"/>
  <c r="AT9" i="5"/>
  <c r="AS9" i="5"/>
  <c r="AS41" i="5" s="1"/>
  <c r="AR9" i="5"/>
  <c r="AQ9" i="5"/>
  <c r="AP9" i="5"/>
  <c r="AO9" i="5"/>
  <c r="AO41" i="5" s="1"/>
  <c r="AN9" i="5"/>
  <c r="AM9" i="5"/>
  <c r="AL9" i="5"/>
  <c r="AK9" i="5"/>
  <c r="AK41" i="5" s="1"/>
  <c r="AJ9" i="5"/>
  <c r="AI9" i="5"/>
  <c r="AH9" i="5"/>
  <c r="AG9" i="5"/>
  <c r="AG41" i="5" s="1"/>
  <c r="AE9" i="5"/>
  <c r="AB9" i="5"/>
  <c r="X9" i="5"/>
  <c r="AV8" i="5"/>
  <c r="AV44" i="5" s="1"/>
  <c r="AU8" i="5"/>
  <c r="AT8" i="5"/>
  <c r="AS8" i="5"/>
  <c r="AR8" i="5"/>
  <c r="AR44" i="5" s="1"/>
  <c r="AQ8" i="5"/>
  <c r="AP8" i="5"/>
  <c r="AO8" i="5"/>
  <c r="AN8" i="5"/>
  <c r="AN44" i="5" s="1"/>
  <c r="AM8" i="5"/>
  <c r="AL8" i="5"/>
  <c r="AK8" i="5"/>
  <c r="AJ8" i="5"/>
  <c r="AJ44" i="5" s="1"/>
  <c r="AI8" i="5"/>
  <c r="AH8" i="5"/>
  <c r="Z8" i="5" s="1"/>
  <c r="AG8" i="5"/>
  <c r="AW8" i="5" s="1"/>
  <c r="AE8" i="5"/>
  <c r="AE45" i="5" s="1"/>
  <c r="AA8" i="5"/>
  <c r="W8" i="5"/>
  <c r="AV7" i="5"/>
  <c r="AU7" i="5"/>
  <c r="AU45" i="5" s="1"/>
  <c r="AT7" i="5"/>
  <c r="AS7" i="5"/>
  <c r="AR7" i="5"/>
  <c r="AQ7" i="5"/>
  <c r="AQ45" i="5" s="1"/>
  <c r="AP7" i="5"/>
  <c r="AO7" i="5"/>
  <c r="AN7" i="5"/>
  <c r="AM7" i="5"/>
  <c r="AM45" i="5" s="1"/>
  <c r="AL7" i="5"/>
  <c r="AK7" i="5"/>
  <c r="AJ7" i="5"/>
  <c r="AI7" i="5"/>
  <c r="AI45" i="5" s="1"/>
  <c r="AH7" i="5"/>
  <c r="AG7" i="5"/>
  <c r="Y7" i="5" s="1"/>
  <c r="AE7" i="5"/>
  <c r="Z7" i="5"/>
  <c r="AV6" i="5"/>
  <c r="AV41" i="5" s="1"/>
  <c r="AU6" i="5"/>
  <c r="AU44" i="5" s="1"/>
  <c r="AT6" i="5"/>
  <c r="AT42" i="5" s="1"/>
  <c r="AS6" i="5"/>
  <c r="AS42" i="5" s="1"/>
  <c r="AR6" i="5"/>
  <c r="AR41" i="5" s="1"/>
  <c r="AQ6" i="5"/>
  <c r="AQ44" i="5" s="1"/>
  <c r="AP6" i="5"/>
  <c r="AP42" i="5" s="1"/>
  <c r="AO6" i="5"/>
  <c r="AO42" i="5" s="1"/>
  <c r="AN6" i="5"/>
  <c r="AN41" i="5" s="1"/>
  <c r="AM6" i="5"/>
  <c r="AM44" i="5" s="1"/>
  <c r="AL6" i="5"/>
  <c r="AL42" i="5" s="1"/>
  <c r="AK6" i="5"/>
  <c r="AK42" i="5" s="1"/>
  <c r="AJ6" i="5"/>
  <c r="AJ41" i="5" s="1"/>
  <c r="AI6" i="5"/>
  <c r="AH6" i="5"/>
  <c r="AH42" i="5" s="1"/>
  <c r="AG6" i="5"/>
  <c r="AG42" i="5" s="1"/>
  <c r="AE6" i="5"/>
  <c r="AE44" i="5" s="1"/>
  <c r="Y6" i="5"/>
  <c r="D1" i="5"/>
  <c r="AF45" i="4"/>
  <c r="AF44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F43" i="4"/>
  <c r="AF42" i="4"/>
  <c r="AF41" i="4"/>
  <c r="AF40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Y37" i="4" s="1"/>
  <c r="AI37" i="4"/>
  <c r="AH37" i="4"/>
  <c r="Z37" i="4" s="1"/>
  <c r="AG37" i="4"/>
  <c r="AW37" i="4" s="1"/>
  <c r="AE37" i="4"/>
  <c r="AA37" i="4"/>
  <c r="W37" i="4"/>
  <c r="E37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Y36" i="4" s="1"/>
  <c r="AI36" i="4"/>
  <c r="AH36" i="4"/>
  <c r="Z36" i="4" s="1"/>
  <c r="AG36" i="4"/>
  <c r="AW36" i="4" s="1"/>
  <c r="AE36" i="4"/>
  <c r="AA36" i="4"/>
  <c r="W36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B35" i="4" s="1"/>
  <c r="AH35" i="4"/>
  <c r="AG35" i="4"/>
  <c r="Y35" i="4" s="1"/>
  <c r="AE35" i="4"/>
  <c r="Z35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B34" i="4" s="1"/>
  <c r="AG34" i="4"/>
  <c r="AW34" i="4" s="1"/>
  <c r="AE34" i="4"/>
  <c r="Y34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W33" i="4" s="1"/>
  <c r="AE33" i="4"/>
  <c r="AB33" i="4"/>
  <c r="X33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Y32" i="4" s="1"/>
  <c r="AI32" i="4"/>
  <c r="AH32" i="4"/>
  <c r="Z32" i="4" s="1"/>
  <c r="AG32" i="4"/>
  <c r="AW32" i="4" s="1"/>
  <c r="AE32" i="4"/>
  <c r="AA32" i="4"/>
  <c r="W32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B31" i="4" s="1"/>
  <c r="AH31" i="4"/>
  <c r="AG31" i="4"/>
  <c r="Y31" i="4" s="1"/>
  <c r="AE31" i="4"/>
  <c r="Z31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B30" i="4" s="1"/>
  <c r="AG30" i="4"/>
  <c r="AW30" i="4" s="1"/>
  <c r="AE30" i="4"/>
  <c r="Y30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W29" i="4" s="1"/>
  <c r="AE29" i="4"/>
  <c r="AB29" i="4"/>
  <c r="X29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Y28" i="4" s="1"/>
  <c r="AI28" i="4"/>
  <c r="AH28" i="4"/>
  <c r="Z28" i="4" s="1"/>
  <c r="AG28" i="4"/>
  <c r="AW28" i="4" s="1"/>
  <c r="AE28" i="4"/>
  <c r="AA28" i="4"/>
  <c r="W28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B27" i="4" s="1"/>
  <c r="AH27" i="4"/>
  <c r="AG27" i="4"/>
  <c r="Y27" i="4" s="1"/>
  <c r="AE27" i="4"/>
  <c r="Z27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B26" i="4" s="1"/>
  <c r="AG26" i="4"/>
  <c r="AW26" i="4" s="1"/>
  <c r="AE26" i="4"/>
  <c r="Y26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W25" i="4" s="1"/>
  <c r="AE25" i="4"/>
  <c r="AB25" i="4"/>
  <c r="X25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Y24" i="4" s="1"/>
  <c r="AI24" i="4"/>
  <c r="AH24" i="4"/>
  <c r="Z24" i="4" s="1"/>
  <c r="AG24" i="4"/>
  <c r="AW24" i="4" s="1"/>
  <c r="AE24" i="4"/>
  <c r="AA24" i="4"/>
  <c r="W24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B23" i="4" s="1"/>
  <c r="AH23" i="4"/>
  <c r="AG23" i="4"/>
  <c r="Y23" i="4" s="1"/>
  <c r="AE23" i="4"/>
  <c r="Z23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B22" i="4" s="1"/>
  <c r="AG22" i="4"/>
  <c r="AW22" i="4" s="1"/>
  <c r="AE22" i="4"/>
  <c r="Y22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W21" i="4" s="1"/>
  <c r="AE21" i="4"/>
  <c r="AB21" i="4"/>
  <c r="X21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Y20" i="4" s="1"/>
  <c r="AI20" i="4"/>
  <c r="AH20" i="4"/>
  <c r="Z20" i="4" s="1"/>
  <c r="AG20" i="4"/>
  <c r="AW20" i="4" s="1"/>
  <c r="AE20" i="4"/>
  <c r="AA20" i="4"/>
  <c r="W20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B19" i="4" s="1"/>
  <c r="AH19" i="4"/>
  <c r="AG19" i="4"/>
  <c r="Y19" i="4" s="1"/>
  <c r="AE19" i="4"/>
  <c r="Z19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B18" i="4" s="1"/>
  <c r="AG18" i="4"/>
  <c r="AW18" i="4" s="1"/>
  <c r="AE18" i="4"/>
  <c r="Y18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W17" i="4" s="1"/>
  <c r="AE17" i="4"/>
  <c r="AB17" i="4"/>
  <c r="X17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Y16" i="4" s="1"/>
  <c r="AI16" i="4"/>
  <c r="AH16" i="4"/>
  <c r="Z16" i="4" s="1"/>
  <c r="AG16" i="4"/>
  <c r="AW16" i="4" s="1"/>
  <c r="AE16" i="4"/>
  <c r="AA16" i="4"/>
  <c r="W16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B15" i="4" s="1"/>
  <c r="AH15" i="4"/>
  <c r="AG15" i="4"/>
  <c r="Y15" i="4" s="1"/>
  <c r="AE15" i="4"/>
  <c r="Z15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B14" i="4" s="1"/>
  <c r="AG14" i="4"/>
  <c r="AW14" i="4" s="1"/>
  <c r="AE14" i="4"/>
  <c r="Y14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W13" i="4" s="1"/>
  <c r="AE13" i="4"/>
  <c r="AB13" i="4"/>
  <c r="X13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Y12" i="4" s="1"/>
  <c r="AI12" i="4"/>
  <c r="AH12" i="4"/>
  <c r="Z12" i="4" s="1"/>
  <c r="AG12" i="4"/>
  <c r="AW12" i="4" s="1"/>
  <c r="AE12" i="4"/>
  <c r="AA12" i="4"/>
  <c r="W12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B11" i="4" s="1"/>
  <c r="AH11" i="4"/>
  <c r="AG11" i="4"/>
  <c r="Y11" i="4" s="1"/>
  <c r="AE11" i="4"/>
  <c r="Z11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B10" i="4" s="1"/>
  <c r="AG10" i="4"/>
  <c r="AW10" i="4" s="1"/>
  <c r="AE10" i="4"/>
  <c r="Y10" i="4"/>
  <c r="AV9" i="4"/>
  <c r="AU9" i="4"/>
  <c r="AT9" i="4"/>
  <c r="AS9" i="4"/>
  <c r="AS41" i="4" s="1"/>
  <c r="AR9" i="4"/>
  <c r="AQ9" i="4"/>
  <c r="AP9" i="4"/>
  <c r="AO9" i="4"/>
  <c r="AO41" i="4" s="1"/>
  <c r="AN9" i="4"/>
  <c r="AM9" i="4"/>
  <c r="AL9" i="4"/>
  <c r="AK9" i="4"/>
  <c r="AK41" i="4" s="1"/>
  <c r="AJ9" i="4"/>
  <c r="AI9" i="4"/>
  <c r="AH9" i="4"/>
  <c r="AG9" i="4"/>
  <c r="AG41" i="4" s="1"/>
  <c r="AE9" i="4"/>
  <c r="AB9" i="4"/>
  <c r="X9" i="4"/>
  <c r="AV8" i="4"/>
  <c r="AV44" i="4" s="1"/>
  <c r="AU8" i="4"/>
  <c r="AT8" i="4"/>
  <c r="AS8" i="4"/>
  <c r="AR8" i="4"/>
  <c r="AR44" i="4" s="1"/>
  <c r="AQ8" i="4"/>
  <c r="AP8" i="4"/>
  <c r="AO8" i="4"/>
  <c r="AN8" i="4"/>
  <c r="AN44" i="4" s="1"/>
  <c r="AM8" i="4"/>
  <c r="AL8" i="4"/>
  <c r="AK8" i="4"/>
  <c r="AJ8" i="4"/>
  <c r="AJ44" i="4" s="1"/>
  <c r="AI8" i="4"/>
  <c r="AH8" i="4"/>
  <c r="Z8" i="4" s="1"/>
  <c r="AG8" i="4"/>
  <c r="AW8" i="4" s="1"/>
  <c r="AE8" i="4"/>
  <c r="AE45" i="4" s="1"/>
  <c r="AA8" i="4"/>
  <c r="W8" i="4"/>
  <c r="AV7" i="4"/>
  <c r="AU7" i="4"/>
  <c r="AU45" i="4" s="1"/>
  <c r="AT7" i="4"/>
  <c r="AS7" i="4"/>
  <c r="AS39" i="4" s="1"/>
  <c r="AR7" i="4"/>
  <c r="AQ7" i="4"/>
  <c r="AQ45" i="4" s="1"/>
  <c r="AP7" i="4"/>
  <c r="AO7" i="4"/>
  <c r="AO39" i="4" s="1"/>
  <c r="AN7" i="4"/>
  <c r="AM7" i="4"/>
  <c r="AM45" i="4" s="1"/>
  <c r="AL7" i="4"/>
  <c r="AK7" i="4"/>
  <c r="AK39" i="4" s="1"/>
  <c r="AJ7" i="4"/>
  <c r="AI7" i="4"/>
  <c r="AI45" i="4" s="1"/>
  <c r="AH7" i="4"/>
  <c r="AG7" i="4"/>
  <c r="Y7" i="4" s="1"/>
  <c r="AE7" i="4"/>
  <c r="Z7" i="4"/>
  <c r="AV6" i="4"/>
  <c r="AV41" i="4" s="1"/>
  <c r="AU6" i="4"/>
  <c r="AU44" i="4" s="1"/>
  <c r="AT6" i="4"/>
  <c r="AT42" i="4" s="1"/>
  <c r="AS6" i="4"/>
  <c r="AS42" i="4" s="1"/>
  <c r="AR6" i="4"/>
  <c r="AR41" i="4" s="1"/>
  <c r="AQ6" i="4"/>
  <c r="AQ44" i="4" s="1"/>
  <c r="AP6" i="4"/>
  <c r="AP42" i="4" s="1"/>
  <c r="AO6" i="4"/>
  <c r="AO42" i="4" s="1"/>
  <c r="AN6" i="4"/>
  <c r="AN41" i="4" s="1"/>
  <c r="AM6" i="4"/>
  <c r="AM44" i="4" s="1"/>
  <c r="AL6" i="4"/>
  <c r="AL42" i="4" s="1"/>
  <c r="AK6" i="4"/>
  <c r="AK42" i="4" s="1"/>
  <c r="AJ6" i="4"/>
  <c r="AJ41" i="4" s="1"/>
  <c r="AI6" i="4"/>
  <c r="AH6" i="4"/>
  <c r="AH42" i="4" s="1"/>
  <c r="AG6" i="4"/>
  <c r="AG42" i="4" s="1"/>
  <c r="AE6" i="4"/>
  <c r="AE44" i="4" s="1"/>
  <c r="Y6" i="4"/>
  <c r="D1" i="4"/>
  <c r="AF45" i="3"/>
  <c r="AF44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F43" i="3"/>
  <c r="AF42" i="3"/>
  <c r="AF41" i="3"/>
  <c r="AF40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B37" i="3" s="1"/>
  <c r="AI37" i="3"/>
  <c r="AH37" i="3"/>
  <c r="AG37" i="3"/>
  <c r="Z37" i="3" s="1"/>
  <c r="AE37" i="3"/>
  <c r="AA37" i="3"/>
  <c r="W37" i="3"/>
  <c r="E37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B36" i="3" s="1"/>
  <c r="AI36" i="3"/>
  <c r="AH36" i="3"/>
  <c r="AG36" i="3"/>
  <c r="Z36" i="3" s="1"/>
  <c r="AE36" i="3"/>
  <c r="AA36" i="3"/>
  <c r="W36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B35" i="3" s="1"/>
  <c r="AH35" i="3"/>
  <c r="AG35" i="3"/>
  <c r="Y35" i="3" s="1"/>
  <c r="AE35" i="3"/>
  <c r="Z35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B34" i="3" s="1"/>
  <c r="AG34" i="3"/>
  <c r="AW34" i="3" s="1"/>
  <c r="AE34" i="3"/>
  <c r="Y34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W33" i="3" s="1"/>
  <c r="AE33" i="3"/>
  <c r="AB33" i="3"/>
  <c r="X33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B32" i="3" s="1"/>
  <c r="AI32" i="3"/>
  <c r="AH32" i="3"/>
  <c r="AG32" i="3"/>
  <c r="Z32" i="3" s="1"/>
  <c r="AE32" i="3"/>
  <c r="AA32" i="3"/>
  <c r="W32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B31" i="3" s="1"/>
  <c r="AH31" i="3"/>
  <c r="AG31" i="3"/>
  <c r="Y31" i="3" s="1"/>
  <c r="AE31" i="3"/>
  <c r="Z31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B30" i="3" s="1"/>
  <c r="AG30" i="3"/>
  <c r="AW30" i="3" s="1"/>
  <c r="AE30" i="3"/>
  <c r="Y30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W29" i="3" s="1"/>
  <c r="AE29" i="3"/>
  <c r="AB29" i="3"/>
  <c r="AA29" i="3"/>
  <c r="X29" i="3"/>
  <c r="W29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A28" i="3" s="1"/>
  <c r="AH28" i="3"/>
  <c r="AG28" i="3"/>
  <c r="Y28" i="3" s="1"/>
  <c r="AE28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Z27" i="3" s="1"/>
  <c r="AG27" i="3"/>
  <c r="AW27" i="3" s="1"/>
  <c r="AE27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Y26" i="3" s="1"/>
  <c r="AE26" i="3"/>
  <c r="X26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B25" i="3" s="1"/>
  <c r="AI25" i="3"/>
  <c r="AH25" i="3"/>
  <c r="AG25" i="3"/>
  <c r="AW25" i="3" s="1"/>
  <c r="AE25" i="3"/>
  <c r="AA25" i="3"/>
  <c r="W25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A24" i="3" s="1"/>
  <c r="AH24" i="3"/>
  <c r="AG24" i="3"/>
  <c r="Y24" i="3" s="1"/>
  <c r="AE24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Z23" i="3" s="1"/>
  <c r="AG23" i="3"/>
  <c r="AW23" i="3" s="1"/>
  <c r="AE23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Y22" i="3" s="1"/>
  <c r="AE22" i="3"/>
  <c r="AB22" i="3"/>
  <c r="X22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B21" i="3" s="1"/>
  <c r="AI21" i="3"/>
  <c r="AH21" i="3"/>
  <c r="AG21" i="3"/>
  <c r="AW21" i="3" s="1"/>
  <c r="AE21" i="3"/>
  <c r="AA21" i="3"/>
  <c r="W21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W20" i="3" s="1"/>
  <c r="AH20" i="3"/>
  <c r="AG20" i="3"/>
  <c r="Y20" i="3" s="1"/>
  <c r="AE20" i="3"/>
  <c r="Z20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Z19" i="3" s="1"/>
  <c r="AG19" i="3"/>
  <c r="AW19" i="3" s="1"/>
  <c r="AE19" i="3"/>
  <c r="Y19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A18" i="3" s="1"/>
  <c r="AE18" i="3"/>
  <c r="X18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X17" i="3" s="1"/>
  <c r="AI17" i="3"/>
  <c r="AH17" i="3"/>
  <c r="AG17" i="3"/>
  <c r="AW17" i="3" s="1"/>
  <c r="AE17" i="3"/>
  <c r="AA17" i="3"/>
  <c r="W17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W16" i="3" s="1"/>
  <c r="AH16" i="3"/>
  <c r="AG16" i="3"/>
  <c r="Y16" i="3" s="1"/>
  <c r="AE16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Z15" i="3" s="1"/>
  <c r="AG15" i="3"/>
  <c r="AW15" i="3" s="1"/>
  <c r="AE15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A14" i="3" s="1"/>
  <c r="AE14" i="3"/>
  <c r="AB14" i="3"/>
  <c r="X14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B13" i="3" s="1"/>
  <c r="AI13" i="3"/>
  <c r="AH13" i="3"/>
  <c r="AG13" i="3"/>
  <c r="Z13" i="3" s="1"/>
  <c r="AE13" i="3"/>
  <c r="AA13" i="3"/>
  <c r="W13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W12" i="3" s="1"/>
  <c r="AH12" i="3"/>
  <c r="AG12" i="3"/>
  <c r="Y12" i="3" s="1"/>
  <c r="AE12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B11" i="3" s="1"/>
  <c r="AG11" i="3"/>
  <c r="AW11" i="3" s="1"/>
  <c r="AE11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A10" i="3" s="1"/>
  <c r="AE10" i="3"/>
  <c r="AB10" i="3"/>
  <c r="X10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B9" i="3" s="1"/>
  <c r="AI9" i="3"/>
  <c r="AH9" i="3"/>
  <c r="AG9" i="3"/>
  <c r="AW9" i="3" s="1"/>
  <c r="AE9" i="3"/>
  <c r="AA9" i="3"/>
  <c r="W9" i="3"/>
  <c r="AV8" i="3"/>
  <c r="AV44" i="3" s="1"/>
  <c r="AU8" i="3"/>
  <c r="AT8" i="3"/>
  <c r="AS8" i="3"/>
  <c r="AR8" i="3"/>
  <c r="AR44" i="3" s="1"/>
  <c r="AQ8" i="3"/>
  <c r="AP8" i="3"/>
  <c r="AO8" i="3"/>
  <c r="AN8" i="3"/>
  <c r="AN44" i="3" s="1"/>
  <c r="AM8" i="3"/>
  <c r="AL8" i="3"/>
  <c r="AK8" i="3"/>
  <c r="AJ8" i="3"/>
  <c r="AJ44" i="3" s="1"/>
  <c r="AI8" i="3"/>
  <c r="W8" i="3" s="1"/>
  <c r="AH8" i="3"/>
  <c r="AG8" i="3"/>
  <c r="Y8" i="3" s="1"/>
  <c r="AE8" i="3"/>
  <c r="AE45" i="3" s="1"/>
  <c r="Z8" i="3"/>
  <c r="AV7" i="3"/>
  <c r="AU7" i="3"/>
  <c r="AU45" i="3" s="1"/>
  <c r="AT7" i="3"/>
  <c r="AS7" i="3"/>
  <c r="AR7" i="3"/>
  <c r="AQ7" i="3"/>
  <c r="AQ45" i="3" s="1"/>
  <c r="AP7" i="3"/>
  <c r="AO7" i="3"/>
  <c r="AN7" i="3"/>
  <c r="AM7" i="3"/>
  <c r="AM45" i="3" s="1"/>
  <c r="AL7" i="3"/>
  <c r="AK7" i="3"/>
  <c r="AJ7" i="3"/>
  <c r="AI7" i="3"/>
  <c r="AI45" i="3" s="1"/>
  <c r="AH7" i="3"/>
  <c r="AB7" i="3" s="1"/>
  <c r="AG7" i="3"/>
  <c r="AW7" i="3" s="1"/>
  <c r="AE7" i="3"/>
  <c r="Y7" i="3"/>
  <c r="AV6" i="3"/>
  <c r="AV41" i="3" s="1"/>
  <c r="AU6" i="3"/>
  <c r="AU44" i="3" s="1"/>
  <c r="AT6" i="3"/>
  <c r="AT42" i="3" s="1"/>
  <c r="AS6" i="3"/>
  <c r="AS41" i="3" s="1"/>
  <c r="AR6" i="3"/>
  <c r="AR41" i="3" s="1"/>
  <c r="AQ6" i="3"/>
  <c r="AQ44" i="3" s="1"/>
  <c r="AP6" i="3"/>
  <c r="AP42" i="3" s="1"/>
  <c r="AO6" i="3"/>
  <c r="AO41" i="3" s="1"/>
  <c r="AN6" i="3"/>
  <c r="AN41" i="3" s="1"/>
  <c r="AM6" i="3"/>
  <c r="AM44" i="3" s="1"/>
  <c r="AL6" i="3"/>
  <c r="AL42" i="3" s="1"/>
  <c r="AK6" i="3"/>
  <c r="AK41" i="3" s="1"/>
  <c r="AJ6" i="3"/>
  <c r="AJ41" i="3" s="1"/>
  <c r="AI6" i="3"/>
  <c r="AH6" i="3"/>
  <c r="AH42" i="3" s="1"/>
  <c r="AG6" i="3"/>
  <c r="AG41" i="3" s="1"/>
  <c r="AE6" i="3"/>
  <c r="AE44" i="3" s="1"/>
  <c r="X6" i="3"/>
  <c r="D1" i="3"/>
  <c r="AF45" i="2"/>
  <c r="AF44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F43" i="2"/>
  <c r="AF42" i="2"/>
  <c r="AF41" i="2"/>
  <c r="AF40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Z37" i="2" s="1"/>
  <c r="AH37" i="2"/>
  <c r="AG37" i="2"/>
  <c r="Y37" i="2" s="1"/>
  <c r="AE37" i="2"/>
  <c r="E37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W36" i="2" s="1"/>
  <c r="AH36" i="2"/>
  <c r="AG36" i="2"/>
  <c r="Y36" i="2" s="1"/>
  <c r="AE36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Z35" i="2" s="1"/>
  <c r="AG35" i="2"/>
  <c r="AW35" i="2" s="1"/>
  <c r="AE35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A34" i="2" s="1"/>
  <c r="AE34" i="2"/>
  <c r="X34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X33" i="2" s="1"/>
  <c r="AI33" i="2"/>
  <c r="AH33" i="2"/>
  <c r="AG33" i="2"/>
  <c r="Z33" i="2" s="1"/>
  <c r="AE33" i="2"/>
  <c r="AA33" i="2"/>
  <c r="W33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A32" i="2" s="1"/>
  <c r="AH32" i="2"/>
  <c r="AG32" i="2"/>
  <c r="Y32" i="2" s="1"/>
  <c r="AE32" i="2"/>
  <c r="Z32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B31" i="2" s="1"/>
  <c r="AG31" i="2"/>
  <c r="AW31" i="2" s="1"/>
  <c r="AE31" i="2"/>
  <c r="Y31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W30" i="2" s="1"/>
  <c r="AE30" i="2"/>
  <c r="AB30" i="2"/>
  <c r="X30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Z29" i="2" s="1"/>
  <c r="AE29" i="2"/>
  <c r="AA29" i="2"/>
  <c r="W29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W28" i="2" s="1"/>
  <c r="AH28" i="2"/>
  <c r="AG28" i="2"/>
  <c r="Y28" i="2" s="1"/>
  <c r="AE28" i="2"/>
  <c r="Z28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Z27" i="2" s="1"/>
  <c r="AG27" i="2"/>
  <c r="AW27" i="2" s="1"/>
  <c r="AE27" i="2"/>
  <c r="Y27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A26" i="2" s="1"/>
  <c r="AE26" i="2"/>
  <c r="X26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X25" i="2" s="1"/>
  <c r="AI25" i="2"/>
  <c r="AH25" i="2"/>
  <c r="AG25" i="2"/>
  <c r="Z25" i="2" s="1"/>
  <c r="AE25" i="2"/>
  <c r="AA25" i="2"/>
  <c r="W25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W24" i="2" s="1"/>
  <c r="AH24" i="2"/>
  <c r="AG24" i="2"/>
  <c r="AW24" i="2" s="1"/>
  <c r="AE24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B23" i="2" s="1"/>
  <c r="AG23" i="2"/>
  <c r="AW23" i="2" s="1"/>
  <c r="AE23" i="2"/>
  <c r="Y23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W22" i="2" s="1"/>
  <c r="AE22" i="2"/>
  <c r="AB22" i="2"/>
  <c r="X22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X21" i="2" s="1"/>
  <c r="AI21" i="2"/>
  <c r="AH21" i="2"/>
  <c r="AG21" i="2"/>
  <c r="AW21" i="2" s="1"/>
  <c r="AE21" i="2"/>
  <c r="AA21" i="2"/>
  <c r="W21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Y20" i="2" s="1"/>
  <c r="AH20" i="2"/>
  <c r="AG20" i="2"/>
  <c r="AW20" i="2" s="1"/>
  <c r="AE20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Z19" i="2" s="1"/>
  <c r="AG19" i="2"/>
  <c r="AW19" i="2" s="1"/>
  <c r="AE19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W18" i="2" s="1"/>
  <c r="AE18" i="2"/>
  <c r="X18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X17" i="2" s="1"/>
  <c r="AI17" i="2"/>
  <c r="AH17" i="2"/>
  <c r="AG17" i="2"/>
  <c r="Z17" i="2" s="1"/>
  <c r="AE17" i="2"/>
  <c r="AA17" i="2"/>
  <c r="W17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Y16" i="2" s="1"/>
  <c r="AH16" i="2"/>
  <c r="AG16" i="2"/>
  <c r="AW16" i="2" s="1"/>
  <c r="AE16" i="2"/>
  <c r="Z16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Z15" i="2" s="1"/>
  <c r="AG15" i="2"/>
  <c r="AW15" i="2" s="1"/>
  <c r="AE15" i="2"/>
  <c r="Y15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A14" i="2" s="1"/>
  <c r="AE14" i="2"/>
  <c r="X14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X13" i="2" s="1"/>
  <c r="AI13" i="2"/>
  <c r="AH13" i="2"/>
  <c r="AG13" i="2"/>
  <c r="Z13" i="2" s="1"/>
  <c r="AE13" i="2"/>
  <c r="AA13" i="2"/>
  <c r="W13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Y12" i="2" s="1"/>
  <c r="AH12" i="2"/>
  <c r="AG12" i="2"/>
  <c r="AW12" i="2" s="1"/>
  <c r="AE12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B11" i="2" s="1"/>
  <c r="AG11" i="2"/>
  <c r="AW11" i="2" s="1"/>
  <c r="AE11" i="2"/>
  <c r="Y11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E10" i="2"/>
  <c r="AB10" i="2"/>
  <c r="X10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A9" i="2" s="1"/>
  <c r="AI9" i="2"/>
  <c r="AH9" i="2"/>
  <c r="AG9" i="2"/>
  <c r="Z9" i="2" s="1"/>
  <c r="AE9" i="2"/>
  <c r="W9" i="2"/>
  <c r="AV8" i="2"/>
  <c r="AV44" i="2" s="1"/>
  <c r="AU8" i="2"/>
  <c r="AT8" i="2"/>
  <c r="AS8" i="2"/>
  <c r="AR8" i="2"/>
  <c r="AR40" i="2" s="1"/>
  <c r="AQ8" i="2"/>
  <c r="AP8" i="2"/>
  <c r="AO8" i="2"/>
  <c r="AN8" i="2"/>
  <c r="AN44" i="2" s="1"/>
  <c r="AM8" i="2"/>
  <c r="AL8" i="2"/>
  <c r="AK8" i="2"/>
  <c r="AJ8" i="2"/>
  <c r="AJ43" i="2" s="1"/>
  <c r="AI8" i="2"/>
  <c r="Z8" i="2" s="1"/>
  <c r="AH8" i="2"/>
  <c r="AG8" i="2"/>
  <c r="AW8" i="2" s="1"/>
  <c r="AE8" i="2"/>
  <c r="AE45" i="2" s="1"/>
  <c r="AV7" i="2"/>
  <c r="AU7" i="2"/>
  <c r="AU45" i="2" s="1"/>
  <c r="AT7" i="2"/>
  <c r="AS7" i="2"/>
  <c r="AR7" i="2"/>
  <c r="AQ7" i="2"/>
  <c r="AQ39" i="2" s="1"/>
  <c r="AP7" i="2"/>
  <c r="AO7" i="2"/>
  <c r="AN7" i="2"/>
  <c r="AM7" i="2"/>
  <c r="AM45" i="2" s="1"/>
  <c r="AL7" i="2"/>
  <c r="AK7" i="2"/>
  <c r="AJ7" i="2"/>
  <c r="AI7" i="2"/>
  <c r="AI39" i="2" s="1"/>
  <c r="AH7" i="2"/>
  <c r="AG7" i="2"/>
  <c r="AW7" i="2" s="1"/>
  <c r="AE7" i="2"/>
  <c r="Y7" i="2"/>
  <c r="AV6" i="2"/>
  <c r="AV42" i="2" s="1"/>
  <c r="AU6" i="2"/>
  <c r="AU41" i="2" s="1"/>
  <c r="AT6" i="2"/>
  <c r="AT44" i="2" s="1"/>
  <c r="AS6" i="2"/>
  <c r="AR6" i="2"/>
  <c r="AR42" i="2" s="1"/>
  <c r="AQ6" i="2"/>
  <c r="AQ41" i="2" s="1"/>
  <c r="AP6" i="2"/>
  <c r="AP44" i="2" s="1"/>
  <c r="AO6" i="2"/>
  <c r="AN6" i="2"/>
  <c r="AN42" i="2" s="1"/>
  <c r="AM6" i="2"/>
  <c r="AM41" i="2" s="1"/>
  <c r="AL6" i="2"/>
  <c r="AL44" i="2" s="1"/>
  <c r="AK6" i="2"/>
  <c r="AJ6" i="2"/>
  <c r="AJ42" i="2" s="1"/>
  <c r="AI6" i="2"/>
  <c r="AI41" i="2" s="1"/>
  <c r="AH6" i="2"/>
  <c r="AH44" i="2" s="1"/>
  <c r="AG6" i="2"/>
  <c r="AE6" i="2"/>
  <c r="AE41" i="2" s="1"/>
  <c r="D1" i="2"/>
  <c r="AH45" i="1"/>
  <c r="AF45" i="1"/>
  <c r="AF44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F43" i="1"/>
  <c r="AF42" i="1"/>
  <c r="AF41" i="1"/>
  <c r="AF40" i="1"/>
  <c r="AH39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Z37" i="1" s="1"/>
  <c r="AH37" i="1"/>
  <c r="AG37" i="1"/>
  <c r="AW37" i="1" s="1"/>
  <c r="AE37" i="1"/>
  <c r="E37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B36" i="1" s="1"/>
  <c r="AG36" i="1"/>
  <c r="AW36" i="1" s="1"/>
  <c r="AE36" i="1"/>
  <c r="Z36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Y35" i="1" s="1"/>
  <c r="AG35" i="1"/>
  <c r="AW35" i="1" s="1"/>
  <c r="AE35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X34" i="1" s="1"/>
  <c r="AE34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X33" i="1" s="1"/>
  <c r="AI33" i="1"/>
  <c r="AH33" i="1"/>
  <c r="AG33" i="1"/>
  <c r="AE33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E32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E31" i="1"/>
  <c r="Y31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E30" i="1"/>
  <c r="AB30" i="1"/>
  <c r="X30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X29" i="1" s="1"/>
  <c r="AI29" i="1"/>
  <c r="AH29" i="1"/>
  <c r="AG29" i="1"/>
  <c r="Z29" i="1" s="1"/>
  <c r="AE29" i="1"/>
  <c r="AA29" i="1"/>
  <c r="W29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B28" i="1" s="1"/>
  <c r="AG28" i="1"/>
  <c r="AW28" i="1" s="1"/>
  <c r="AE28" i="1"/>
  <c r="Z28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W27" i="1" s="1"/>
  <c r="AE27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X26" i="1" s="1"/>
  <c r="AE26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A25" i="1" s="1"/>
  <c r="AI25" i="1"/>
  <c r="AH25" i="1"/>
  <c r="AG25" i="1"/>
  <c r="AE25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E24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E23" i="1"/>
  <c r="Y23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E22" i="1"/>
  <c r="AB22" i="1"/>
  <c r="X22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W21" i="1" s="1"/>
  <c r="AE21" i="1"/>
  <c r="AA21" i="1"/>
  <c r="W21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B20" i="1" s="1"/>
  <c r="AG20" i="1"/>
  <c r="AW20" i="1" s="1"/>
  <c r="AE20" i="1"/>
  <c r="Z20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W19" i="1" s="1"/>
  <c r="AE19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B18" i="1" s="1"/>
  <c r="AE18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X17" i="1" s="1"/>
  <c r="AI17" i="1"/>
  <c r="AH17" i="1"/>
  <c r="AG17" i="1"/>
  <c r="AE17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E16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E15" i="1"/>
  <c r="Y15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E14" i="1"/>
  <c r="AB14" i="1"/>
  <c r="X14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Z13" i="1" s="1"/>
  <c r="AE13" i="1"/>
  <c r="AA13" i="1"/>
  <c r="W13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B12" i="1" s="1"/>
  <c r="AG12" i="1"/>
  <c r="AW12" i="1" s="1"/>
  <c r="AE12" i="1"/>
  <c r="Z12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Y11" i="1" s="1"/>
  <c r="AG11" i="1"/>
  <c r="AW11" i="1" s="1"/>
  <c r="AE11" i="1"/>
  <c r="AV10" i="1"/>
  <c r="AU10" i="1"/>
  <c r="AT10" i="1"/>
  <c r="AS10" i="1"/>
  <c r="AR10" i="1"/>
  <c r="AQ10" i="1"/>
  <c r="AP10" i="1"/>
  <c r="AO10" i="1"/>
  <c r="AO42" i="1" s="1"/>
  <c r="AN10" i="1"/>
  <c r="AM10" i="1"/>
  <c r="AL10" i="1"/>
  <c r="AK10" i="1"/>
  <c r="AK42" i="1" s="1"/>
  <c r="AJ10" i="1"/>
  <c r="AI10" i="1"/>
  <c r="AH10" i="1"/>
  <c r="AG10" i="1"/>
  <c r="AW10" i="1" s="1"/>
  <c r="AE10" i="1"/>
  <c r="AV9" i="1"/>
  <c r="AV38" i="1" s="1"/>
  <c r="AU9" i="1"/>
  <c r="AT9" i="1"/>
  <c r="AS9" i="1"/>
  <c r="AR9" i="1"/>
  <c r="AR41" i="1" s="1"/>
  <c r="AQ9" i="1"/>
  <c r="AP9" i="1"/>
  <c r="AO9" i="1"/>
  <c r="AN9" i="1"/>
  <c r="AN41" i="1" s="1"/>
  <c r="AM9" i="1"/>
  <c r="AL9" i="1"/>
  <c r="AK9" i="1"/>
  <c r="AJ9" i="1"/>
  <c r="X9" i="1" s="1"/>
  <c r="AI9" i="1"/>
  <c r="AH9" i="1"/>
  <c r="AG9" i="1"/>
  <c r="AE9" i="1"/>
  <c r="AE44" i="1" s="1"/>
  <c r="AV8" i="1"/>
  <c r="AU8" i="1"/>
  <c r="AU43" i="1" s="1"/>
  <c r="AT8" i="1"/>
  <c r="AS8" i="1"/>
  <c r="AR8" i="1"/>
  <c r="AQ8" i="1"/>
  <c r="AQ44" i="1" s="1"/>
  <c r="AP8" i="1"/>
  <c r="AO8" i="1"/>
  <c r="AN8" i="1"/>
  <c r="AM8" i="1"/>
  <c r="AM44" i="1" s="1"/>
  <c r="AL8" i="1"/>
  <c r="AK8" i="1"/>
  <c r="AJ8" i="1"/>
  <c r="AI8" i="1"/>
  <c r="AH8" i="1"/>
  <c r="AG8" i="1"/>
  <c r="AE8" i="1"/>
  <c r="AV7" i="1"/>
  <c r="AU7" i="1"/>
  <c r="AU39" i="1" s="1"/>
  <c r="AT7" i="1"/>
  <c r="AT45" i="1" s="1"/>
  <c r="AS7" i="1"/>
  <c r="AR7" i="1"/>
  <c r="AQ7" i="1"/>
  <c r="AQ45" i="1" s="1"/>
  <c r="AP7" i="1"/>
  <c r="AP45" i="1" s="1"/>
  <c r="AO7" i="1"/>
  <c r="AN7" i="1"/>
  <c r="AM7" i="1"/>
  <c r="AM45" i="1" s="1"/>
  <c r="AL7" i="1"/>
  <c r="AL45" i="1" s="1"/>
  <c r="AK7" i="1"/>
  <c r="AJ7" i="1"/>
  <c r="AI7" i="1"/>
  <c r="AI45" i="1" s="1"/>
  <c r="AH7" i="1"/>
  <c r="AG7" i="1"/>
  <c r="AE7" i="1"/>
  <c r="Y7" i="1"/>
  <c r="AV6" i="1"/>
  <c r="AU6" i="1"/>
  <c r="AU41" i="1" s="1"/>
  <c r="AT6" i="1"/>
  <c r="AS6" i="1"/>
  <c r="AR6" i="1"/>
  <c r="AQ6" i="1"/>
  <c r="AQ41" i="1" s="1"/>
  <c r="AP6" i="1"/>
  <c r="AO6" i="1"/>
  <c r="AN6" i="1"/>
  <c r="AM6" i="1"/>
  <c r="AM41" i="1" s="1"/>
  <c r="AL6" i="1"/>
  <c r="AK6" i="1"/>
  <c r="AJ6" i="1"/>
  <c r="AI6" i="1"/>
  <c r="AI41" i="1" s="1"/>
  <c r="AH6" i="1"/>
  <c r="AG6" i="1"/>
  <c r="AE6" i="1"/>
  <c r="AB6" i="1"/>
  <c r="X6" i="1"/>
  <c r="D1" i="1"/>
  <c r="W8" i="1" l="1"/>
  <c r="Y8" i="1"/>
  <c r="AA8" i="1"/>
  <c r="Y24" i="1"/>
  <c r="W24" i="1"/>
  <c r="AA24" i="1"/>
  <c r="AW26" i="1"/>
  <c r="AM40" i="1"/>
  <c r="AV41" i="1"/>
  <c r="AM43" i="1"/>
  <c r="AU44" i="1"/>
  <c r="AA10" i="1"/>
  <c r="W10" i="1"/>
  <c r="Y10" i="1"/>
  <c r="Z10" i="1"/>
  <c r="Y16" i="1"/>
  <c r="W16" i="1"/>
  <c r="AA16" i="1"/>
  <c r="AJ38" i="1"/>
  <c r="AE41" i="1"/>
  <c r="AE45" i="1"/>
  <c r="AR44" i="1"/>
  <c r="Z9" i="1"/>
  <c r="Z17" i="1"/>
  <c r="AB19" i="1"/>
  <c r="X19" i="1"/>
  <c r="Z19" i="1"/>
  <c r="AB27" i="1"/>
  <c r="X27" i="1"/>
  <c r="Z27" i="1"/>
  <c r="AL39" i="1"/>
  <c r="AJ41" i="1"/>
  <c r="AE43" i="1"/>
  <c r="AQ43" i="1"/>
  <c r="AG41" i="2"/>
  <c r="AG45" i="2"/>
  <c r="AG39" i="2"/>
  <c r="AA6" i="2"/>
  <c r="W6" i="2"/>
  <c r="AG38" i="2"/>
  <c r="AG42" i="2"/>
  <c r="AG44" i="2"/>
  <c r="AG43" i="2"/>
  <c r="AG40" i="2"/>
  <c r="Z6" i="2"/>
  <c r="Y6" i="2"/>
  <c r="AK45" i="2"/>
  <c r="AK39" i="2"/>
  <c r="AK42" i="2"/>
  <c r="AK44" i="2"/>
  <c r="AK43" i="2"/>
  <c r="AK40" i="2"/>
  <c r="AK41" i="2"/>
  <c r="AK38" i="2"/>
  <c r="AO38" i="2"/>
  <c r="AO45" i="2"/>
  <c r="AO39" i="2"/>
  <c r="AO44" i="2"/>
  <c r="AO43" i="2"/>
  <c r="AO40" i="2"/>
  <c r="AO41" i="2"/>
  <c r="AO42" i="2"/>
  <c r="AS42" i="2"/>
  <c r="AS45" i="2"/>
  <c r="AS39" i="2"/>
  <c r="AS44" i="2"/>
  <c r="AS43" i="2"/>
  <c r="AS40" i="2"/>
  <c r="AS41" i="2"/>
  <c r="AS38" i="2"/>
  <c r="AW6" i="2"/>
  <c r="AA26" i="1"/>
  <c r="W26" i="1"/>
  <c r="Y26" i="1"/>
  <c r="AD26" i="1" s="1"/>
  <c r="Z26" i="1"/>
  <c r="AA34" i="1"/>
  <c r="W34" i="1"/>
  <c r="Z34" i="1"/>
  <c r="Y34" i="1"/>
  <c r="AD34" i="1" s="1"/>
  <c r="AW34" i="1"/>
  <c r="AN42" i="1"/>
  <c r="AJ44" i="1"/>
  <c r="AV43" i="1"/>
  <c r="Z11" i="1"/>
  <c r="AB11" i="1"/>
  <c r="X11" i="1"/>
  <c r="X18" i="1"/>
  <c r="Y19" i="1"/>
  <c r="Z25" i="1"/>
  <c r="Y27" i="1"/>
  <c r="AW33" i="1"/>
  <c r="AB35" i="1"/>
  <c r="X35" i="1"/>
  <c r="Z35" i="1"/>
  <c r="AN38" i="1"/>
  <c r="AE40" i="1"/>
  <c r="AQ40" i="1"/>
  <c r="AI44" i="1"/>
  <c r="AG45" i="1"/>
  <c r="AG39" i="1"/>
  <c r="AA6" i="1"/>
  <c r="W6" i="1"/>
  <c r="AG41" i="1"/>
  <c r="AG38" i="1"/>
  <c r="AG44" i="1"/>
  <c r="AG43" i="1"/>
  <c r="AG40" i="1"/>
  <c r="Z6" i="1"/>
  <c r="Y6" i="1"/>
  <c r="AK45" i="1"/>
  <c r="AK39" i="1"/>
  <c r="AK44" i="1"/>
  <c r="AK43" i="1"/>
  <c r="AK40" i="1"/>
  <c r="AK41" i="1"/>
  <c r="AK38" i="1"/>
  <c r="AO45" i="1"/>
  <c r="AO39" i="1"/>
  <c r="AO41" i="1"/>
  <c r="AO38" i="1"/>
  <c r="AO44" i="1"/>
  <c r="AO43" i="1"/>
  <c r="AO40" i="1"/>
  <c r="AS45" i="1"/>
  <c r="AS39" i="1"/>
  <c r="AS44" i="1"/>
  <c r="AS43" i="1"/>
  <c r="AS40" i="1"/>
  <c r="AS41" i="1"/>
  <c r="AS38" i="1"/>
  <c r="AW6" i="1"/>
  <c r="AW7" i="1"/>
  <c r="AW8" i="1"/>
  <c r="W9" i="1"/>
  <c r="AB10" i="1"/>
  <c r="W12" i="1"/>
  <c r="Y12" i="1"/>
  <c r="AA12" i="1"/>
  <c r="X13" i="1"/>
  <c r="AB13" i="1"/>
  <c r="AA14" i="1"/>
  <c r="W14" i="1"/>
  <c r="Z14" i="1"/>
  <c r="Y14" i="1"/>
  <c r="AW14" i="1"/>
  <c r="AW15" i="1"/>
  <c r="AW16" i="1"/>
  <c r="W17" i="1"/>
  <c r="W20" i="1"/>
  <c r="Y20" i="1"/>
  <c r="AA20" i="1"/>
  <c r="X21" i="1"/>
  <c r="AB21" i="1"/>
  <c r="Y22" i="1"/>
  <c r="AA22" i="1"/>
  <c r="W22" i="1"/>
  <c r="Z22" i="1"/>
  <c r="AW22" i="1"/>
  <c r="AW23" i="1"/>
  <c r="AW24" i="1"/>
  <c r="W25" i="1"/>
  <c r="AB26" i="1"/>
  <c r="Y28" i="1"/>
  <c r="W28" i="1"/>
  <c r="AA28" i="1"/>
  <c r="Y30" i="1"/>
  <c r="AA30" i="1"/>
  <c r="W30" i="1"/>
  <c r="Z30" i="1"/>
  <c r="AW30" i="1"/>
  <c r="AW31" i="1"/>
  <c r="AW32" i="1"/>
  <c r="W33" i="1"/>
  <c r="AB34" i="1"/>
  <c r="Y36" i="1"/>
  <c r="W36" i="1"/>
  <c r="AA36" i="1"/>
  <c r="AB37" i="1"/>
  <c r="AR38" i="1"/>
  <c r="AP39" i="1"/>
  <c r="AU40" i="1"/>
  <c r="AS42" i="1"/>
  <c r="X6" i="2"/>
  <c r="AH39" i="2"/>
  <c r="AB7" i="2"/>
  <c r="X7" i="2"/>
  <c r="AH45" i="2"/>
  <c r="AA7" i="2"/>
  <c r="W7" i="2"/>
  <c r="Z7" i="2"/>
  <c r="AL45" i="2"/>
  <c r="AL39" i="2"/>
  <c r="AP39" i="2"/>
  <c r="AP45" i="2"/>
  <c r="AT45" i="2"/>
  <c r="AT39" i="2"/>
  <c r="AA18" i="1"/>
  <c r="W18" i="1"/>
  <c r="Y18" i="1"/>
  <c r="Z18" i="1"/>
  <c r="AW18" i="1"/>
  <c r="Y32" i="1"/>
  <c r="W32" i="1"/>
  <c r="AA32" i="1"/>
  <c r="AJ42" i="1"/>
  <c r="AR42" i="1"/>
  <c r="AV42" i="1"/>
  <c r="AN44" i="1"/>
  <c r="X10" i="1"/>
  <c r="AD6" i="1"/>
  <c r="AC6" i="1"/>
  <c r="V6" i="1" s="1"/>
  <c r="AH44" i="1"/>
  <c r="AL44" i="1"/>
  <c r="AP44" i="1"/>
  <c r="AT44" i="1"/>
  <c r="AB7" i="1"/>
  <c r="AB45" i="1" s="1"/>
  <c r="X7" i="1"/>
  <c r="Z7" i="1"/>
  <c r="Z8" i="1"/>
  <c r="AB8" i="1"/>
  <c r="AA9" i="1"/>
  <c r="AD14" i="1"/>
  <c r="AC14" i="1"/>
  <c r="V14" i="1" s="1"/>
  <c r="AB15" i="1"/>
  <c r="X15" i="1"/>
  <c r="Z15" i="1"/>
  <c r="Z16" i="1"/>
  <c r="AB16" i="1"/>
  <c r="AA17" i="1"/>
  <c r="AC22" i="1"/>
  <c r="V22" i="1" s="1"/>
  <c r="AD22" i="1"/>
  <c r="Z23" i="1"/>
  <c r="AB23" i="1"/>
  <c r="X23" i="1"/>
  <c r="Z24" i="1"/>
  <c r="AB24" i="1"/>
  <c r="AC30" i="1"/>
  <c r="V30" i="1" s="1"/>
  <c r="AD30" i="1"/>
  <c r="AB31" i="1"/>
  <c r="X31" i="1"/>
  <c r="Z31" i="1"/>
  <c r="Z32" i="1"/>
  <c r="AB32" i="1"/>
  <c r="AA33" i="1"/>
  <c r="Y37" i="1"/>
  <c r="AA37" i="1"/>
  <c r="W37" i="1"/>
  <c r="AT39" i="1"/>
  <c r="AI40" i="1"/>
  <c r="AG42" i="1"/>
  <c r="AI43" i="1"/>
  <c r="AB6" i="2"/>
  <c r="W8" i="2"/>
  <c r="AI43" i="2"/>
  <c r="Y8" i="2"/>
  <c r="AA8" i="2"/>
  <c r="AI44" i="2"/>
  <c r="AB8" i="2"/>
  <c r="X8" i="2"/>
  <c r="AI40" i="2"/>
  <c r="AM44" i="2"/>
  <c r="AM43" i="2"/>
  <c r="AM40" i="2"/>
  <c r="AQ43" i="2"/>
  <c r="AQ44" i="2"/>
  <c r="AQ40" i="2"/>
  <c r="AU43" i="2"/>
  <c r="AU44" i="2"/>
  <c r="AU40" i="2"/>
  <c r="AE40" i="2"/>
  <c r="AE44" i="2"/>
  <c r="AE43" i="2"/>
  <c r="AJ41" i="2"/>
  <c r="AJ38" i="2"/>
  <c r="X9" i="2"/>
  <c r="AB9" i="2"/>
  <c r="AN38" i="2"/>
  <c r="AN41" i="2"/>
  <c r="AR41" i="2"/>
  <c r="AR38" i="2"/>
  <c r="AV41" i="2"/>
  <c r="AV38" i="2"/>
  <c r="AA10" i="2"/>
  <c r="W10" i="2"/>
  <c r="Z10" i="2"/>
  <c r="Y10" i="2"/>
  <c r="AD10" i="2" s="1"/>
  <c r="AW10" i="2"/>
  <c r="Z12" i="2"/>
  <c r="Z20" i="2"/>
  <c r="Z24" i="2"/>
  <c r="AW26" i="2"/>
  <c r="Z36" i="2"/>
  <c r="AW6" i="3"/>
  <c r="AW14" i="3"/>
  <c r="Y15" i="3"/>
  <c r="Z16" i="3"/>
  <c r="AW18" i="3"/>
  <c r="Z28" i="3"/>
  <c r="AW13" i="1"/>
  <c r="AW17" i="1"/>
  <c r="AB25" i="1"/>
  <c r="AW25" i="1"/>
  <c r="AI39" i="1"/>
  <c r="AQ39" i="1"/>
  <c r="AN40" i="1"/>
  <c r="AV40" i="1"/>
  <c r="AL42" i="1"/>
  <c r="AT42" i="1"/>
  <c r="AN43" i="1"/>
  <c r="AU45" i="1"/>
  <c r="AW9" i="2"/>
  <c r="Z11" i="2"/>
  <c r="AA12" i="2"/>
  <c r="AB13" i="2"/>
  <c r="AW13" i="2"/>
  <c r="Y14" i="2"/>
  <c r="AD14" i="2" s="1"/>
  <c r="AA16" i="2"/>
  <c r="AB17" i="2"/>
  <c r="AW17" i="2"/>
  <c r="Y18" i="2"/>
  <c r="AC18" i="2" s="1"/>
  <c r="V18" i="2" s="1"/>
  <c r="AA20" i="2"/>
  <c r="Y22" i="2"/>
  <c r="AD22" i="2" s="1"/>
  <c r="Z23" i="2"/>
  <c r="AB25" i="2"/>
  <c r="AW25" i="2"/>
  <c r="Y26" i="2"/>
  <c r="AD26" i="2" s="1"/>
  <c r="AA28" i="2"/>
  <c r="X29" i="2"/>
  <c r="Y30" i="2"/>
  <c r="AC30" i="2" s="1"/>
  <c r="V30" i="2" s="1"/>
  <c r="Z31" i="2"/>
  <c r="W32" i="2"/>
  <c r="AA36" i="2"/>
  <c r="AM39" i="2"/>
  <c r="AN40" i="2"/>
  <c r="AV40" i="2"/>
  <c r="AH42" i="2"/>
  <c r="AL42" i="2"/>
  <c r="AP42" i="2"/>
  <c r="AT42" i="2"/>
  <c r="AN43" i="2"/>
  <c r="AI45" i="2"/>
  <c r="AQ45" i="2"/>
  <c r="Z7" i="3"/>
  <c r="AA8" i="3"/>
  <c r="X9" i="3"/>
  <c r="Y10" i="3"/>
  <c r="Z11" i="3"/>
  <c r="AA12" i="3"/>
  <c r="X13" i="3"/>
  <c r="AW13" i="3"/>
  <c r="W7" i="1"/>
  <c r="AA7" i="1"/>
  <c r="X8" i="1"/>
  <c r="Y9" i="1"/>
  <c r="AD9" i="1" s="1"/>
  <c r="W11" i="1"/>
  <c r="AA11" i="1"/>
  <c r="X12" i="1"/>
  <c r="Y13" i="1"/>
  <c r="W15" i="1"/>
  <c r="AA15" i="1"/>
  <c r="X16" i="1"/>
  <c r="Y17" i="1"/>
  <c r="AC17" i="1" s="1"/>
  <c r="V17" i="1" s="1"/>
  <c r="W19" i="1"/>
  <c r="AA19" i="1"/>
  <c r="X20" i="1"/>
  <c r="Y21" i="1"/>
  <c r="W23" i="1"/>
  <c r="AA23" i="1"/>
  <c r="X24" i="1"/>
  <c r="Y25" i="1"/>
  <c r="W27" i="1"/>
  <c r="AA27" i="1"/>
  <c r="X28" i="1"/>
  <c r="Y29" i="1"/>
  <c r="AD29" i="1" s="1"/>
  <c r="W31" i="1"/>
  <c r="AA31" i="1"/>
  <c r="X32" i="1"/>
  <c r="Y33" i="1"/>
  <c r="AD33" i="1" s="1"/>
  <c r="W35" i="1"/>
  <c r="AA35" i="1"/>
  <c r="X36" i="1"/>
  <c r="X37" i="1"/>
  <c r="AH38" i="1"/>
  <c r="AL38" i="1"/>
  <c r="AP38" i="1"/>
  <c r="AT38" i="1"/>
  <c r="AJ39" i="1"/>
  <c r="AN39" i="1"/>
  <c r="AR39" i="1"/>
  <c r="AV39" i="1"/>
  <c r="AH41" i="1"/>
  <c r="AL41" i="1"/>
  <c r="AP41" i="1"/>
  <c r="AT41" i="1"/>
  <c r="AE42" i="1"/>
  <c r="AI42" i="1"/>
  <c r="AM42" i="1"/>
  <c r="AQ42" i="1"/>
  <c r="AU42" i="1"/>
  <c r="AJ45" i="1"/>
  <c r="AN45" i="1"/>
  <c r="AR45" i="1"/>
  <c r="AV45" i="1"/>
  <c r="Y9" i="2"/>
  <c r="W11" i="2"/>
  <c r="AA11" i="2"/>
  <c r="X12" i="2"/>
  <c r="AB12" i="2"/>
  <c r="Y13" i="2"/>
  <c r="AD13" i="2" s="1"/>
  <c r="Z14" i="2"/>
  <c r="AC14" i="2" s="1"/>
  <c r="V14" i="2" s="1"/>
  <c r="W15" i="2"/>
  <c r="AA15" i="2"/>
  <c r="X16" i="2"/>
  <c r="AB16" i="2"/>
  <c r="Y17" i="2"/>
  <c r="AC17" i="2" s="1"/>
  <c r="V17" i="2" s="1"/>
  <c r="Z18" i="2"/>
  <c r="W19" i="2"/>
  <c r="AA19" i="2"/>
  <c r="X20" i="2"/>
  <c r="AB20" i="2"/>
  <c r="Y21" i="2"/>
  <c r="AD21" i="2" s="1"/>
  <c r="Z22" i="2"/>
  <c r="AC22" i="2" s="1"/>
  <c r="V22" i="2" s="1"/>
  <c r="W23" i="2"/>
  <c r="AA23" i="2"/>
  <c r="X24" i="2"/>
  <c r="AB24" i="2"/>
  <c r="Y25" i="2"/>
  <c r="AD25" i="2" s="1"/>
  <c r="Z26" i="2"/>
  <c r="W27" i="2"/>
  <c r="AA27" i="2"/>
  <c r="X28" i="2"/>
  <c r="AB28" i="2"/>
  <c r="AW28" i="2"/>
  <c r="Y29" i="2"/>
  <c r="Z30" i="2"/>
  <c r="AD30" i="2" s="1"/>
  <c r="W31" i="2"/>
  <c r="AA31" i="2"/>
  <c r="X32" i="2"/>
  <c r="AB32" i="2"/>
  <c r="AW32" i="2"/>
  <c r="Y33" i="2"/>
  <c r="AD33" i="2" s="1"/>
  <c r="Z34" i="2"/>
  <c r="W35" i="2"/>
  <c r="AA35" i="2"/>
  <c r="X36" i="2"/>
  <c r="AB36" i="2"/>
  <c r="AW36" i="2"/>
  <c r="X37" i="2"/>
  <c r="AB37" i="2"/>
  <c r="AW37" i="2"/>
  <c r="AH38" i="2"/>
  <c r="AL38" i="2"/>
  <c r="AP38" i="2"/>
  <c r="AT38" i="2"/>
  <c r="AJ39" i="2"/>
  <c r="AN39" i="2"/>
  <c r="AR39" i="2"/>
  <c r="AV39" i="2"/>
  <c r="AH41" i="2"/>
  <c r="AL41" i="2"/>
  <c r="AP41" i="2"/>
  <c r="AT41" i="2"/>
  <c r="AE42" i="2"/>
  <c r="AI42" i="2"/>
  <c r="AM42" i="2"/>
  <c r="AQ42" i="2"/>
  <c r="AU42" i="2"/>
  <c r="AJ45" i="2"/>
  <c r="AN45" i="2"/>
  <c r="AR45" i="2"/>
  <c r="AV45" i="2"/>
  <c r="Z6" i="3"/>
  <c r="W7" i="3"/>
  <c r="AA7" i="3"/>
  <c r="X8" i="3"/>
  <c r="AB8" i="3"/>
  <c r="AW8" i="3"/>
  <c r="Y9" i="3"/>
  <c r="Z10" i="3"/>
  <c r="AD10" i="3" s="1"/>
  <c r="W11" i="3"/>
  <c r="AA11" i="3"/>
  <c r="X12" i="3"/>
  <c r="AB12" i="3"/>
  <c r="AW12" i="3"/>
  <c r="Y13" i="3"/>
  <c r="Z14" i="3"/>
  <c r="W15" i="3"/>
  <c r="AA15" i="3"/>
  <c r="X16" i="3"/>
  <c r="AB16" i="3"/>
  <c r="AW16" i="3"/>
  <c r="Y17" i="3"/>
  <c r="AC17" i="3" s="1"/>
  <c r="V17" i="3" s="1"/>
  <c r="Z18" i="3"/>
  <c r="W19" i="3"/>
  <c r="AA19" i="3"/>
  <c r="X20" i="3"/>
  <c r="AB20" i="3"/>
  <c r="AW20" i="3"/>
  <c r="Y21" i="3"/>
  <c r="Z22" i="3"/>
  <c r="AC22" i="3" s="1"/>
  <c r="V22" i="3" s="1"/>
  <c r="W23" i="3"/>
  <c r="AA23" i="3"/>
  <c r="X24" i="3"/>
  <c r="AB24" i="3"/>
  <c r="AW24" i="3"/>
  <c r="Y25" i="3"/>
  <c r="Z26" i="3"/>
  <c r="AC26" i="3" s="1"/>
  <c r="V26" i="3" s="1"/>
  <c r="W27" i="3"/>
  <c r="AA27" i="3"/>
  <c r="X28" i="3"/>
  <c r="AB28" i="3"/>
  <c r="AW28" i="3"/>
  <c r="Y29" i="3"/>
  <c r="AD29" i="3" s="1"/>
  <c r="Z30" i="3"/>
  <c r="W31" i="3"/>
  <c r="AA31" i="3"/>
  <c r="X32" i="3"/>
  <c r="AW32" i="3"/>
  <c r="Y33" i="3"/>
  <c r="AD33" i="3" s="1"/>
  <c r="Z34" i="3"/>
  <c r="W35" i="3"/>
  <c r="AA35" i="3"/>
  <c r="X36" i="3"/>
  <c r="AW36" i="3"/>
  <c r="X37" i="3"/>
  <c r="AW37" i="3"/>
  <c r="AH38" i="3"/>
  <c r="AL38" i="3"/>
  <c r="AP38" i="3"/>
  <c r="AT38" i="3"/>
  <c r="AJ39" i="3"/>
  <c r="AN39" i="3"/>
  <c r="AR39" i="3"/>
  <c r="AV39" i="3"/>
  <c r="AG40" i="3"/>
  <c r="AK40" i="3"/>
  <c r="AO40" i="3"/>
  <c r="AS40" i="3"/>
  <c r="AH41" i="3"/>
  <c r="AL41" i="3"/>
  <c r="AP41" i="3"/>
  <c r="AT41" i="3"/>
  <c r="AE42" i="3"/>
  <c r="AI42" i="3"/>
  <c r="AM42" i="3"/>
  <c r="AQ42" i="3"/>
  <c r="AU42" i="3"/>
  <c r="AG43" i="3"/>
  <c r="AK43" i="3"/>
  <c r="AO43" i="3"/>
  <c r="AS43" i="3"/>
  <c r="AG44" i="3"/>
  <c r="AK44" i="3"/>
  <c r="AO44" i="3"/>
  <c r="AS44" i="3"/>
  <c r="AJ45" i="3"/>
  <c r="AN45" i="3"/>
  <c r="AR45" i="3"/>
  <c r="AV45" i="3"/>
  <c r="Z6" i="4"/>
  <c r="W7" i="4"/>
  <c r="AA7" i="4"/>
  <c r="X8" i="4"/>
  <c r="AB8" i="4"/>
  <c r="Y9" i="4"/>
  <c r="AD9" i="4" s="1"/>
  <c r="Z10" i="4"/>
  <c r="W11" i="4"/>
  <c r="AA11" i="4"/>
  <c r="X12" i="4"/>
  <c r="AB12" i="4"/>
  <c r="Y13" i="4"/>
  <c r="AC13" i="4" s="1"/>
  <c r="V13" i="4" s="1"/>
  <c r="Z14" i="4"/>
  <c r="W15" i="4"/>
  <c r="AA15" i="4"/>
  <c r="X16" i="4"/>
  <c r="AB16" i="4"/>
  <c r="Y17" i="4"/>
  <c r="AD17" i="4" s="1"/>
  <c r="Z18" i="4"/>
  <c r="W19" i="4"/>
  <c r="AA19" i="4"/>
  <c r="X20" i="4"/>
  <c r="AB20" i="4"/>
  <c r="Y21" i="4"/>
  <c r="AD21" i="4" s="1"/>
  <c r="Z22" i="4"/>
  <c r="W23" i="4"/>
  <c r="AA23" i="4"/>
  <c r="X24" i="4"/>
  <c r="AB24" i="4"/>
  <c r="Y25" i="4"/>
  <c r="AD25" i="4" s="1"/>
  <c r="Z26" i="4"/>
  <c r="W27" i="4"/>
  <c r="AA27" i="4"/>
  <c r="X28" i="4"/>
  <c r="AB28" i="4"/>
  <c r="Y29" i="4"/>
  <c r="AD29" i="4" s="1"/>
  <c r="Z30" i="4"/>
  <c r="W31" i="4"/>
  <c r="AA31" i="4"/>
  <c r="X32" i="4"/>
  <c r="AB32" i="4"/>
  <c r="Y33" i="4"/>
  <c r="AD33" i="4" s="1"/>
  <c r="Z34" i="4"/>
  <c r="W35" i="4"/>
  <c r="AA35" i="4"/>
  <c r="X36" i="4"/>
  <c r="AB36" i="4"/>
  <c r="X37" i="4"/>
  <c r="AB37" i="4"/>
  <c r="AH38" i="4"/>
  <c r="AL38" i="4"/>
  <c r="AP38" i="4"/>
  <c r="AT38" i="4"/>
  <c r="AJ39" i="4"/>
  <c r="AN39" i="4"/>
  <c r="AR39" i="4"/>
  <c r="AV39" i="4"/>
  <c r="AG40" i="4"/>
  <c r="AK40" i="4"/>
  <c r="AO40" i="4"/>
  <c r="AS40" i="4"/>
  <c r="AH41" i="4"/>
  <c r="AL41" i="4"/>
  <c r="AP41" i="4"/>
  <c r="AT41" i="4"/>
  <c r="AE42" i="4"/>
  <c r="AI42" i="4"/>
  <c r="AM42" i="4"/>
  <c r="AQ42" i="4"/>
  <c r="AU42" i="4"/>
  <c r="AG43" i="4"/>
  <c r="AK43" i="4"/>
  <c r="AO43" i="4"/>
  <c r="AS43" i="4"/>
  <c r="AG44" i="4"/>
  <c r="AK44" i="4"/>
  <c r="AO44" i="4"/>
  <c r="AS44" i="4"/>
  <c r="AJ45" i="4"/>
  <c r="AN45" i="4"/>
  <c r="AR45" i="4"/>
  <c r="AV45" i="4"/>
  <c r="Z6" i="5"/>
  <c r="W7" i="5"/>
  <c r="AA7" i="5"/>
  <c r="X8" i="5"/>
  <c r="AB8" i="5"/>
  <c r="Y9" i="5"/>
  <c r="AC9" i="5" s="1"/>
  <c r="V9" i="5" s="1"/>
  <c r="Z10" i="5"/>
  <c r="W11" i="5"/>
  <c r="AA11" i="5"/>
  <c r="X12" i="5"/>
  <c r="AB12" i="5"/>
  <c r="Y13" i="5"/>
  <c r="AD13" i="5" s="1"/>
  <c r="Z14" i="5"/>
  <c r="W15" i="5"/>
  <c r="AA15" i="5"/>
  <c r="X16" i="5"/>
  <c r="AB16" i="5"/>
  <c r="Y17" i="5"/>
  <c r="AD17" i="5" s="1"/>
  <c r="Z18" i="5"/>
  <c r="W19" i="5"/>
  <c r="AA19" i="5"/>
  <c r="X20" i="5"/>
  <c r="Y21" i="5"/>
  <c r="AC21" i="5" s="1"/>
  <c r="V21" i="5" s="1"/>
  <c r="Z22" i="5"/>
  <c r="W23" i="5"/>
  <c r="AA23" i="5"/>
  <c r="X24" i="5"/>
  <c r="Y25" i="5"/>
  <c r="AC25" i="5" s="1"/>
  <c r="V25" i="5" s="1"/>
  <c r="Z26" i="5"/>
  <c r="W27" i="5"/>
  <c r="AA27" i="5"/>
  <c r="X28" i="5"/>
  <c r="Y29" i="5"/>
  <c r="AD29" i="5" s="1"/>
  <c r="Z30" i="5"/>
  <c r="W31" i="5"/>
  <c r="AA31" i="5"/>
  <c r="X32" i="5"/>
  <c r="Y33" i="5"/>
  <c r="AD33" i="5" s="1"/>
  <c r="Z34" i="5"/>
  <c r="W35" i="5"/>
  <c r="AA35" i="5"/>
  <c r="X36" i="5"/>
  <c r="X37" i="5"/>
  <c r="AH38" i="5"/>
  <c r="AL38" i="5"/>
  <c r="AP38" i="5"/>
  <c r="AT38" i="5"/>
  <c r="AJ39" i="5"/>
  <c r="AN39" i="5"/>
  <c r="AR39" i="5"/>
  <c r="AV39" i="5"/>
  <c r="AG40" i="5"/>
  <c r="AK40" i="5"/>
  <c r="AO40" i="5"/>
  <c r="AS40" i="5"/>
  <c r="AH41" i="5"/>
  <c r="AL41" i="5"/>
  <c r="AP41" i="5"/>
  <c r="AT41" i="5"/>
  <c r="AE42" i="5"/>
  <c r="AI42" i="5"/>
  <c r="AM42" i="5"/>
  <c r="AQ42" i="5"/>
  <c r="AU42" i="5"/>
  <c r="AG43" i="5"/>
  <c r="AK43" i="5"/>
  <c r="AO43" i="5"/>
  <c r="AS43" i="5"/>
  <c r="AG44" i="5"/>
  <c r="AK44" i="5"/>
  <c r="AO44" i="5"/>
  <c r="AS44" i="5"/>
  <c r="AJ45" i="5"/>
  <c r="AN45" i="5"/>
  <c r="AR45" i="5"/>
  <c r="AV45" i="5"/>
  <c r="Z6" i="6"/>
  <c r="AI45" i="6"/>
  <c r="AM45" i="6"/>
  <c r="AQ45" i="6"/>
  <c r="AU45" i="6"/>
  <c r="W7" i="6"/>
  <c r="AA7" i="6"/>
  <c r="X8" i="6"/>
  <c r="Y9" i="6"/>
  <c r="AD9" i="6" s="1"/>
  <c r="Z10" i="6"/>
  <c r="W11" i="6"/>
  <c r="AA11" i="6"/>
  <c r="X12" i="6"/>
  <c r="Y13" i="6"/>
  <c r="AC13" i="6" s="1"/>
  <c r="V13" i="6" s="1"/>
  <c r="Z14" i="6"/>
  <c r="W15" i="6"/>
  <c r="AA15" i="6"/>
  <c r="X16" i="6"/>
  <c r="Y17" i="6"/>
  <c r="AD17" i="6" s="1"/>
  <c r="Z18" i="6"/>
  <c r="W19" i="6"/>
  <c r="AA19" i="6"/>
  <c r="X20" i="6"/>
  <c r="Y21" i="6"/>
  <c r="AC21" i="6" s="1"/>
  <c r="V21" i="6" s="1"/>
  <c r="Z22" i="6"/>
  <c r="W23" i="6"/>
  <c r="AA23" i="6"/>
  <c r="X24" i="6"/>
  <c r="Y25" i="6"/>
  <c r="AD25" i="6" s="1"/>
  <c r="Z26" i="6"/>
  <c r="W27" i="6"/>
  <c r="AA27" i="6"/>
  <c r="X28" i="6"/>
  <c r="Y29" i="6"/>
  <c r="AD29" i="6" s="1"/>
  <c r="Z30" i="6"/>
  <c r="W31" i="6"/>
  <c r="AA31" i="6"/>
  <c r="X32" i="6"/>
  <c r="Y33" i="6"/>
  <c r="AD33" i="6" s="1"/>
  <c r="Z34" i="6"/>
  <c r="W35" i="6"/>
  <c r="AA35" i="6"/>
  <c r="X36" i="6"/>
  <c r="X37" i="6"/>
  <c r="AH38" i="6"/>
  <c r="AL38" i="6"/>
  <c r="AP38" i="6"/>
  <c r="AT38" i="6"/>
  <c r="AN39" i="6"/>
  <c r="AV39" i="6"/>
  <c r="AG40" i="6"/>
  <c r="AK40" i="6"/>
  <c r="AO40" i="6"/>
  <c r="AS40" i="6"/>
  <c r="AH41" i="6"/>
  <c r="AL41" i="6"/>
  <c r="AP41" i="6"/>
  <c r="AT41" i="6"/>
  <c r="AI42" i="6"/>
  <c r="AM42" i="6"/>
  <c r="AQ42" i="6"/>
  <c r="AK43" i="6"/>
  <c r="AP43" i="6"/>
  <c r="AU43" i="6"/>
  <c r="AG44" i="6"/>
  <c r="AL44" i="6"/>
  <c r="AQ44" i="6"/>
  <c r="AH45" i="6"/>
  <c r="AS45" i="6"/>
  <c r="X6" i="7"/>
  <c r="AI41" i="7"/>
  <c r="AI38" i="7"/>
  <c r="AI45" i="7"/>
  <c r="AI39" i="7"/>
  <c r="AI48" i="7" s="1"/>
  <c r="AI44" i="7"/>
  <c r="AM41" i="7"/>
  <c r="AM38" i="7"/>
  <c r="AM45" i="7"/>
  <c r="AM39" i="7"/>
  <c r="AM44" i="7"/>
  <c r="AQ41" i="7"/>
  <c r="AQ38" i="7"/>
  <c r="AQ45" i="7"/>
  <c r="AQ39" i="7"/>
  <c r="AQ44" i="7"/>
  <c r="AU41" i="7"/>
  <c r="AU38" i="7"/>
  <c r="AU45" i="7"/>
  <c r="AU39" i="7"/>
  <c r="AU44" i="7"/>
  <c r="X7" i="7"/>
  <c r="X8" i="7"/>
  <c r="AW9" i="7"/>
  <c r="AA10" i="7"/>
  <c r="Y10" i="7"/>
  <c r="AC10" i="7" s="1"/>
  <c r="V10" i="7" s="1"/>
  <c r="AW10" i="7"/>
  <c r="Z11" i="7"/>
  <c r="AD11" i="7" s="1"/>
  <c r="AW11" i="7"/>
  <c r="Y13" i="7"/>
  <c r="X14" i="7"/>
  <c r="X15" i="7"/>
  <c r="X16" i="7"/>
  <c r="AW17" i="7"/>
  <c r="AA18" i="7"/>
  <c r="Y18" i="7"/>
  <c r="AD18" i="7" s="1"/>
  <c r="AW18" i="7"/>
  <c r="Z19" i="7"/>
  <c r="AC19" i="7" s="1"/>
  <c r="V19" i="7" s="1"/>
  <c r="AW19" i="7"/>
  <c r="Y21" i="7"/>
  <c r="X22" i="7"/>
  <c r="X23" i="7"/>
  <c r="X24" i="7"/>
  <c r="AW25" i="7"/>
  <c r="AA26" i="7"/>
  <c r="Y26" i="7"/>
  <c r="AC26" i="7" s="1"/>
  <c r="V26" i="7" s="1"/>
  <c r="AW26" i="7"/>
  <c r="Z27" i="7"/>
  <c r="AD27" i="7" s="1"/>
  <c r="AW27" i="7"/>
  <c r="Y29" i="7"/>
  <c r="X30" i="7"/>
  <c r="X31" i="7"/>
  <c r="Y32" i="7"/>
  <c r="AD32" i="7" s="1"/>
  <c r="AA32" i="7"/>
  <c r="W32" i="7"/>
  <c r="AW32" i="7"/>
  <c r="AA34" i="7"/>
  <c r="W34" i="7"/>
  <c r="Y34" i="7"/>
  <c r="AD34" i="7" s="1"/>
  <c r="AW34" i="7"/>
  <c r="Y36" i="7"/>
  <c r="AD36" i="7" s="1"/>
  <c r="AA36" i="7"/>
  <c r="W36" i="7"/>
  <c r="AW36" i="7"/>
  <c r="Z37" i="7"/>
  <c r="Y37" i="7"/>
  <c r="AD37" i="7" s="1"/>
  <c r="AA37" i="7"/>
  <c r="W37" i="7"/>
  <c r="AW37" i="7"/>
  <c r="AL38" i="7"/>
  <c r="AT38" i="7"/>
  <c r="AJ39" i="7"/>
  <c r="AR39" i="7"/>
  <c r="AI40" i="7"/>
  <c r="AQ40" i="7"/>
  <c r="AI42" i="7"/>
  <c r="AQ42" i="7"/>
  <c r="AM43" i="7"/>
  <c r="AU43" i="7"/>
  <c r="AG44" i="7"/>
  <c r="AG45" i="8"/>
  <c r="AK45" i="8"/>
  <c r="AO45" i="8"/>
  <c r="AS45" i="8"/>
  <c r="W7" i="8"/>
  <c r="AH43" i="8"/>
  <c r="AL43" i="8"/>
  <c r="AP43" i="8"/>
  <c r="AT43" i="8"/>
  <c r="AB8" i="8"/>
  <c r="AB10" i="8"/>
  <c r="X10" i="8"/>
  <c r="Y12" i="8"/>
  <c r="AA12" i="8"/>
  <c r="W12" i="8"/>
  <c r="Z12" i="8"/>
  <c r="AW12" i="8"/>
  <c r="AA14" i="8"/>
  <c r="W15" i="8"/>
  <c r="AB15" i="8"/>
  <c r="AB18" i="8"/>
  <c r="X18" i="8"/>
  <c r="Y20" i="8"/>
  <c r="AA20" i="8"/>
  <c r="W20" i="8"/>
  <c r="Z20" i="8"/>
  <c r="AW20" i="8"/>
  <c r="AA22" i="8"/>
  <c r="W23" i="8"/>
  <c r="AB23" i="8"/>
  <c r="AB26" i="8"/>
  <c r="X26" i="8"/>
  <c r="Y28" i="8"/>
  <c r="AA28" i="8"/>
  <c r="W28" i="8"/>
  <c r="Z28" i="8"/>
  <c r="AW28" i="8"/>
  <c r="AA30" i="8"/>
  <c r="W31" i="8"/>
  <c r="AB31" i="8"/>
  <c r="AB34" i="8"/>
  <c r="X34" i="8"/>
  <c r="Y36" i="8"/>
  <c r="AA36" i="8"/>
  <c r="W36" i="8"/>
  <c r="Z36" i="8"/>
  <c r="AW36" i="8"/>
  <c r="AH38" i="8"/>
  <c r="AV39" i="8"/>
  <c r="AK40" i="8"/>
  <c r="AP41" i="8"/>
  <c r="AK44" i="8"/>
  <c r="AR45" i="8"/>
  <c r="AH42" i="9"/>
  <c r="AL42" i="9"/>
  <c r="AP42" i="9"/>
  <c r="AT42" i="9"/>
  <c r="AW11" i="9"/>
  <c r="X12" i="9"/>
  <c r="Z13" i="9"/>
  <c r="AB13" i="9"/>
  <c r="X13" i="9"/>
  <c r="AA13" i="9"/>
  <c r="W13" i="9"/>
  <c r="AW19" i="9"/>
  <c r="AB14" i="2"/>
  <c r="AW14" i="2"/>
  <c r="Y19" i="2"/>
  <c r="AB26" i="2"/>
  <c r="AB34" i="2"/>
  <c r="AW34" i="2"/>
  <c r="AB6" i="3"/>
  <c r="AW10" i="3"/>
  <c r="Y11" i="3"/>
  <c r="Z12" i="3"/>
  <c r="AB18" i="3"/>
  <c r="AW22" i="3"/>
  <c r="Y23" i="3"/>
  <c r="Z24" i="3"/>
  <c r="Y27" i="3"/>
  <c r="AB9" i="1"/>
  <c r="AW9" i="1"/>
  <c r="AB17" i="1"/>
  <c r="X25" i="1"/>
  <c r="AB29" i="1"/>
  <c r="AW29" i="1"/>
  <c r="AM39" i="1"/>
  <c r="AJ40" i="1"/>
  <c r="AR40" i="1"/>
  <c r="AH42" i="1"/>
  <c r="AP42" i="1"/>
  <c r="AJ43" i="1"/>
  <c r="AV44" i="1"/>
  <c r="W12" i="2"/>
  <c r="W16" i="2"/>
  <c r="W20" i="2"/>
  <c r="AA24" i="2"/>
  <c r="AB29" i="2"/>
  <c r="AW29" i="2"/>
  <c r="AB33" i="2"/>
  <c r="AW33" i="2"/>
  <c r="Y34" i="2"/>
  <c r="AC34" i="2" s="1"/>
  <c r="V34" i="2" s="1"/>
  <c r="W37" i="2"/>
  <c r="AA37" i="2"/>
  <c r="AJ40" i="2"/>
  <c r="AR43" i="2"/>
  <c r="AJ44" i="2"/>
  <c r="AR44" i="2"/>
  <c r="Y6" i="3"/>
  <c r="Y14" i="3"/>
  <c r="AC14" i="3" s="1"/>
  <c r="V14" i="3" s="1"/>
  <c r="AA16" i="3"/>
  <c r="Y18" i="3"/>
  <c r="AC18" i="3" s="1"/>
  <c r="V18" i="3" s="1"/>
  <c r="AA20" i="3"/>
  <c r="Z21" i="1"/>
  <c r="Z33" i="1"/>
  <c r="AI38" i="1"/>
  <c r="AI48" i="1" s="1"/>
  <c r="AM38" i="1"/>
  <c r="AQ38" i="1"/>
  <c r="AU38" i="1"/>
  <c r="AH40" i="1"/>
  <c r="AL40" i="1"/>
  <c r="AP40" i="1"/>
  <c r="AT40" i="1"/>
  <c r="AH43" i="1"/>
  <c r="AL43" i="1"/>
  <c r="AP43" i="1"/>
  <c r="AT43" i="1"/>
  <c r="X11" i="2"/>
  <c r="W14" i="2"/>
  <c r="X15" i="2"/>
  <c r="AB15" i="2"/>
  <c r="W18" i="2"/>
  <c r="AA18" i="2"/>
  <c r="X19" i="2"/>
  <c r="AB19" i="2"/>
  <c r="Z21" i="2"/>
  <c r="W22" i="2"/>
  <c r="AA22" i="2"/>
  <c r="X23" i="2"/>
  <c r="Y24" i="2"/>
  <c r="W26" i="2"/>
  <c r="X27" i="2"/>
  <c r="AB27" i="2"/>
  <c r="W30" i="2"/>
  <c r="AA30" i="2"/>
  <c r="X31" i="2"/>
  <c r="W34" i="2"/>
  <c r="X35" i="2"/>
  <c r="AB35" i="2"/>
  <c r="AI38" i="2"/>
  <c r="AI48" i="2" s="1"/>
  <c r="AM38" i="2"/>
  <c r="AQ38" i="2"/>
  <c r="AU38" i="2"/>
  <c r="AH40" i="2"/>
  <c r="AL40" i="2"/>
  <c r="AP40" i="2"/>
  <c r="AT40" i="2"/>
  <c r="AH43" i="2"/>
  <c r="AL43" i="2"/>
  <c r="AP43" i="2"/>
  <c r="AT43" i="2"/>
  <c r="W6" i="3"/>
  <c r="AA6" i="3"/>
  <c r="X7" i="3"/>
  <c r="X43" i="3" s="1"/>
  <c r="Z9" i="3"/>
  <c r="W10" i="3"/>
  <c r="X11" i="3"/>
  <c r="W14" i="3"/>
  <c r="X15" i="3"/>
  <c r="AB15" i="3"/>
  <c r="Z17" i="3"/>
  <c r="W18" i="3"/>
  <c r="X19" i="3"/>
  <c r="AB19" i="3"/>
  <c r="Z21" i="3"/>
  <c r="W22" i="3"/>
  <c r="AA22" i="3"/>
  <c r="AD22" i="3" s="1"/>
  <c r="X23" i="3"/>
  <c r="AB23" i="3"/>
  <c r="Z25" i="3"/>
  <c r="W26" i="3"/>
  <c r="AA26" i="3"/>
  <c r="AD26" i="3" s="1"/>
  <c r="X27" i="3"/>
  <c r="AB27" i="3"/>
  <c r="Z29" i="3"/>
  <c r="W30" i="3"/>
  <c r="AA30" i="3"/>
  <c r="X31" i="3"/>
  <c r="AW31" i="3"/>
  <c r="Y32" i="3"/>
  <c r="Z33" i="3"/>
  <c r="AC33" i="3" s="1"/>
  <c r="V33" i="3" s="1"/>
  <c r="W34" i="3"/>
  <c r="AA34" i="3"/>
  <c r="X35" i="3"/>
  <c r="AW35" i="3"/>
  <c r="Y36" i="3"/>
  <c r="Y37" i="3"/>
  <c r="AI38" i="3"/>
  <c r="AI48" i="3" s="1"/>
  <c r="AM38" i="3"/>
  <c r="AQ38" i="3"/>
  <c r="AU38" i="3"/>
  <c r="AG39" i="3"/>
  <c r="AK39" i="3"/>
  <c r="AO39" i="3"/>
  <c r="AS39" i="3"/>
  <c r="AH40" i="3"/>
  <c r="AL40" i="3"/>
  <c r="AP40" i="3"/>
  <c r="AT40" i="3"/>
  <c r="AE41" i="3"/>
  <c r="AI41" i="3"/>
  <c r="AM41" i="3"/>
  <c r="AQ41" i="3"/>
  <c r="AU41" i="3"/>
  <c r="AJ42" i="3"/>
  <c r="AN42" i="3"/>
  <c r="AR42" i="3"/>
  <c r="AV42" i="3"/>
  <c r="AH43" i="3"/>
  <c r="AL43" i="3"/>
  <c r="AP43" i="3"/>
  <c r="AT43" i="3"/>
  <c r="AH44" i="3"/>
  <c r="AL44" i="3"/>
  <c r="AP44" i="3"/>
  <c r="AT44" i="3"/>
  <c r="AG45" i="3"/>
  <c r="AK45" i="3"/>
  <c r="AO45" i="3"/>
  <c r="AS45" i="3"/>
  <c r="W6" i="4"/>
  <c r="AA6" i="4"/>
  <c r="X7" i="4"/>
  <c r="AB7" i="4"/>
  <c r="AW7" i="4"/>
  <c r="Y8" i="4"/>
  <c r="Y45" i="4" s="1"/>
  <c r="Z9" i="4"/>
  <c r="W10" i="4"/>
  <c r="AA10" i="4"/>
  <c r="X11" i="4"/>
  <c r="AW11" i="4"/>
  <c r="Z13" i="4"/>
  <c r="W14" i="4"/>
  <c r="AA14" i="4"/>
  <c r="X15" i="4"/>
  <c r="AW15" i="4"/>
  <c r="Z17" i="4"/>
  <c r="AC17" i="4" s="1"/>
  <c r="V17" i="4" s="1"/>
  <c r="W18" i="4"/>
  <c r="AA18" i="4"/>
  <c r="X19" i="4"/>
  <c r="AW19" i="4"/>
  <c r="Z21" i="4"/>
  <c r="AC21" i="4" s="1"/>
  <c r="V21" i="4" s="1"/>
  <c r="W22" i="4"/>
  <c r="AA22" i="4"/>
  <c r="X23" i="4"/>
  <c r="AW23" i="4"/>
  <c r="Z25" i="4"/>
  <c r="W26" i="4"/>
  <c r="AA26" i="4"/>
  <c r="X27" i="4"/>
  <c r="AW27" i="4"/>
  <c r="Z29" i="4"/>
  <c r="W30" i="4"/>
  <c r="AA30" i="4"/>
  <c r="X31" i="4"/>
  <c r="AW31" i="4"/>
  <c r="Z33" i="4"/>
  <c r="AC33" i="4" s="1"/>
  <c r="V33" i="4" s="1"/>
  <c r="W34" i="4"/>
  <c r="AA34" i="4"/>
  <c r="X35" i="4"/>
  <c r="AW35" i="4"/>
  <c r="AI38" i="4"/>
  <c r="AI48" i="4" s="1"/>
  <c r="AM38" i="4"/>
  <c r="AQ38" i="4"/>
  <c r="AU38" i="4"/>
  <c r="AG39" i="4"/>
  <c r="AH40" i="4"/>
  <c r="AL40" i="4"/>
  <c r="AP40" i="4"/>
  <c r="AT40" i="4"/>
  <c r="Y41" i="4"/>
  <c r="AE41" i="4"/>
  <c r="AI41" i="4"/>
  <c r="AM41" i="4"/>
  <c r="AQ41" i="4"/>
  <c r="AU41" i="4"/>
  <c r="AJ42" i="4"/>
  <c r="AN42" i="4"/>
  <c r="AR42" i="4"/>
  <c r="AV42" i="4"/>
  <c r="Y43" i="4"/>
  <c r="AH43" i="4"/>
  <c r="AL43" i="4"/>
  <c r="AP43" i="4"/>
  <c r="AT43" i="4"/>
  <c r="Y44" i="4"/>
  <c r="AH44" i="4"/>
  <c r="AL44" i="4"/>
  <c r="AP44" i="4"/>
  <c r="AT44" i="4"/>
  <c r="AG45" i="4"/>
  <c r="AK45" i="4"/>
  <c r="AO45" i="4"/>
  <c r="AS45" i="4"/>
  <c r="W6" i="5"/>
  <c r="AA6" i="5"/>
  <c r="X7" i="5"/>
  <c r="AB7" i="5"/>
  <c r="AW7" i="5"/>
  <c r="Y8" i="5"/>
  <c r="Y45" i="5" s="1"/>
  <c r="Z9" i="5"/>
  <c r="W10" i="5"/>
  <c r="AA10" i="5"/>
  <c r="X11" i="5"/>
  <c r="AW11" i="5"/>
  <c r="Z13" i="5"/>
  <c r="AC13" i="5" s="1"/>
  <c r="V13" i="5" s="1"/>
  <c r="W14" i="5"/>
  <c r="AA14" i="5"/>
  <c r="X15" i="5"/>
  <c r="AW15" i="5"/>
  <c r="Z17" i="5"/>
  <c r="W18" i="5"/>
  <c r="AA18" i="5"/>
  <c r="X19" i="5"/>
  <c r="Z21" i="5"/>
  <c r="W22" i="5"/>
  <c r="AA22" i="5"/>
  <c r="X23" i="5"/>
  <c r="Z25" i="5"/>
  <c r="W26" i="5"/>
  <c r="AA26" i="5"/>
  <c r="X27" i="5"/>
  <c r="Z29" i="5"/>
  <c r="W30" i="5"/>
  <c r="AA30" i="5"/>
  <c r="X31" i="5"/>
  <c r="Z33" i="5"/>
  <c r="W34" i="5"/>
  <c r="AA34" i="5"/>
  <c r="X35" i="5"/>
  <c r="AI38" i="5"/>
  <c r="AI48" i="5" s="1"/>
  <c r="AM38" i="5"/>
  <c r="AQ38" i="5"/>
  <c r="AU38" i="5"/>
  <c r="AG39" i="5"/>
  <c r="AK39" i="5"/>
  <c r="AO39" i="5"/>
  <c r="AS39" i="5"/>
  <c r="AH40" i="5"/>
  <c r="AL40" i="5"/>
  <c r="AP40" i="5"/>
  <c r="AT40" i="5"/>
  <c r="AE41" i="5"/>
  <c r="AI41" i="5"/>
  <c r="AM41" i="5"/>
  <c r="AQ41" i="5"/>
  <c r="AU41" i="5"/>
  <c r="AJ42" i="5"/>
  <c r="AN42" i="5"/>
  <c r="AR42" i="5"/>
  <c r="AV42" i="5"/>
  <c r="Y43" i="5"/>
  <c r="AH43" i="5"/>
  <c r="AL43" i="5"/>
  <c r="AP43" i="5"/>
  <c r="AT43" i="5"/>
  <c r="AH44" i="5"/>
  <c r="AL44" i="5"/>
  <c r="AP44" i="5"/>
  <c r="AT44" i="5"/>
  <c r="AG45" i="5"/>
  <c r="AK45" i="5"/>
  <c r="AO45" i="5"/>
  <c r="AS45" i="5"/>
  <c r="W6" i="6"/>
  <c r="AA6" i="6"/>
  <c r="AE45" i="6"/>
  <c r="AJ44" i="6"/>
  <c r="AJ43" i="6"/>
  <c r="AN44" i="6"/>
  <c r="AN43" i="6"/>
  <c r="AR44" i="6"/>
  <c r="AR43" i="6"/>
  <c r="AV44" i="6"/>
  <c r="AV43" i="6"/>
  <c r="X7" i="6"/>
  <c r="Z9" i="6"/>
  <c r="AC9" i="6" s="1"/>
  <c r="V9" i="6" s="1"/>
  <c r="W10" i="6"/>
  <c r="AA10" i="6"/>
  <c r="X11" i="6"/>
  <c r="Z13" i="6"/>
  <c r="W14" i="6"/>
  <c r="AA14" i="6"/>
  <c r="X15" i="6"/>
  <c r="Z17" i="6"/>
  <c r="AC17" i="6" s="1"/>
  <c r="V17" i="6" s="1"/>
  <c r="W18" i="6"/>
  <c r="AA18" i="6"/>
  <c r="X19" i="6"/>
  <c r="Z21" i="6"/>
  <c r="W22" i="6"/>
  <c r="AA22" i="6"/>
  <c r="X23" i="6"/>
  <c r="Z25" i="6"/>
  <c r="AC25" i="6" s="1"/>
  <c r="V25" i="6" s="1"/>
  <c r="W26" i="6"/>
  <c r="AA26" i="6"/>
  <c r="X27" i="6"/>
  <c r="Z29" i="6"/>
  <c r="W30" i="6"/>
  <c r="AA30" i="6"/>
  <c r="X31" i="6"/>
  <c r="Z33" i="6"/>
  <c r="W34" i="6"/>
  <c r="AA34" i="6"/>
  <c r="X35" i="6"/>
  <c r="AI38" i="6"/>
  <c r="AI48" i="6" s="1"/>
  <c r="AM38" i="6"/>
  <c r="AQ38" i="6"/>
  <c r="AU38" i="6"/>
  <c r="AG39" i="6"/>
  <c r="AK39" i="6"/>
  <c r="AO39" i="6"/>
  <c r="AS39" i="6"/>
  <c r="AH40" i="6"/>
  <c r="AL40" i="6"/>
  <c r="AP40" i="6"/>
  <c r="AT40" i="6"/>
  <c r="AE41" i="6"/>
  <c r="AI41" i="6"/>
  <c r="AM41" i="6"/>
  <c r="AQ41" i="6"/>
  <c r="AU41" i="6"/>
  <c r="AJ42" i="6"/>
  <c r="AN42" i="6"/>
  <c r="AR42" i="6"/>
  <c r="AG43" i="6"/>
  <c r="AL43" i="6"/>
  <c r="AQ43" i="6"/>
  <c r="AH44" i="6"/>
  <c r="AM44" i="6"/>
  <c r="AS44" i="6"/>
  <c r="AJ45" i="6"/>
  <c r="AO45" i="6"/>
  <c r="AT45" i="6"/>
  <c r="Z6" i="7"/>
  <c r="AE41" i="7"/>
  <c r="AE45" i="7"/>
  <c r="AE44" i="7"/>
  <c r="AJ42" i="7"/>
  <c r="AJ44" i="7"/>
  <c r="AJ43" i="7"/>
  <c r="AJ40" i="7"/>
  <c r="AN42" i="7"/>
  <c r="AN44" i="7"/>
  <c r="AN43" i="7"/>
  <c r="AN40" i="7"/>
  <c r="AR42" i="7"/>
  <c r="AR44" i="7"/>
  <c r="AR43" i="7"/>
  <c r="AR40" i="7"/>
  <c r="AV42" i="7"/>
  <c r="AV44" i="7"/>
  <c r="AV43" i="7"/>
  <c r="AV40" i="7"/>
  <c r="Y8" i="7"/>
  <c r="AB9" i="7"/>
  <c r="AB44" i="7" s="1"/>
  <c r="X9" i="7"/>
  <c r="W10" i="7"/>
  <c r="W11" i="7"/>
  <c r="AB11" i="7"/>
  <c r="AA12" i="7"/>
  <c r="AD12" i="7" s="1"/>
  <c r="W12" i="7"/>
  <c r="AW12" i="7"/>
  <c r="Z13" i="7"/>
  <c r="Z14" i="7"/>
  <c r="Y16" i="7"/>
  <c r="AB17" i="7"/>
  <c r="X17" i="7"/>
  <c r="W18" i="7"/>
  <c r="W19" i="7"/>
  <c r="AB19" i="7"/>
  <c r="AA20" i="7"/>
  <c r="AD20" i="7" s="1"/>
  <c r="W20" i="7"/>
  <c r="AW20" i="7"/>
  <c r="Z21" i="7"/>
  <c r="Z22" i="7"/>
  <c r="Y24" i="7"/>
  <c r="AB25" i="7"/>
  <c r="X25" i="7"/>
  <c r="W26" i="7"/>
  <c r="W27" i="7"/>
  <c r="AB27" i="7"/>
  <c r="AA28" i="7"/>
  <c r="AD28" i="7" s="1"/>
  <c r="W28" i="7"/>
  <c r="AW28" i="7"/>
  <c r="Z29" i="7"/>
  <c r="Z30" i="7"/>
  <c r="AB32" i="7"/>
  <c r="W33" i="7"/>
  <c r="AB34" i="7"/>
  <c r="W35" i="7"/>
  <c r="AB36" i="7"/>
  <c r="AN38" i="7"/>
  <c r="AV38" i="7"/>
  <c r="AL39" i="7"/>
  <c r="AT39" i="7"/>
  <c r="AE40" i="7"/>
  <c r="AK40" i="7"/>
  <c r="AS40" i="7"/>
  <c r="AE42" i="7"/>
  <c r="AK42" i="7"/>
  <c r="AR45" i="7"/>
  <c r="Z6" i="8"/>
  <c r="AH44" i="8"/>
  <c r="AL44" i="8"/>
  <c r="AP44" i="8"/>
  <c r="AT44" i="8"/>
  <c r="AA7" i="8"/>
  <c r="AW11" i="8"/>
  <c r="X12" i="8"/>
  <c r="Z13" i="8"/>
  <c r="AB13" i="8"/>
  <c r="X13" i="8"/>
  <c r="AA13" i="8"/>
  <c r="W13" i="8"/>
  <c r="AA15" i="8"/>
  <c r="AW19" i="8"/>
  <c r="X20" i="8"/>
  <c r="Z21" i="8"/>
  <c r="AB21" i="8"/>
  <c r="X21" i="8"/>
  <c r="AA21" i="8"/>
  <c r="W21" i="8"/>
  <c r="AA23" i="8"/>
  <c r="AW27" i="8"/>
  <c r="X28" i="8"/>
  <c r="Z29" i="8"/>
  <c r="AB29" i="8"/>
  <c r="X29" i="8"/>
  <c r="AA29" i="8"/>
  <c r="W29" i="8"/>
  <c r="AA31" i="8"/>
  <c r="AW35" i="8"/>
  <c r="AC36" i="8"/>
  <c r="V36" i="8" s="1"/>
  <c r="AD36" i="8"/>
  <c r="Y37" i="8"/>
  <c r="AA37" i="8"/>
  <c r="W37" i="8"/>
  <c r="Z37" i="8"/>
  <c r="AW37" i="8"/>
  <c r="AL38" i="8"/>
  <c r="AJ39" i="8"/>
  <c r="AO40" i="8"/>
  <c r="AT41" i="8"/>
  <c r="AO44" i="8"/>
  <c r="AI41" i="9"/>
  <c r="AI38" i="9"/>
  <c r="AI42" i="9"/>
  <c r="AI45" i="9"/>
  <c r="AI39" i="9"/>
  <c r="AI48" i="9" s="1"/>
  <c r="AI44" i="9"/>
  <c r="AI43" i="9"/>
  <c r="AI40" i="9"/>
  <c r="AB6" i="9"/>
  <c r="X6" i="9"/>
  <c r="AM41" i="9"/>
  <c r="AM38" i="9"/>
  <c r="AM42" i="9"/>
  <c r="AM45" i="9"/>
  <c r="AM39" i="9"/>
  <c r="AM44" i="9"/>
  <c r="AM43" i="9"/>
  <c r="AM40" i="9"/>
  <c r="AQ41" i="9"/>
  <c r="AQ38" i="9"/>
  <c r="AQ42" i="9"/>
  <c r="AQ45" i="9"/>
  <c r="AQ39" i="9"/>
  <c r="AQ44" i="9"/>
  <c r="AQ43" i="9"/>
  <c r="AQ40" i="9"/>
  <c r="AU41" i="9"/>
  <c r="AU38" i="9"/>
  <c r="AU42" i="9"/>
  <c r="AU45" i="9"/>
  <c r="AU39" i="9"/>
  <c r="AU44" i="9"/>
  <c r="AU43" i="9"/>
  <c r="AU40" i="9"/>
  <c r="AE42" i="9"/>
  <c r="AJ45" i="9"/>
  <c r="AJ39" i="9"/>
  <c r="Y7" i="9"/>
  <c r="AN45" i="9"/>
  <c r="AN39" i="9"/>
  <c r="AR45" i="9"/>
  <c r="AR39" i="9"/>
  <c r="AV45" i="9"/>
  <c r="AV39" i="9"/>
  <c r="Y8" i="9"/>
  <c r="AG44" i="9"/>
  <c r="AG43" i="9"/>
  <c r="AG40" i="9"/>
  <c r="AA8" i="9"/>
  <c r="W8" i="9"/>
  <c r="Z8" i="9"/>
  <c r="AK44" i="9"/>
  <c r="AK43" i="9"/>
  <c r="AK40" i="9"/>
  <c r="AO44" i="9"/>
  <c r="AO43" i="9"/>
  <c r="AO40" i="9"/>
  <c r="AS44" i="9"/>
  <c r="AS43" i="9"/>
  <c r="AS40" i="9"/>
  <c r="AW8" i="9"/>
  <c r="AW9" i="9"/>
  <c r="Y10" i="9"/>
  <c r="W11" i="9"/>
  <c r="AA14" i="9"/>
  <c r="W14" i="9"/>
  <c r="AB14" i="9"/>
  <c r="X14" i="9"/>
  <c r="AB15" i="9"/>
  <c r="X15" i="9"/>
  <c r="Y16" i="9"/>
  <c r="AA16" i="9"/>
  <c r="AC16" i="9" s="1"/>
  <c r="V16" i="9" s="1"/>
  <c r="W16" i="9"/>
  <c r="Z16" i="9"/>
  <c r="AW16" i="9"/>
  <c r="AW17" i="9"/>
  <c r="Y18" i="9"/>
  <c r="W19" i="9"/>
  <c r="X30" i="3"/>
  <c r="W33" i="3"/>
  <c r="AA33" i="3"/>
  <c r="X34" i="3"/>
  <c r="AJ38" i="3"/>
  <c r="AN38" i="3"/>
  <c r="AR38" i="3"/>
  <c r="AV38" i="3"/>
  <c r="AH39" i="3"/>
  <c r="AL39" i="3"/>
  <c r="AP39" i="3"/>
  <c r="AT39" i="3"/>
  <c r="AE40" i="3"/>
  <c r="AI40" i="3"/>
  <c r="AM40" i="3"/>
  <c r="AQ40" i="3"/>
  <c r="AU40" i="3"/>
  <c r="AG42" i="3"/>
  <c r="AK42" i="3"/>
  <c r="AO42" i="3"/>
  <c r="AS42" i="3"/>
  <c r="AE43" i="3"/>
  <c r="AI43" i="3"/>
  <c r="AM43" i="3"/>
  <c r="AQ43" i="3"/>
  <c r="AU43" i="3"/>
  <c r="AI44" i="3"/>
  <c r="AH45" i="3"/>
  <c r="AL45" i="3"/>
  <c r="AP45" i="3"/>
  <c r="AT45" i="3"/>
  <c r="X6" i="4"/>
  <c r="AB6" i="4"/>
  <c r="AW6" i="4"/>
  <c r="W9" i="4"/>
  <c r="AA9" i="4"/>
  <c r="X10" i="4"/>
  <c r="W13" i="4"/>
  <c r="AA13" i="4"/>
  <c r="X14" i="4"/>
  <c r="W17" i="4"/>
  <c r="AA17" i="4"/>
  <c r="X18" i="4"/>
  <c r="W21" i="4"/>
  <c r="AA21" i="4"/>
  <c r="X22" i="4"/>
  <c r="W25" i="4"/>
  <c r="AA25" i="4"/>
  <c r="X26" i="4"/>
  <c r="W29" i="4"/>
  <c r="AA29" i="4"/>
  <c r="X30" i="4"/>
  <c r="W33" i="4"/>
  <c r="AA33" i="4"/>
  <c r="X34" i="4"/>
  <c r="AJ38" i="4"/>
  <c r="AN38" i="4"/>
  <c r="AR38" i="4"/>
  <c r="AV38" i="4"/>
  <c r="AH39" i="4"/>
  <c r="AL39" i="4"/>
  <c r="AP39" i="4"/>
  <c r="AT39" i="4"/>
  <c r="Y40" i="4"/>
  <c r="AE40" i="4"/>
  <c r="AI40" i="4"/>
  <c r="AM40" i="4"/>
  <c r="AQ40" i="4"/>
  <c r="AU40" i="4"/>
  <c r="AE43" i="4"/>
  <c r="AI43" i="4"/>
  <c r="AM43" i="4"/>
  <c r="AQ43" i="4"/>
  <c r="AU43" i="4"/>
  <c r="AI44" i="4"/>
  <c r="AH45" i="4"/>
  <c r="AL45" i="4"/>
  <c r="AP45" i="4"/>
  <c r="AT45" i="4"/>
  <c r="X6" i="5"/>
  <c r="AB6" i="5"/>
  <c r="AW6" i="5"/>
  <c r="W9" i="5"/>
  <c r="AA9" i="5"/>
  <c r="X10" i="5"/>
  <c r="W13" i="5"/>
  <c r="AA13" i="5"/>
  <c r="X14" i="5"/>
  <c r="W17" i="5"/>
  <c r="AA17" i="5"/>
  <c r="X18" i="5"/>
  <c r="W21" i="5"/>
  <c r="AA21" i="5"/>
  <c r="X22" i="5"/>
  <c r="W25" i="5"/>
  <c r="AA25" i="5"/>
  <c r="X26" i="5"/>
  <c r="W29" i="5"/>
  <c r="AA29" i="5"/>
  <c r="X30" i="5"/>
  <c r="W33" i="5"/>
  <c r="AA33" i="5"/>
  <c r="X34" i="5"/>
  <c r="AJ38" i="5"/>
  <c r="AN38" i="5"/>
  <c r="AR38" i="5"/>
  <c r="AV38" i="5"/>
  <c r="AH39" i="5"/>
  <c r="AL39" i="5"/>
  <c r="AP39" i="5"/>
  <c r="AT39" i="5"/>
  <c r="Y40" i="5"/>
  <c r="AE40" i="5"/>
  <c r="AI40" i="5"/>
  <c r="AM40" i="5"/>
  <c r="AQ40" i="5"/>
  <c r="AU40" i="5"/>
  <c r="AE43" i="5"/>
  <c r="AI43" i="5"/>
  <c r="AM43" i="5"/>
  <c r="AQ43" i="5"/>
  <c r="AU43" i="5"/>
  <c r="AI44" i="5"/>
  <c r="AH45" i="5"/>
  <c r="AL45" i="5"/>
  <c r="AP45" i="5"/>
  <c r="AT45" i="5"/>
  <c r="X6" i="6"/>
  <c r="AB6" i="6"/>
  <c r="AW6" i="6"/>
  <c r="Y7" i="6"/>
  <c r="Y43" i="6" s="1"/>
  <c r="Z8" i="6"/>
  <c r="W9" i="6"/>
  <c r="AA9" i="6"/>
  <c r="X10" i="6"/>
  <c r="W13" i="6"/>
  <c r="AA13" i="6"/>
  <c r="X14" i="6"/>
  <c r="W17" i="6"/>
  <c r="AA17" i="6"/>
  <c r="X18" i="6"/>
  <c r="W21" i="6"/>
  <c r="AA21" i="6"/>
  <c r="X22" i="6"/>
  <c r="W25" i="6"/>
  <c r="AA25" i="6"/>
  <c r="X26" i="6"/>
  <c r="W29" i="6"/>
  <c r="AA29" i="6"/>
  <c r="X30" i="6"/>
  <c r="W33" i="6"/>
  <c r="AA33" i="6"/>
  <c r="X34" i="6"/>
  <c r="AJ38" i="6"/>
  <c r="AN38" i="6"/>
  <c r="AR38" i="6"/>
  <c r="AV38" i="6"/>
  <c r="AH39" i="6"/>
  <c r="AL39" i="6"/>
  <c r="AP39" i="6"/>
  <c r="AT39" i="6"/>
  <c r="AE40" i="6"/>
  <c r="AI40" i="6"/>
  <c r="AM40" i="6"/>
  <c r="AQ40" i="6"/>
  <c r="AU40" i="6"/>
  <c r="AJ41" i="6"/>
  <c r="AN41" i="6"/>
  <c r="AR41" i="6"/>
  <c r="AV41" i="6"/>
  <c r="AG42" i="6"/>
  <c r="AK42" i="6"/>
  <c r="AO42" i="6"/>
  <c r="AS42" i="6"/>
  <c r="AH43" i="6"/>
  <c r="AM43" i="6"/>
  <c r="AS43" i="6"/>
  <c r="Y44" i="6"/>
  <c r="AE44" i="6"/>
  <c r="AI44" i="6"/>
  <c r="AO44" i="6"/>
  <c r="AT44" i="6"/>
  <c r="Y45" i="6"/>
  <c r="AK45" i="6"/>
  <c r="AP45" i="6"/>
  <c r="AV45" i="6"/>
  <c r="AG45" i="7"/>
  <c r="AG39" i="7"/>
  <c r="AG41" i="7"/>
  <c r="AG38" i="7"/>
  <c r="Y6" i="7"/>
  <c r="AK45" i="7"/>
  <c r="AK39" i="7"/>
  <c r="AK41" i="7"/>
  <c r="AK38" i="7"/>
  <c r="AO45" i="7"/>
  <c r="AO39" i="7"/>
  <c r="AO41" i="7"/>
  <c r="AO38" i="7"/>
  <c r="AS45" i="7"/>
  <c r="AS39" i="7"/>
  <c r="AS41" i="7"/>
  <c r="AS38" i="7"/>
  <c r="AW6" i="7"/>
  <c r="AA7" i="7"/>
  <c r="AA45" i="7" s="1"/>
  <c r="Z7" i="7"/>
  <c r="AW7" i="7"/>
  <c r="AW13" i="7"/>
  <c r="AW14" i="7"/>
  <c r="Z15" i="7"/>
  <c r="AW15" i="7"/>
  <c r="AW21" i="7"/>
  <c r="AW22" i="7"/>
  <c r="Z23" i="7"/>
  <c r="AW23" i="7"/>
  <c r="AW29" i="7"/>
  <c r="AW30" i="7"/>
  <c r="AW31" i="7"/>
  <c r="Z31" i="7"/>
  <c r="AW33" i="7"/>
  <c r="AW35" i="7"/>
  <c r="AN39" i="7"/>
  <c r="AV39" i="7"/>
  <c r="AM40" i="7"/>
  <c r="AU40" i="7"/>
  <c r="AN41" i="7"/>
  <c r="AV41" i="7"/>
  <c r="AM42" i="7"/>
  <c r="AU42" i="7"/>
  <c r="AI43" i="7"/>
  <c r="AQ43" i="7"/>
  <c r="AO44" i="7"/>
  <c r="AV45" i="7"/>
  <c r="AI41" i="8"/>
  <c r="AI38" i="8"/>
  <c r="AI48" i="8" s="1"/>
  <c r="AI45" i="8"/>
  <c r="AI39" i="8"/>
  <c r="AI44" i="8"/>
  <c r="AI43" i="8"/>
  <c r="AI40" i="8"/>
  <c r="AB6" i="8"/>
  <c r="X6" i="8"/>
  <c r="AM41" i="8"/>
  <c r="AM38" i="8"/>
  <c r="AM45" i="8"/>
  <c r="AM39" i="8"/>
  <c r="AM44" i="8"/>
  <c r="AM43" i="8"/>
  <c r="AM40" i="8"/>
  <c r="AQ41" i="8"/>
  <c r="AQ38" i="8"/>
  <c r="AQ45" i="8"/>
  <c r="AQ39" i="8"/>
  <c r="AQ44" i="8"/>
  <c r="AQ43" i="8"/>
  <c r="AQ40" i="8"/>
  <c r="AU41" i="8"/>
  <c r="AU38" i="8"/>
  <c r="AU45" i="8"/>
  <c r="AU39" i="8"/>
  <c r="AU44" i="8"/>
  <c r="AU43" i="8"/>
  <c r="AU40" i="8"/>
  <c r="Y8" i="8"/>
  <c r="AA8" i="8"/>
  <c r="AC8" i="8" s="1"/>
  <c r="V8" i="8" s="1"/>
  <c r="W8" i="8"/>
  <c r="Z8" i="8"/>
  <c r="AW8" i="8"/>
  <c r="AW9" i="8"/>
  <c r="AB14" i="8"/>
  <c r="X14" i="8"/>
  <c r="Y16" i="8"/>
  <c r="AA16" i="8"/>
  <c r="AD16" i="8" s="1"/>
  <c r="W16" i="8"/>
  <c r="Z16" i="8"/>
  <c r="AW16" i="8"/>
  <c r="AW17" i="8"/>
  <c r="AB22" i="8"/>
  <c r="X22" i="8"/>
  <c r="Y24" i="8"/>
  <c r="AA24" i="8"/>
  <c r="W24" i="8"/>
  <c r="Z24" i="8"/>
  <c r="AW24" i="8"/>
  <c r="AW25" i="8"/>
  <c r="AB30" i="8"/>
  <c r="X30" i="8"/>
  <c r="Y32" i="8"/>
  <c r="AA32" i="8"/>
  <c r="AC32" i="8" s="1"/>
  <c r="V32" i="8" s="1"/>
  <c r="W32" i="8"/>
  <c r="Z32" i="8"/>
  <c r="AW32" i="8"/>
  <c r="AW33" i="8"/>
  <c r="AC37" i="8"/>
  <c r="V37" i="8" s="1"/>
  <c r="AD37" i="8"/>
  <c r="AN39" i="8"/>
  <c r="AS40" i="8"/>
  <c r="AM42" i="8"/>
  <c r="AS44" i="8"/>
  <c r="AJ45" i="8"/>
  <c r="AE41" i="9"/>
  <c r="AJ42" i="9"/>
  <c r="AN42" i="9"/>
  <c r="AR42" i="9"/>
  <c r="AV42" i="9"/>
  <c r="AC8" i="9"/>
  <c r="V8" i="9" s="1"/>
  <c r="AD8" i="9"/>
  <c r="Z9" i="9"/>
  <c r="AH41" i="9"/>
  <c r="AH38" i="9"/>
  <c r="AB9" i="9"/>
  <c r="X9" i="9"/>
  <c r="AA9" i="9"/>
  <c r="W9" i="9"/>
  <c r="AL41" i="9"/>
  <c r="AL38" i="9"/>
  <c r="AP41" i="9"/>
  <c r="AP38" i="9"/>
  <c r="AT41" i="9"/>
  <c r="AT38" i="9"/>
  <c r="AD16" i="9"/>
  <c r="Z17" i="9"/>
  <c r="AB17" i="9"/>
  <c r="X17" i="9"/>
  <c r="AA17" i="9"/>
  <c r="W17" i="9"/>
  <c r="AB18" i="2"/>
  <c r="Y35" i="2"/>
  <c r="AB26" i="3"/>
  <c r="AW26" i="3"/>
  <c r="AB33" i="1"/>
  <c r="AR43" i="1"/>
  <c r="AB21" i="2"/>
  <c r="AU39" i="2"/>
  <c r="AV43" i="2"/>
  <c r="AB17" i="3"/>
  <c r="X21" i="3"/>
  <c r="W24" i="3"/>
  <c r="X25" i="3"/>
  <c r="W28" i="3"/>
  <c r="AG38" i="3"/>
  <c r="AK38" i="3"/>
  <c r="AO38" i="3"/>
  <c r="AS38" i="3"/>
  <c r="AI39" i="3"/>
  <c r="AM39" i="3"/>
  <c r="AQ39" i="3"/>
  <c r="AU39" i="3"/>
  <c r="AJ40" i="3"/>
  <c r="AN40" i="3"/>
  <c r="AR40" i="3"/>
  <c r="AV40" i="3"/>
  <c r="AJ43" i="3"/>
  <c r="AN43" i="3"/>
  <c r="AR43" i="3"/>
  <c r="AV43" i="3"/>
  <c r="AW9" i="4"/>
  <c r="AG38" i="4"/>
  <c r="AK38" i="4"/>
  <c r="AO38" i="4"/>
  <c r="AS38" i="4"/>
  <c r="AI39" i="4"/>
  <c r="AM39" i="4"/>
  <c r="AQ39" i="4"/>
  <c r="AU39" i="4"/>
  <c r="AJ40" i="4"/>
  <c r="AN40" i="4"/>
  <c r="AR40" i="4"/>
  <c r="AV40" i="4"/>
  <c r="AJ43" i="4"/>
  <c r="AN43" i="4"/>
  <c r="AR43" i="4"/>
  <c r="AV43" i="4"/>
  <c r="AW9" i="5"/>
  <c r="AG38" i="5"/>
  <c r="AK38" i="5"/>
  <c r="AO38" i="5"/>
  <c r="AS38" i="5"/>
  <c r="AI39" i="5"/>
  <c r="AM39" i="5"/>
  <c r="AQ39" i="5"/>
  <c r="AU39" i="5"/>
  <c r="AJ40" i="5"/>
  <c r="AN40" i="5"/>
  <c r="AR40" i="5"/>
  <c r="AV40" i="5"/>
  <c r="AJ43" i="5"/>
  <c r="AN43" i="5"/>
  <c r="AR43" i="5"/>
  <c r="AV43" i="5"/>
  <c r="AG38" i="6"/>
  <c r="AK38" i="6"/>
  <c r="AO38" i="6"/>
  <c r="AS38" i="6"/>
  <c r="AI39" i="6"/>
  <c r="AU39" i="6"/>
  <c r="AG41" i="6"/>
  <c r="AK41" i="6"/>
  <c r="AO41" i="6"/>
  <c r="AL42" i="6"/>
  <c r="AP42" i="6"/>
  <c r="AU42" i="6"/>
  <c r="AT43" i="6"/>
  <c r="AR45" i="6"/>
  <c r="AB40" i="7"/>
  <c r="AH43" i="7"/>
  <c r="AH40" i="7"/>
  <c r="AH45" i="7"/>
  <c r="AL43" i="7"/>
  <c r="AL40" i="7"/>
  <c r="AL45" i="7"/>
  <c r="AP43" i="7"/>
  <c r="AP40" i="7"/>
  <c r="AP45" i="7"/>
  <c r="AT43" i="7"/>
  <c r="AT40" i="7"/>
  <c r="AT45" i="7"/>
  <c r="AA8" i="7"/>
  <c r="W8" i="7"/>
  <c r="W43" i="7" s="1"/>
  <c r="AW8" i="7"/>
  <c r="AB13" i="7"/>
  <c r="AB41" i="7" s="1"/>
  <c r="X13" i="7"/>
  <c r="AA16" i="7"/>
  <c r="AA44" i="7" s="1"/>
  <c r="W16" i="7"/>
  <c r="AW16" i="7"/>
  <c r="AB21" i="7"/>
  <c r="X21" i="7"/>
  <c r="AA24" i="7"/>
  <c r="AA43" i="7" s="1"/>
  <c r="W24" i="7"/>
  <c r="AW24" i="7"/>
  <c r="AB29" i="7"/>
  <c r="AB45" i="7" s="1"/>
  <c r="X29" i="7"/>
  <c r="AC32" i="7"/>
  <c r="V32" i="7" s="1"/>
  <c r="Z33" i="7"/>
  <c r="AB33" i="7"/>
  <c r="X33" i="7"/>
  <c r="AC34" i="7"/>
  <c r="V34" i="7" s="1"/>
  <c r="AB35" i="7"/>
  <c r="X35" i="7"/>
  <c r="AC36" i="7"/>
  <c r="V36" i="7" s="1"/>
  <c r="AC37" i="7"/>
  <c r="V37" i="7" s="1"/>
  <c r="AJ38" i="7"/>
  <c r="AR38" i="7"/>
  <c r="AH39" i="7"/>
  <c r="AP39" i="7"/>
  <c r="AG40" i="7"/>
  <c r="AO40" i="7"/>
  <c r="AH41" i="7"/>
  <c r="AP41" i="7"/>
  <c r="AG42" i="7"/>
  <c r="AO42" i="7"/>
  <c r="AE43" i="7"/>
  <c r="AK43" i="7"/>
  <c r="AS43" i="7"/>
  <c r="AS44" i="7"/>
  <c r="AJ45" i="7"/>
  <c r="Z9" i="8"/>
  <c r="AB9" i="8"/>
  <c r="X9" i="8"/>
  <c r="AA9" i="8"/>
  <c r="W9" i="8"/>
  <c r="AC16" i="8"/>
  <c r="V16" i="8" s="1"/>
  <c r="Z17" i="8"/>
  <c r="AB17" i="8"/>
  <c r="X17" i="8"/>
  <c r="AA17" i="8"/>
  <c r="W17" i="8"/>
  <c r="AC24" i="8"/>
  <c r="V24" i="8" s="1"/>
  <c r="AD24" i="8"/>
  <c r="Z25" i="8"/>
  <c r="AB25" i="8"/>
  <c r="X25" i="8"/>
  <c r="AA25" i="8"/>
  <c r="W25" i="8"/>
  <c r="AD32" i="8"/>
  <c r="Z33" i="8"/>
  <c r="AB33" i="8"/>
  <c r="X33" i="8"/>
  <c r="AA33" i="8"/>
  <c r="W33" i="8"/>
  <c r="AG40" i="8"/>
  <c r="AQ42" i="8"/>
  <c r="AG44" i="8"/>
  <c r="AA10" i="9"/>
  <c r="W10" i="9"/>
  <c r="AB10" i="9"/>
  <c r="X10" i="9"/>
  <c r="AB11" i="9"/>
  <c r="X11" i="9"/>
  <c r="Y12" i="9"/>
  <c r="AA12" i="9"/>
  <c r="W12" i="9"/>
  <c r="Z12" i="9"/>
  <c r="AW12" i="9"/>
  <c r="AA18" i="9"/>
  <c r="W18" i="9"/>
  <c r="AB18" i="9"/>
  <c r="X18" i="9"/>
  <c r="AB19" i="9"/>
  <c r="X19" i="9"/>
  <c r="AW6" i="8"/>
  <c r="AW10" i="8"/>
  <c r="AW14" i="8"/>
  <c r="AW18" i="8"/>
  <c r="AW22" i="8"/>
  <c r="AW26" i="8"/>
  <c r="AW30" i="8"/>
  <c r="AW34" i="8"/>
  <c r="AJ38" i="8"/>
  <c r="AN38" i="8"/>
  <c r="AR38" i="8"/>
  <c r="AV38" i="8"/>
  <c r="AH39" i="8"/>
  <c r="AL39" i="8"/>
  <c r="AP39" i="8"/>
  <c r="AT39" i="8"/>
  <c r="AE40" i="8"/>
  <c r="AJ41" i="8"/>
  <c r="AN41" i="8"/>
  <c r="AR41" i="8"/>
  <c r="AV41" i="8"/>
  <c r="AG42" i="8"/>
  <c r="AK42" i="8"/>
  <c r="AO42" i="8"/>
  <c r="AS42" i="8"/>
  <c r="AE43" i="8"/>
  <c r="AE44" i="8"/>
  <c r="AH45" i="8"/>
  <c r="AL45" i="8"/>
  <c r="AP45" i="8"/>
  <c r="AT45" i="8"/>
  <c r="AW6" i="9"/>
  <c r="AW10" i="9"/>
  <c r="Y11" i="9"/>
  <c r="AW14" i="9"/>
  <c r="Y15" i="9"/>
  <c r="AW18" i="9"/>
  <c r="Y19" i="9"/>
  <c r="Z20" i="9"/>
  <c r="AC20" i="9" s="1"/>
  <c r="V20" i="9" s="1"/>
  <c r="W21" i="9"/>
  <c r="AA21" i="9"/>
  <c r="X22" i="9"/>
  <c r="AB22" i="9"/>
  <c r="AW22" i="9"/>
  <c r="Y23" i="9"/>
  <c r="Z24" i="9"/>
  <c r="AC24" i="9" s="1"/>
  <c r="V24" i="9" s="1"/>
  <c r="W25" i="9"/>
  <c r="AA25" i="9"/>
  <c r="X26" i="9"/>
  <c r="AB26" i="9"/>
  <c r="AW26" i="9"/>
  <c r="Y27" i="9"/>
  <c r="Z28" i="9"/>
  <c r="AC28" i="9" s="1"/>
  <c r="V28" i="9" s="1"/>
  <c r="W29" i="9"/>
  <c r="AA29" i="9"/>
  <c r="X30" i="9"/>
  <c r="AB30" i="9"/>
  <c r="AW30" i="9"/>
  <c r="Y31" i="9"/>
  <c r="Z32" i="9"/>
  <c r="AC32" i="9" s="1"/>
  <c r="V32" i="9" s="1"/>
  <c r="AD32" i="9"/>
  <c r="W33" i="9"/>
  <c r="AA33" i="9"/>
  <c r="X34" i="9"/>
  <c r="AB34" i="9"/>
  <c r="AW34" i="9"/>
  <c r="Y35" i="9"/>
  <c r="Z36" i="9"/>
  <c r="AC36" i="9" s="1"/>
  <c r="V36" i="9" s="1"/>
  <c r="AD36" i="9"/>
  <c r="Z37" i="9"/>
  <c r="AC37" i="9" s="1"/>
  <c r="V37" i="9" s="1"/>
  <c r="AJ38" i="9"/>
  <c r="AN38" i="9"/>
  <c r="AR38" i="9"/>
  <c r="AV38" i="9"/>
  <c r="AH39" i="9"/>
  <c r="AL39" i="9"/>
  <c r="AP39" i="9"/>
  <c r="AT39" i="9"/>
  <c r="AE40" i="9"/>
  <c r="AJ41" i="9"/>
  <c r="AN41" i="9"/>
  <c r="AR41" i="9"/>
  <c r="AV41" i="9"/>
  <c r="AG42" i="9"/>
  <c r="AK42" i="9"/>
  <c r="AO42" i="9"/>
  <c r="AS42" i="9"/>
  <c r="AE43" i="9"/>
  <c r="AE44" i="9"/>
  <c r="AH45" i="9"/>
  <c r="AL45" i="9"/>
  <c r="AP45" i="9"/>
  <c r="AT45" i="9"/>
  <c r="X6" i="10"/>
  <c r="AB6" i="10"/>
  <c r="AW6" i="10"/>
  <c r="Y7" i="10"/>
  <c r="Z8" i="10"/>
  <c r="W9" i="10"/>
  <c r="AA9" i="10"/>
  <c r="X10" i="10"/>
  <c r="AB10" i="10"/>
  <c r="AW10" i="10"/>
  <c r="Y11" i="10"/>
  <c r="Z12" i="10"/>
  <c r="AC12" i="10" s="1"/>
  <c r="V12" i="10" s="1"/>
  <c r="W13" i="10"/>
  <c r="AA13" i="10"/>
  <c r="X14" i="10"/>
  <c r="AB14" i="10"/>
  <c r="AW14" i="10"/>
  <c r="Y15" i="10"/>
  <c r="Z16" i="10"/>
  <c r="AC16" i="10" s="1"/>
  <c r="V16" i="10" s="1"/>
  <c r="W17" i="10"/>
  <c r="AA17" i="10"/>
  <c r="X18" i="10"/>
  <c r="AB18" i="10"/>
  <c r="AW18" i="10"/>
  <c r="Y19" i="10"/>
  <c r="Z20" i="10"/>
  <c r="AC20" i="10" s="1"/>
  <c r="V20" i="10" s="1"/>
  <c r="W21" i="10"/>
  <c r="AA21" i="10"/>
  <c r="X22" i="10"/>
  <c r="AB22" i="10"/>
  <c r="AW22" i="10"/>
  <c r="Y23" i="10"/>
  <c r="Z24" i="10"/>
  <c r="AC24" i="10" s="1"/>
  <c r="V24" i="10" s="1"/>
  <c r="W25" i="10"/>
  <c r="AA25" i="10"/>
  <c r="X26" i="10"/>
  <c r="AB26" i="10"/>
  <c r="AW26" i="10"/>
  <c r="Y27" i="10"/>
  <c r="Z28" i="10"/>
  <c r="AC28" i="10" s="1"/>
  <c r="V28" i="10" s="1"/>
  <c r="W29" i="10"/>
  <c r="AA29" i="10"/>
  <c r="X30" i="10"/>
  <c r="AB30" i="10"/>
  <c r="Y31" i="10"/>
  <c r="Z32" i="10"/>
  <c r="AC32" i="10" s="1"/>
  <c r="V32" i="10" s="1"/>
  <c r="W33" i="10"/>
  <c r="AA33" i="10"/>
  <c r="X34" i="10"/>
  <c r="Y35" i="10"/>
  <c r="Z36" i="10"/>
  <c r="AC36" i="10" s="1"/>
  <c r="V36" i="10" s="1"/>
  <c r="AD36" i="10"/>
  <c r="Z37" i="10"/>
  <c r="AC37" i="10" s="1"/>
  <c r="V37" i="10" s="1"/>
  <c r="AD37" i="10"/>
  <c r="AJ38" i="10"/>
  <c r="AN38" i="10"/>
  <c r="AR38" i="10"/>
  <c r="AV38" i="10"/>
  <c r="AH39" i="10"/>
  <c r="AL39" i="10"/>
  <c r="AP39" i="10"/>
  <c r="AT39" i="10"/>
  <c r="AE40" i="10"/>
  <c r="AI40" i="10"/>
  <c r="AM40" i="10"/>
  <c r="AQ40" i="10"/>
  <c r="AU40" i="10"/>
  <c r="AJ41" i="10"/>
  <c r="AN41" i="10"/>
  <c r="AR41" i="10"/>
  <c r="AV41" i="10"/>
  <c r="AG42" i="10"/>
  <c r="AK42" i="10"/>
  <c r="AO42" i="10"/>
  <c r="AS42" i="10"/>
  <c r="AE43" i="10"/>
  <c r="AI43" i="10"/>
  <c r="AM43" i="10"/>
  <c r="AQ43" i="10"/>
  <c r="AU43" i="10"/>
  <c r="AE44" i="10"/>
  <c r="AI44" i="10"/>
  <c r="AM44" i="10"/>
  <c r="AQ44" i="10"/>
  <c r="AU44" i="10"/>
  <c r="AH45" i="10"/>
  <c r="AL45" i="10"/>
  <c r="AP45" i="10"/>
  <c r="AT45" i="10"/>
  <c r="X6" i="11"/>
  <c r="AB6" i="11"/>
  <c r="AW6" i="11"/>
  <c r="Y7" i="11"/>
  <c r="AD7" i="11" s="1"/>
  <c r="Z8" i="11"/>
  <c r="W9" i="11"/>
  <c r="AA9" i="11"/>
  <c r="X10" i="11"/>
  <c r="AB10" i="11"/>
  <c r="Y11" i="11"/>
  <c r="AD11" i="11" s="1"/>
  <c r="Z12" i="11"/>
  <c r="W13" i="11"/>
  <c r="AA13" i="11"/>
  <c r="X14" i="11"/>
  <c r="AB14" i="11"/>
  <c r="Y15" i="11"/>
  <c r="AD15" i="11" s="1"/>
  <c r="Z16" i="11"/>
  <c r="W17" i="11"/>
  <c r="AA17" i="11"/>
  <c r="X18" i="11"/>
  <c r="AB18" i="11"/>
  <c r="Y19" i="11"/>
  <c r="AD19" i="11" s="1"/>
  <c r="Z20" i="11"/>
  <c r="W21" i="11"/>
  <c r="AA21" i="11"/>
  <c r="X22" i="11"/>
  <c r="AB22" i="11"/>
  <c r="Y23" i="11"/>
  <c r="AD23" i="11" s="1"/>
  <c r="Z24" i="11"/>
  <c r="W25" i="11"/>
  <c r="AA25" i="11"/>
  <c r="X26" i="11"/>
  <c r="AB26" i="11"/>
  <c r="Y27" i="11"/>
  <c r="Z28" i="11"/>
  <c r="W29" i="11"/>
  <c r="AA29" i="11"/>
  <c r="X30" i="11"/>
  <c r="AB30" i="11"/>
  <c r="Y31" i="11"/>
  <c r="AD31" i="11" s="1"/>
  <c r="Z32" i="11"/>
  <c r="W33" i="11"/>
  <c r="AA33" i="11"/>
  <c r="X34" i="11"/>
  <c r="AB34" i="11"/>
  <c r="Y35" i="11"/>
  <c r="AD35" i="11" s="1"/>
  <c r="Z36" i="11"/>
  <c r="Z37" i="11"/>
  <c r="AJ38" i="11"/>
  <c r="AN38" i="11"/>
  <c r="AR38" i="11"/>
  <c r="AV38" i="11"/>
  <c r="AH39" i="11"/>
  <c r="AL39" i="11"/>
  <c r="AP39" i="11"/>
  <c r="AT39" i="11"/>
  <c r="AE40" i="11"/>
  <c r="AI40" i="11"/>
  <c r="AM40" i="11"/>
  <c r="AQ40" i="11"/>
  <c r="AU40" i="11"/>
  <c r="AJ41" i="11"/>
  <c r="AN41" i="11"/>
  <c r="AR41" i="11"/>
  <c r="AV41" i="11"/>
  <c r="AG42" i="11"/>
  <c r="AK42" i="11"/>
  <c r="AO42" i="11"/>
  <c r="AS42" i="11"/>
  <c r="AE43" i="11"/>
  <c r="AI43" i="11"/>
  <c r="AM43" i="11"/>
  <c r="AQ43" i="11"/>
  <c r="AU43" i="11"/>
  <c r="AE44" i="11"/>
  <c r="AI44" i="11"/>
  <c r="AM44" i="11"/>
  <c r="AQ44" i="11"/>
  <c r="AU44" i="11"/>
  <c r="AH45" i="11"/>
  <c r="AL45" i="11"/>
  <c r="AP45" i="11"/>
  <c r="AT45" i="11"/>
  <c r="X6" i="12"/>
  <c r="AB6" i="12"/>
  <c r="AW6" i="12"/>
  <c r="Y7" i="12"/>
  <c r="AD7" i="12" s="1"/>
  <c r="Z8" i="12"/>
  <c r="W9" i="12"/>
  <c r="AA9" i="12"/>
  <c r="X10" i="12"/>
  <c r="AB10" i="12"/>
  <c r="Y11" i="12"/>
  <c r="AD11" i="12" s="1"/>
  <c r="Z12" i="12"/>
  <c r="W13" i="12"/>
  <c r="AA13" i="12"/>
  <c r="X14" i="12"/>
  <c r="AB14" i="12"/>
  <c r="Y15" i="12"/>
  <c r="AD15" i="12" s="1"/>
  <c r="Z16" i="12"/>
  <c r="W17" i="12"/>
  <c r="AA17" i="12"/>
  <c r="X18" i="12"/>
  <c r="AB18" i="12"/>
  <c r="Y19" i="12"/>
  <c r="AD19" i="12" s="1"/>
  <c r="Z20" i="12"/>
  <c r="W21" i="12"/>
  <c r="AA21" i="12"/>
  <c r="X22" i="12"/>
  <c r="AB22" i="12"/>
  <c r="Y23" i="12"/>
  <c r="AD23" i="12" s="1"/>
  <c r="Z24" i="12"/>
  <c r="W25" i="12"/>
  <c r="AA25" i="12"/>
  <c r="X26" i="12"/>
  <c r="AB26" i="12"/>
  <c r="Y27" i="12"/>
  <c r="Z28" i="12"/>
  <c r="W29" i="12"/>
  <c r="AA29" i="12"/>
  <c r="X30" i="12"/>
  <c r="AB30" i="12"/>
  <c r="Y31" i="12"/>
  <c r="AD31" i="12" s="1"/>
  <c r="Z32" i="12"/>
  <c r="W33" i="12"/>
  <c r="AA33" i="12"/>
  <c r="X34" i="12"/>
  <c r="AB34" i="12"/>
  <c r="Y35" i="12"/>
  <c r="AD35" i="12" s="1"/>
  <c r="Z36" i="12"/>
  <c r="Z37" i="12"/>
  <c r="AJ38" i="12"/>
  <c r="AN38" i="12"/>
  <c r="AR38" i="12"/>
  <c r="AV38" i="12"/>
  <c r="AH39" i="12"/>
  <c r="AL39" i="12"/>
  <c r="AP39" i="12"/>
  <c r="AT39" i="12"/>
  <c r="AE40" i="12"/>
  <c r="AI40" i="12"/>
  <c r="AM40" i="12"/>
  <c r="AQ40" i="12"/>
  <c r="AU40" i="12"/>
  <c r="AJ41" i="12"/>
  <c r="AN41" i="12"/>
  <c r="AR41" i="12"/>
  <c r="AV41" i="12"/>
  <c r="AG42" i="12"/>
  <c r="AK42" i="12"/>
  <c r="AO42" i="12"/>
  <c r="AS42" i="12"/>
  <c r="AE43" i="12"/>
  <c r="AI43" i="12"/>
  <c r="AM43" i="12"/>
  <c r="AQ43" i="12"/>
  <c r="AU43" i="12"/>
  <c r="AE44" i="12"/>
  <c r="AI44" i="12"/>
  <c r="AM44" i="12"/>
  <c r="AQ44" i="12"/>
  <c r="AU44" i="12"/>
  <c r="AH45" i="12"/>
  <c r="AL45" i="12"/>
  <c r="AP45" i="12"/>
  <c r="AT45" i="12"/>
  <c r="X6" i="13"/>
  <c r="AB6" i="13"/>
  <c r="AW6" i="13"/>
  <c r="Y7" i="13"/>
  <c r="AC7" i="13" s="1"/>
  <c r="V7" i="13" s="1"/>
  <c r="Z8" i="13"/>
  <c r="W9" i="13"/>
  <c r="AA9" i="13"/>
  <c r="X10" i="13"/>
  <c r="AB10" i="13"/>
  <c r="Y11" i="13"/>
  <c r="AD11" i="13" s="1"/>
  <c r="Z12" i="13"/>
  <c r="W13" i="13"/>
  <c r="AA13" i="13"/>
  <c r="X14" i="13"/>
  <c r="AB14" i="13"/>
  <c r="Y15" i="13"/>
  <c r="AD15" i="13" s="1"/>
  <c r="Z16" i="13"/>
  <c r="W17" i="13"/>
  <c r="AA17" i="13"/>
  <c r="X18" i="13"/>
  <c r="AB18" i="13"/>
  <c r="Y19" i="13"/>
  <c r="AD19" i="13" s="1"/>
  <c r="Z20" i="13"/>
  <c r="W21" i="13"/>
  <c r="AA21" i="13"/>
  <c r="X22" i="13"/>
  <c r="AB22" i="13"/>
  <c r="Y23" i="13"/>
  <c r="AD23" i="13" s="1"/>
  <c r="Z24" i="13"/>
  <c r="W25" i="13"/>
  <c r="AA25" i="13"/>
  <c r="X26" i="13"/>
  <c r="AB26" i="13"/>
  <c r="Y27" i="13"/>
  <c r="AD27" i="13" s="1"/>
  <c r="Z28" i="13"/>
  <c r="W29" i="13"/>
  <c r="AA29" i="13"/>
  <c r="X30" i="13"/>
  <c r="AW30" i="13"/>
  <c r="Y31" i="13"/>
  <c r="AD31" i="13" s="1"/>
  <c r="Z32" i="13"/>
  <c r="W33" i="13"/>
  <c r="AA33" i="13"/>
  <c r="X34" i="13"/>
  <c r="AW34" i="13"/>
  <c r="Y35" i="13"/>
  <c r="AD35" i="13" s="1"/>
  <c r="Z36" i="13"/>
  <c r="Z37" i="13"/>
  <c r="AJ38" i="13"/>
  <c r="AN38" i="13"/>
  <c r="AR38" i="13"/>
  <c r="AV38" i="13"/>
  <c r="AH39" i="13"/>
  <c r="AL39" i="13"/>
  <c r="AP39" i="13"/>
  <c r="AT39" i="13"/>
  <c r="AE40" i="13"/>
  <c r="AI40" i="13"/>
  <c r="AM40" i="13"/>
  <c r="AQ40" i="13"/>
  <c r="AU40" i="13"/>
  <c r="AJ41" i="13"/>
  <c r="AN41" i="13"/>
  <c r="AR41" i="13"/>
  <c r="AV41" i="13"/>
  <c r="AG42" i="13"/>
  <c r="AK42" i="13"/>
  <c r="AO42" i="13"/>
  <c r="AS42" i="13"/>
  <c r="AE43" i="13"/>
  <c r="AI43" i="13"/>
  <c r="AM43" i="13"/>
  <c r="AQ43" i="13"/>
  <c r="AU43" i="13"/>
  <c r="AE44" i="13"/>
  <c r="AI44" i="13"/>
  <c r="AM44" i="13"/>
  <c r="AQ44" i="13"/>
  <c r="AU44" i="13"/>
  <c r="AH45" i="13"/>
  <c r="AL45" i="13"/>
  <c r="AP45" i="13"/>
  <c r="AT45" i="13"/>
  <c r="X6" i="14"/>
  <c r="AB6" i="14"/>
  <c r="AW6" i="14"/>
  <c r="Y7" i="14"/>
  <c r="AD7" i="14" s="1"/>
  <c r="Z8" i="14"/>
  <c r="W9" i="14"/>
  <c r="AA9" i="14"/>
  <c r="X10" i="14"/>
  <c r="AB10" i="14"/>
  <c r="Y11" i="14"/>
  <c r="AD11" i="14" s="1"/>
  <c r="Z12" i="14"/>
  <c r="W13" i="14"/>
  <c r="AA13" i="14"/>
  <c r="X14" i="14"/>
  <c r="AB14" i="14"/>
  <c r="Y15" i="14"/>
  <c r="AD15" i="14" s="1"/>
  <c r="Z16" i="14"/>
  <c r="W17" i="14"/>
  <c r="AA17" i="14"/>
  <c r="X18" i="14"/>
  <c r="AW18" i="14"/>
  <c r="Y19" i="14"/>
  <c r="AD19" i="14" s="1"/>
  <c r="Z20" i="14"/>
  <c r="W21" i="14"/>
  <c r="AA21" i="14"/>
  <c r="X22" i="14"/>
  <c r="AW22" i="14"/>
  <c r="Y23" i="14"/>
  <c r="AD23" i="14" s="1"/>
  <c r="Z24" i="14"/>
  <c r="W25" i="14"/>
  <c r="AA25" i="14"/>
  <c r="X26" i="14"/>
  <c r="AW26" i="14"/>
  <c r="Y27" i="14"/>
  <c r="AC27" i="14" s="1"/>
  <c r="V27" i="14" s="1"/>
  <c r="Z28" i="14"/>
  <c r="W29" i="14"/>
  <c r="AA29" i="14"/>
  <c r="X30" i="14"/>
  <c r="AW30" i="14"/>
  <c r="Y31" i="14"/>
  <c r="AD31" i="14" s="1"/>
  <c r="Z32" i="14"/>
  <c r="W33" i="14"/>
  <c r="AA33" i="14"/>
  <c r="X34" i="14"/>
  <c r="AW34" i="14"/>
  <c r="Y35" i="14"/>
  <c r="AD35" i="14" s="1"/>
  <c r="Z36" i="14"/>
  <c r="Z37" i="14"/>
  <c r="AJ38" i="14"/>
  <c r="AN38" i="14"/>
  <c r="AR38" i="14"/>
  <c r="AV38" i="14"/>
  <c r="AH39" i="14"/>
  <c r="AL39" i="14"/>
  <c r="AP39" i="14"/>
  <c r="AT39" i="14"/>
  <c r="AE40" i="14"/>
  <c r="AI40" i="14"/>
  <c r="AM40" i="14"/>
  <c r="AQ40" i="14"/>
  <c r="AU40" i="14"/>
  <c r="AJ41" i="14"/>
  <c r="AN41" i="14"/>
  <c r="AR41" i="14"/>
  <c r="AV41" i="14"/>
  <c r="AG42" i="14"/>
  <c r="AK42" i="14"/>
  <c r="AO42" i="14"/>
  <c r="AS42" i="14"/>
  <c r="AE43" i="14"/>
  <c r="AI43" i="14"/>
  <c r="AM43" i="14"/>
  <c r="AQ43" i="14"/>
  <c r="AU43" i="14"/>
  <c r="AE44" i="14"/>
  <c r="AI44" i="14"/>
  <c r="AM44" i="14"/>
  <c r="AQ44" i="14"/>
  <c r="AU44" i="14"/>
  <c r="AH45" i="14"/>
  <c r="AL45" i="14"/>
  <c r="AP45" i="14"/>
  <c r="AT45" i="14"/>
  <c r="X6" i="15"/>
  <c r="AG42" i="15"/>
  <c r="AG45" i="15"/>
  <c r="AG39" i="15"/>
  <c r="AG44" i="15"/>
  <c r="AG43" i="15"/>
  <c r="AG40" i="15"/>
  <c r="AK42" i="15"/>
  <c r="AK45" i="15"/>
  <c r="AK39" i="15"/>
  <c r="AK44" i="15"/>
  <c r="AK43" i="15"/>
  <c r="AK40" i="15"/>
  <c r="AO42" i="15"/>
  <c r="AO45" i="15"/>
  <c r="AO39" i="15"/>
  <c r="AO44" i="15"/>
  <c r="AO43" i="15"/>
  <c r="AO40" i="15"/>
  <c r="AS42" i="15"/>
  <c r="AS45" i="15"/>
  <c r="AS39" i="15"/>
  <c r="AS44" i="15"/>
  <c r="AS43" i="15"/>
  <c r="AS40" i="15"/>
  <c r="AW6" i="15"/>
  <c r="Y7" i="15"/>
  <c r="AD7" i="15" s="1"/>
  <c r="Z8" i="15"/>
  <c r="W9" i="15"/>
  <c r="AA9" i="15"/>
  <c r="X10" i="15"/>
  <c r="AW10" i="15"/>
  <c r="Y11" i="15"/>
  <c r="AD11" i="15" s="1"/>
  <c r="Z12" i="15"/>
  <c r="W13" i="15"/>
  <c r="AB13" i="15"/>
  <c r="AB45" i="15" s="1"/>
  <c r="W14" i="15"/>
  <c r="AB14" i="15"/>
  <c r="AA15" i="15"/>
  <c r="W15" i="15"/>
  <c r="AW15" i="15"/>
  <c r="Z16" i="15"/>
  <c r="Y18" i="15"/>
  <c r="Y19" i="15"/>
  <c r="AD19" i="15" s="1"/>
  <c r="AB20" i="15"/>
  <c r="X20" i="15"/>
  <c r="W21" i="15"/>
  <c r="AB21" i="15"/>
  <c r="W22" i="15"/>
  <c r="AB22" i="15"/>
  <c r="AA23" i="15"/>
  <c r="W23" i="15"/>
  <c r="AW23" i="15"/>
  <c r="Z24" i="15"/>
  <c r="Y26" i="15"/>
  <c r="Y27" i="15"/>
  <c r="AC27" i="15" s="1"/>
  <c r="V27" i="15" s="1"/>
  <c r="AB28" i="15"/>
  <c r="X28" i="15"/>
  <c r="AB30" i="15"/>
  <c r="X30" i="15"/>
  <c r="Z32" i="15"/>
  <c r="AB32" i="15"/>
  <c r="X32" i="15"/>
  <c r="AW36" i="15"/>
  <c r="AW37" i="15"/>
  <c r="AO38" i="15"/>
  <c r="AV40" i="15"/>
  <c r="AK41" i="15"/>
  <c r="AV43" i="15"/>
  <c r="AE45" i="16"/>
  <c r="AJ44" i="16"/>
  <c r="AN44" i="16"/>
  <c r="AR44" i="16"/>
  <c r="AV44" i="16"/>
  <c r="AW8" i="16"/>
  <c r="X9" i="16"/>
  <c r="AB10" i="16"/>
  <c r="X10" i="16"/>
  <c r="AA10" i="16"/>
  <c r="W10" i="16"/>
  <c r="AA12" i="16"/>
  <c r="AW16" i="16"/>
  <c r="X17" i="16"/>
  <c r="AB18" i="16"/>
  <c r="X18" i="16"/>
  <c r="AA18" i="16"/>
  <c r="W18" i="16"/>
  <c r="Z35" i="7"/>
  <c r="AH42" i="7"/>
  <c r="AL42" i="7"/>
  <c r="AP42" i="7"/>
  <c r="AT42" i="7"/>
  <c r="Y6" i="8"/>
  <c r="Z7" i="8"/>
  <c r="Y10" i="8"/>
  <c r="Z11" i="8"/>
  <c r="Y14" i="8"/>
  <c r="Z15" i="8"/>
  <c r="Y18" i="8"/>
  <c r="Z19" i="8"/>
  <c r="Y22" i="8"/>
  <c r="Z23" i="8"/>
  <c r="Y26" i="8"/>
  <c r="Z27" i="8"/>
  <c r="Y30" i="8"/>
  <c r="Z31" i="8"/>
  <c r="Y34" i="8"/>
  <c r="Z35" i="8"/>
  <c r="AG38" i="8"/>
  <c r="AK38" i="8"/>
  <c r="AO38" i="8"/>
  <c r="AS38" i="8"/>
  <c r="AJ40" i="8"/>
  <c r="AN40" i="8"/>
  <c r="AR40" i="8"/>
  <c r="AV40" i="8"/>
  <c r="AG41" i="8"/>
  <c r="AK41" i="8"/>
  <c r="AO41" i="8"/>
  <c r="AS41" i="8"/>
  <c r="AH42" i="8"/>
  <c r="AL42" i="8"/>
  <c r="AP42" i="8"/>
  <c r="AT42" i="8"/>
  <c r="AJ43" i="8"/>
  <c r="AN43" i="8"/>
  <c r="AR43" i="8"/>
  <c r="AV43" i="8"/>
  <c r="AJ44" i="8"/>
  <c r="AN44" i="8"/>
  <c r="AR44" i="8"/>
  <c r="AV44" i="8"/>
  <c r="AE45" i="8"/>
  <c r="Y6" i="9"/>
  <c r="Z7" i="9"/>
  <c r="Z40" i="9" s="1"/>
  <c r="Z11" i="9"/>
  <c r="Z15" i="9"/>
  <c r="Z19" i="9"/>
  <c r="W20" i="9"/>
  <c r="AA20" i="9"/>
  <c r="X21" i="9"/>
  <c r="AB21" i="9"/>
  <c r="Z23" i="9"/>
  <c r="W24" i="9"/>
  <c r="AA24" i="9"/>
  <c r="AD24" i="9" s="1"/>
  <c r="X25" i="9"/>
  <c r="AB25" i="9"/>
  <c r="Z27" i="9"/>
  <c r="W28" i="9"/>
  <c r="AA28" i="9"/>
  <c r="AD28" i="9" s="1"/>
  <c r="X29" i="9"/>
  <c r="AB29" i="9"/>
  <c r="Z31" i="9"/>
  <c r="W32" i="9"/>
  <c r="AA32" i="9"/>
  <c r="X33" i="9"/>
  <c r="AB33" i="9"/>
  <c r="Z35" i="9"/>
  <c r="W36" i="9"/>
  <c r="AA36" i="9"/>
  <c r="W37" i="9"/>
  <c r="AA37" i="9"/>
  <c r="AD37" i="9" s="1"/>
  <c r="AG38" i="9"/>
  <c r="AK38" i="9"/>
  <c r="AO38" i="9"/>
  <c r="AS38" i="9"/>
  <c r="AJ40" i="9"/>
  <c r="AN40" i="9"/>
  <c r="AR40" i="9"/>
  <c r="AV40" i="9"/>
  <c r="AG41" i="9"/>
  <c r="AK41" i="9"/>
  <c r="AO41" i="9"/>
  <c r="AS41" i="9"/>
  <c r="AJ43" i="9"/>
  <c r="AN43" i="9"/>
  <c r="AR43" i="9"/>
  <c r="AV43" i="9"/>
  <c r="AJ44" i="9"/>
  <c r="AN44" i="9"/>
  <c r="AR44" i="9"/>
  <c r="AV44" i="9"/>
  <c r="AE45" i="9"/>
  <c r="Y6" i="10"/>
  <c r="Z7" i="10"/>
  <c r="Z42" i="10" s="1"/>
  <c r="W8" i="10"/>
  <c r="AA8" i="10"/>
  <c r="AD8" i="10" s="1"/>
  <c r="X9" i="10"/>
  <c r="AB9" i="10"/>
  <c r="Z11" i="10"/>
  <c r="W12" i="10"/>
  <c r="AA12" i="10"/>
  <c r="AD12" i="10" s="1"/>
  <c r="X13" i="10"/>
  <c r="AB13" i="10"/>
  <c r="Z15" i="10"/>
  <c r="W16" i="10"/>
  <c r="AA16" i="10"/>
  <c r="AD16" i="10" s="1"/>
  <c r="X17" i="10"/>
  <c r="AB17" i="10"/>
  <c r="Z19" i="10"/>
  <c r="W20" i="10"/>
  <c r="AA20" i="10"/>
  <c r="AD20" i="10" s="1"/>
  <c r="X21" i="10"/>
  <c r="AB21" i="10"/>
  <c r="Z23" i="10"/>
  <c r="W24" i="10"/>
  <c r="AA24" i="10"/>
  <c r="AD24" i="10" s="1"/>
  <c r="X25" i="10"/>
  <c r="AB25" i="10"/>
  <c r="Z27" i="10"/>
  <c r="W28" i="10"/>
  <c r="AA28" i="10"/>
  <c r="AD28" i="10" s="1"/>
  <c r="X29" i="10"/>
  <c r="AB29" i="10"/>
  <c r="Y30" i="10"/>
  <c r="Z31" i="10"/>
  <c r="W32" i="10"/>
  <c r="AA32" i="10"/>
  <c r="AD32" i="10" s="1"/>
  <c r="X33" i="10"/>
  <c r="AB33" i="10"/>
  <c r="Y34" i="10"/>
  <c r="Z35" i="10"/>
  <c r="W36" i="10"/>
  <c r="AA36" i="10"/>
  <c r="W37" i="10"/>
  <c r="AG38" i="10"/>
  <c r="AK38" i="10"/>
  <c r="AO38" i="10"/>
  <c r="AS38" i="10"/>
  <c r="AI39" i="10"/>
  <c r="AM39" i="10"/>
  <c r="AQ39" i="10"/>
  <c r="AU39" i="10"/>
  <c r="Z40" i="10"/>
  <c r="AJ40" i="10"/>
  <c r="AN40" i="10"/>
  <c r="AR40" i="10"/>
  <c r="AV40" i="10"/>
  <c r="AG41" i="10"/>
  <c r="AK41" i="10"/>
  <c r="AO41" i="10"/>
  <c r="AS41" i="10"/>
  <c r="AH42" i="10"/>
  <c r="AL42" i="10"/>
  <c r="AP42" i="10"/>
  <c r="AT42" i="10"/>
  <c r="AJ43" i="10"/>
  <c r="AN43" i="10"/>
  <c r="AR43" i="10"/>
  <c r="AV43" i="10"/>
  <c r="AJ44" i="10"/>
  <c r="AN44" i="10"/>
  <c r="AR44" i="10"/>
  <c r="AV44" i="10"/>
  <c r="AE45" i="10"/>
  <c r="AI45" i="10"/>
  <c r="AM45" i="10"/>
  <c r="AQ45" i="10"/>
  <c r="AU45" i="10"/>
  <c r="Y6" i="11"/>
  <c r="Z7" i="11"/>
  <c r="AC7" i="11" s="1"/>
  <c r="V7" i="11" s="1"/>
  <c r="W8" i="11"/>
  <c r="AA8" i="11"/>
  <c r="X9" i="11"/>
  <c r="AB9" i="11"/>
  <c r="AW9" i="11"/>
  <c r="Z11" i="11"/>
  <c r="AC11" i="11" s="1"/>
  <c r="V11" i="11" s="1"/>
  <c r="W12" i="11"/>
  <c r="AA12" i="11"/>
  <c r="X13" i="11"/>
  <c r="AW13" i="11"/>
  <c r="Z15" i="11"/>
  <c r="W16" i="11"/>
  <c r="AA16" i="11"/>
  <c r="X17" i="11"/>
  <c r="AW17" i="11"/>
  <c r="Z19" i="11"/>
  <c r="AC19" i="11" s="1"/>
  <c r="V19" i="11" s="1"/>
  <c r="W20" i="11"/>
  <c r="AA20" i="11"/>
  <c r="X21" i="11"/>
  <c r="AW21" i="11"/>
  <c r="Z23" i="11"/>
  <c r="AC23" i="11" s="1"/>
  <c r="V23" i="11" s="1"/>
  <c r="W24" i="11"/>
  <c r="AA24" i="11"/>
  <c r="X25" i="11"/>
  <c r="AW25" i="11"/>
  <c r="Z27" i="11"/>
  <c r="AD27" i="11" s="1"/>
  <c r="W28" i="11"/>
  <c r="AA28" i="11"/>
  <c r="X29" i="11"/>
  <c r="AW29" i="11"/>
  <c r="Z31" i="11"/>
  <c r="W32" i="11"/>
  <c r="AA32" i="11"/>
  <c r="X33" i="11"/>
  <c r="AW33" i="11"/>
  <c r="Z35" i="11"/>
  <c r="AC35" i="11" s="1"/>
  <c r="V35" i="11" s="1"/>
  <c r="W36" i="11"/>
  <c r="AA36" i="11"/>
  <c r="W37" i="11"/>
  <c r="AA37" i="11"/>
  <c r="AG38" i="11"/>
  <c r="AK38" i="11"/>
  <c r="AO38" i="11"/>
  <c r="AS38" i="11"/>
  <c r="AI39" i="11"/>
  <c r="AM39" i="11"/>
  <c r="AQ39" i="11"/>
  <c r="AU39" i="11"/>
  <c r="AJ40" i="11"/>
  <c r="AN40" i="11"/>
  <c r="AR40" i="11"/>
  <c r="AV40" i="11"/>
  <c r="AG41" i="11"/>
  <c r="AK41" i="11"/>
  <c r="AO41" i="11"/>
  <c r="AS41" i="11"/>
  <c r="AH42" i="11"/>
  <c r="AL42" i="11"/>
  <c r="AP42" i="11"/>
  <c r="AT42" i="11"/>
  <c r="AJ43" i="11"/>
  <c r="AN43" i="11"/>
  <c r="AR43" i="11"/>
  <c r="AV43" i="11"/>
  <c r="AJ44" i="11"/>
  <c r="AN44" i="11"/>
  <c r="AR44" i="11"/>
  <c r="AV44" i="11"/>
  <c r="AE45" i="11"/>
  <c r="AI45" i="11"/>
  <c r="AM45" i="11"/>
  <c r="AQ45" i="11"/>
  <c r="AU45" i="11"/>
  <c r="Y6" i="12"/>
  <c r="Z7" i="12"/>
  <c r="AC7" i="12" s="1"/>
  <c r="V7" i="12" s="1"/>
  <c r="W8" i="12"/>
  <c r="AA8" i="12"/>
  <c r="X9" i="12"/>
  <c r="AW9" i="12"/>
  <c r="Z11" i="12"/>
  <c r="AC11" i="12" s="1"/>
  <c r="V11" i="12" s="1"/>
  <c r="W12" i="12"/>
  <c r="AA12" i="12"/>
  <c r="X13" i="12"/>
  <c r="AW13" i="12"/>
  <c r="Z15" i="12"/>
  <c r="W16" i="12"/>
  <c r="AA16" i="12"/>
  <c r="X17" i="12"/>
  <c r="AW17" i="12"/>
  <c r="Z19" i="12"/>
  <c r="W20" i="12"/>
  <c r="AA20" i="12"/>
  <c r="X21" i="12"/>
  <c r="AW21" i="12"/>
  <c r="Z23" i="12"/>
  <c r="AC23" i="12" s="1"/>
  <c r="V23" i="12" s="1"/>
  <c r="W24" i="12"/>
  <c r="AA24" i="12"/>
  <c r="X25" i="12"/>
  <c r="AW25" i="12"/>
  <c r="Z27" i="12"/>
  <c r="AC27" i="12" s="1"/>
  <c r="V27" i="12" s="1"/>
  <c r="W28" i="12"/>
  <c r="AA28" i="12"/>
  <c r="X29" i="12"/>
  <c r="AW29" i="12"/>
  <c r="Z31" i="12"/>
  <c r="W32" i="12"/>
  <c r="AA32" i="12"/>
  <c r="X33" i="12"/>
  <c r="AW33" i="12"/>
  <c r="Z35" i="12"/>
  <c r="W36" i="12"/>
  <c r="AA36" i="12"/>
  <c r="W37" i="12"/>
  <c r="AA37" i="12"/>
  <c r="AG38" i="12"/>
  <c r="AK38" i="12"/>
  <c r="AO38" i="12"/>
  <c r="AS38" i="12"/>
  <c r="AI39" i="12"/>
  <c r="AM39" i="12"/>
  <c r="AQ39" i="12"/>
  <c r="AU39" i="12"/>
  <c r="AJ40" i="12"/>
  <c r="AN40" i="12"/>
  <c r="AR40" i="12"/>
  <c r="AV40" i="12"/>
  <c r="AG41" i="12"/>
  <c r="AK41" i="12"/>
  <c r="AO41" i="12"/>
  <c r="AS41" i="12"/>
  <c r="AH42" i="12"/>
  <c r="AL42" i="12"/>
  <c r="AP42" i="12"/>
  <c r="AT42" i="12"/>
  <c r="AJ43" i="12"/>
  <c r="AN43" i="12"/>
  <c r="AR43" i="12"/>
  <c r="AV43" i="12"/>
  <c r="AJ44" i="12"/>
  <c r="AN44" i="12"/>
  <c r="AR44" i="12"/>
  <c r="AV44" i="12"/>
  <c r="AE45" i="12"/>
  <c r="AI45" i="12"/>
  <c r="AM45" i="12"/>
  <c r="AQ45" i="12"/>
  <c r="AU45" i="12"/>
  <c r="Y6" i="13"/>
  <c r="Z7" i="13"/>
  <c r="W8" i="13"/>
  <c r="W38" i="13" s="1"/>
  <c r="C20" i="43" s="1"/>
  <c r="AA8" i="13"/>
  <c r="X9" i="13"/>
  <c r="AW9" i="13"/>
  <c r="Z11" i="13"/>
  <c r="AC11" i="13" s="1"/>
  <c r="V11" i="13" s="1"/>
  <c r="W12" i="13"/>
  <c r="AA12" i="13"/>
  <c r="X13" i="13"/>
  <c r="AW13" i="13"/>
  <c r="Z15" i="13"/>
  <c r="AC15" i="13" s="1"/>
  <c r="V15" i="13" s="1"/>
  <c r="W16" i="13"/>
  <c r="AA16" i="13"/>
  <c r="X17" i="13"/>
  <c r="AW17" i="13"/>
  <c r="Z19" i="13"/>
  <c r="AC19" i="13" s="1"/>
  <c r="V19" i="13" s="1"/>
  <c r="W20" i="13"/>
  <c r="AA20" i="13"/>
  <c r="X21" i="13"/>
  <c r="AW21" i="13"/>
  <c r="Z23" i="13"/>
  <c r="W24" i="13"/>
  <c r="AA24" i="13"/>
  <c r="X25" i="13"/>
  <c r="AW25" i="13"/>
  <c r="Z27" i="13"/>
  <c r="AC27" i="13" s="1"/>
  <c r="V27" i="13" s="1"/>
  <c r="W28" i="13"/>
  <c r="AA28" i="13"/>
  <c r="X29" i="13"/>
  <c r="AW29" i="13"/>
  <c r="Z31" i="13"/>
  <c r="AC31" i="13" s="1"/>
  <c r="V31" i="13" s="1"/>
  <c r="W32" i="13"/>
  <c r="AA32" i="13"/>
  <c r="X33" i="13"/>
  <c r="AW33" i="13"/>
  <c r="Z35" i="13"/>
  <c r="W36" i="13"/>
  <c r="AA36" i="13"/>
  <c r="W37" i="13"/>
  <c r="AA37" i="13"/>
  <c r="AG38" i="13"/>
  <c r="AK38" i="13"/>
  <c r="AO38" i="13"/>
  <c r="AS38" i="13"/>
  <c r="AI39" i="13"/>
  <c r="AM39" i="13"/>
  <c r="AQ39" i="13"/>
  <c r="AU39" i="13"/>
  <c r="AJ40" i="13"/>
  <c r="AN40" i="13"/>
  <c r="AR40" i="13"/>
  <c r="AV40" i="13"/>
  <c r="AG41" i="13"/>
  <c r="AK41" i="13"/>
  <c r="AO41" i="13"/>
  <c r="AS41" i="13"/>
  <c r="AH42" i="13"/>
  <c r="AL42" i="13"/>
  <c r="AP42" i="13"/>
  <c r="AT42" i="13"/>
  <c r="AJ43" i="13"/>
  <c r="AN43" i="13"/>
  <c r="AR43" i="13"/>
  <c r="AV43" i="13"/>
  <c r="AJ44" i="13"/>
  <c r="AN44" i="13"/>
  <c r="AR44" i="13"/>
  <c r="AV44" i="13"/>
  <c r="AE45" i="13"/>
  <c r="AI45" i="13"/>
  <c r="AM45" i="13"/>
  <c r="AQ45" i="13"/>
  <c r="AU45" i="13"/>
  <c r="Y6" i="14"/>
  <c r="Z7" i="14"/>
  <c r="W8" i="14"/>
  <c r="AA8" i="14"/>
  <c r="X9" i="14"/>
  <c r="AW9" i="14"/>
  <c r="Z11" i="14"/>
  <c r="W12" i="14"/>
  <c r="AA12" i="14"/>
  <c r="X13" i="14"/>
  <c r="AW13" i="14"/>
  <c r="Z15" i="14"/>
  <c r="AC15" i="14" s="1"/>
  <c r="V15" i="14" s="1"/>
  <c r="W16" i="14"/>
  <c r="AA16" i="14"/>
  <c r="X17" i="14"/>
  <c r="AW17" i="14"/>
  <c r="Z19" i="14"/>
  <c r="AC19" i="14" s="1"/>
  <c r="V19" i="14" s="1"/>
  <c r="W20" i="14"/>
  <c r="AA20" i="14"/>
  <c r="X21" i="14"/>
  <c r="AW21" i="14"/>
  <c r="Z23" i="14"/>
  <c r="W24" i="14"/>
  <c r="AA24" i="14"/>
  <c r="X25" i="14"/>
  <c r="AW25" i="14"/>
  <c r="Z27" i="14"/>
  <c r="W28" i="14"/>
  <c r="AA28" i="14"/>
  <c r="X29" i="14"/>
  <c r="AW29" i="14"/>
  <c r="Z31" i="14"/>
  <c r="AC31" i="14" s="1"/>
  <c r="V31" i="14" s="1"/>
  <c r="W32" i="14"/>
  <c r="AA32" i="14"/>
  <c r="X33" i="14"/>
  <c r="AW33" i="14"/>
  <c r="Z35" i="14"/>
  <c r="AC35" i="14" s="1"/>
  <c r="V35" i="14" s="1"/>
  <c r="W36" i="14"/>
  <c r="AA36" i="14"/>
  <c r="W37" i="14"/>
  <c r="AA37" i="14"/>
  <c r="AG38" i="14"/>
  <c r="AK38" i="14"/>
  <c r="AO38" i="14"/>
  <c r="AS38" i="14"/>
  <c r="AI39" i="14"/>
  <c r="AM39" i="14"/>
  <c r="AQ39" i="14"/>
  <c r="AU39" i="14"/>
  <c r="AJ40" i="14"/>
  <c r="AN40" i="14"/>
  <c r="AR40" i="14"/>
  <c r="AV40" i="14"/>
  <c r="AG41" i="14"/>
  <c r="AK41" i="14"/>
  <c r="AO41" i="14"/>
  <c r="AS41" i="14"/>
  <c r="AH42" i="14"/>
  <c r="AL42" i="14"/>
  <c r="AP42" i="14"/>
  <c r="AT42" i="14"/>
  <c r="AJ43" i="14"/>
  <c r="AN43" i="14"/>
  <c r="AR43" i="14"/>
  <c r="AV43" i="14"/>
  <c r="AJ44" i="14"/>
  <c r="AN44" i="14"/>
  <c r="AR44" i="14"/>
  <c r="AV44" i="14"/>
  <c r="AE45" i="14"/>
  <c r="AI45" i="14"/>
  <c r="AM45" i="14"/>
  <c r="AQ45" i="14"/>
  <c r="AU45" i="14"/>
  <c r="Y6" i="15"/>
  <c r="AH45" i="15"/>
  <c r="AH39" i="15"/>
  <c r="AH44" i="15"/>
  <c r="AH43" i="15"/>
  <c r="AH40" i="15"/>
  <c r="AH41" i="15"/>
  <c r="AH38" i="15"/>
  <c r="AL45" i="15"/>
  <c r="AL39" i="15"/>
  <c r="AL44" i="15"/>
  <c r="AL43" i="15"/>
  <c r="AL40" i="15"/>
  <c r="AL41" i="15"/>
  <c r="AL38" i="15"/>
  <c r="AP45" i="15"/>
  <c r="AP39" i="15"/>
  <c r="AP44" i="15"/>
  <c r="AP43" i="15"/>
  <c r="AP40" i="15"/>
  <c r="AP41" i="15"/>
  <c r="AP38" i="15"/>
  <c r="AT45" i="15"/>
  <c r="AT39" i="15"/>
  <c r="AT44" i="15"/>
  <c r="AT43" i="15"/>
  <c r="AT40" i="15"/>
  <c r="AT41" i="15"/>
  <c r="AT38" i="15"/>
  <c r="Z7" i="15"/>
  <c r="AC7" i="15" s="1"/>
  <c r="V7" i="15" s="1"/>
  <c r="W8" i="15"/>
  <c r="AA8" i="15"/>
  <c r="X9" i="15"/>
  <c r="AW9" i="15"/>
  <c r="Z11" i="15"/>
  <c r="W12" i="15"/>
  <c r="AA12" i="15"/>
  <c r="X13" i="15"/>
  <c r="X14" i="15"/>
  <c r="AA16" i="15"/>
  <c r="AW16" i="15"/>
  <c r="Y17" i="15"/>
  <c r="AW17" i="15"/>
  <c r="AW18" i="15"/>
  <c r="Z19" i="15"/>
  <c r="X21" i="15"/>
  <c r="X22" i="15"/>
  <c r="AA24" i="15"/>
  <c r="AW24" i="15"/>
  <c r="Y25" i="15"/>
  <c r="AW25" i="15"/>
  <c r="AW26" i="15"/>
  <c r="Z27" i="15"/>
  <c r="AD27" i="15" s="1"/>
  <c r="AA29" i="15"/>
  <c r="W29" i="15"/>
  <c r="Y29" i="15"/>
  <c r="AC29" i="15" s="1"/>
  <c r="V29" i="15" s="1"/>
  <c r="AW29" i="15"/>
  <c r="Y31" i="15"/>
  <c r="AC31" i="15" s="1"/>
  <c r="V31" i="15" s="1"/>
  <c r="AA31" i="15"/>
  <c r="W31" i="15"/>
  <c r="AW31" i="15"/>
  <c r="AA33" i="15"/>
  <c r="W33" i="15"/>
  <c r="Y33" i="15"/>
  <c r="AC33" i="15" s="1"/>
  <c r="V33" i="15" s="1"/>
  <c r="AW33" i="15"/>
  <c r="Y35" i="15"/>
  <c r="W36" i="15"/>
  <c r="Z36" i="15"/>
  <c r="W37" i="15"/>
  <c r="Z37" i="15"/>
  <c r="AS38" i="15"/>
  <c r="AJ40" i="15"/>
  <c r="AO41" i="15"/>
  <c r="AT42" i="15"/>
  <c r="AJ43" i="15"/>
  <c r="AG41" i="16"/>
  <c r="AK41" i="16"/>
  <c r="AO41" i="16"/>
  <c r="AS41" i="16"/>
  <c r="Y7" i="16"/>
  <c r="W8" i="16"/>
  <c r="Z8" i="16"/>
  <c r="AB11" i="16"/>
  <c r="X11" i="16"/>
  <c r="AA13" i="16"/>
  <c r="W13" i="16"/>
  <c r="Z13" i="16"/>
  <c r="Y13" i="16"/>
  <c r="AW13" i="16"/>
  <c r="Y15" i="16"/>
  <c r="Y43" i="16" s="1"/>
  <c r="W16" i="16"/>
  <c r="Z16" i="16"/>
  <c r="AW20" i="9"/>
  <c r="AW24" i="9"/>
  <c r="AW28" i="9"/>
  <c r="AW32" i="9"/>
  <c r="AW36" i="9"/>
  <c r="AW37" i="9"/>
  <c r="AW8" i="10"/>
  <c r="AW12" i="10"/>
  <c r="AW16" i="10"/>
  <c r="AW20" i="10"/>
  <c r="AW24" i="10"/>
  <c r="AW28" i="10"/>
  <c r="AW32" i="10"/>
  <c r="AW36" i="10"/>
  <c r="AH38" i="10"/>
  <c r="AL38" i="10"/>
  <c r="AP38" i="10"/>
  <c r="AT38" i="10"/>
  <c r="AJ39" i="10"/>
  <c r="AN39" i="10"/>
  <c r="AR39" i="10"/>
  <c r="AV39" i="10"/>
  <c r="AG40" i="10"/>
  <c r="AK40" i="10"/>
  <c r="AO40" i="10"/>
  <c r="AS40" i="10"/>
  <c r="AH41" i="10"/>
  <c r="AL41" i="10"/>
  <c r="AP41" i="10"/>
  <c r="AT41" i="10"/>
  <c r="AE42" i="10"/>
  <c r="AI42" i="10"/>
  <c r="AM42" i="10"/>
  <c r="AQ42" i="10"/>
  <c r="AU42" i="10"/>
  <c r="AG43" i="10"/>
  <c r="AK43" i="10"/>
  <c r="AO43" i="10"/>
  <c r="AS43" i="10"/>
  <c r="AG44" i="10"/>
  <c r="AK44" i="10"/>
  <c r="AO44" i="10"/>
  <c r="AS44" i="10"/>
  <c r="AJ45" i="10"/>
  <c r="AN45" i="10"/>
  <c r="AR45" i="10"/>
  <c r="AV45" i="10"/>
  <c r="Z6" i="11"/>
  <c r="W7" i="11"/>
  <c r="W43" i="11" s="1"/>
  <c r="AA7" i="11"/>
  <c r="AA41" i="11" s="1"/>
  <c r="X8" i="11"/>
  <c r="W11" i="11"/>
  <c r="AA11" i="11"/>
  <c r="X12" i="11"/>
  <c r="W15" i="11"/>
  <c r="AA15" i="11"/>
  <c r="X16" i="11"/>
  <c r="W19" i="11"/>
  <c r="AA19" i="11"/>
  <c r="AA40" i="11" s="1"/>
  <c r="X20" i="11"/>
  <c r="W23" i="11"/>
  <c r="AA23" i="11"/>
  <c r="X24" i="11"/>
  <c r="W27" i="11"/>
  <c r="AA27" i="11"/>
  <c r="X28" i="11"/>
  <c r="W31" i="11"/>
  <c r="AA31" i="11"/>
  <c r="X32" i="11"/>
  <c r="W35" i="11"/>
  <c r="AA35" i="11"/>
  <c r="X36" i="11"/>
  <c r="X37" i="11"/>
  <c r="AH38" i="11"/>
  <c r="AL38" i="11"/>
  <c r="AP38" i="11"/>
  <c r="AT38" i="11"/>
  <c r="AJ39" i="11"/>
  <c r="AN39" i="11"/>
  <c r="AR39" i="11"/>
  <c r="AV39" i="11"/>
  <c r="AG40" i="11"/>
  <c r="AK40" i="11"/>
  <c r="AO40" i="11"/>
  <c r="AS40" i="11"/>
  <c r="AH41" i="11"/>
  <c r="AL41" i="11"/>
  <c r="AP41" i="11"/>
  <c r="AT41" i="11"/>
  <c r="AE42" i="11"/>
  <c r="AG43" i="11"/>
  <c r="AK43" i="11"/>
  <c r="AO43" i="11"/>
  <c r="AS43" i="11"/>
  <c r="AG44" i="11"/>
  <c r="AK44" i="11"/>
  <c r="AO44" i="11"/>
  <c r="AS44" i="11"/>
  <c r="AJ45" i="11"/>
  <c r="AN45" i="11"/>
  <c r="AR45" i="11"/>
  <c r="AV45" i="11"/>
  <c r="Z6" i="12"/>
  <c r="W7" i="12"/>
  <c r="W43" i="12" s="1"/>
  <c r="AA7" i="12"/>
  <c r="AA43" i="12" s="1"/>
  <c r="X8" i="12"/>
  <c r="W11" i="12"/>
  <c r="AA11" i="12"/>
  <c r="X12" i="12"/>
  <c r="W15" i="12"/>
  <c r="W38" i="12" s="1"/>
  <c r="C19" i="43" s="1"/>
  <c r="AA15" i="12"/>
  <c r="X16" i="12"/>
  <c r="W19" i="12"/>
  <c r="AA19" i="12"/>
  <c r="AA40" i="12" s="1"/>
  <c r="X20" i="12"/>
  <c r="W23" i="12"/>
  <c r="AA23" i="12"/>
  <c r="X24" i="12"/>
  <c r="W27" i="12"/>
  <c r="AA27" i="12"/>
  <c r="X28" i="12"/>
  <c r="W31" i="12"/>
  <c r="AA31" i="12"/>
  <c r="X32" i="12"/>
  <c r="W35" i="12"/>
  <c r="AA35" i="12"/>
  <c r="X36" i="12"/>
  <c r="X37" i="12"/>
  <c r="AH38" i="12"/>
  <c r="AL38" i="12"/>
  <c r="AP38" i="12"/>
  <c r="AT38" i="12"/>
  <c r="AJ39" i="12"/>
  <c r="AN39" i="12"/>
  <c r="AR39" i="12"/>
  <c r="AV39" i="12"/>
  <c r="AG40" i="12"/>
  <c r="AK40" i="12"/>
  <c r="AO40" i="12"/>
  <c r="AS40" i="12"/>
  <c r="AH41" i="12"/>
  <c r="AL41" i="12"/>
  <c r="AP41" i="12"/>
  <c r="AT41" i="12"/>
  <c r="AE42" i="12"/>
  <c r="AG43" i="12"/>
  <c r="AK43" i="12"/>
  <c r="AO43" i="12"/>
  <c r="AS43" i="12"/>
  <c r="AG44" i="12"/>
  <c r="AK44" i="12"/>
  <c r="AO44" i="12"/>
  <c r="AS44" i="12"/>
  <c r="AJ45" i="12"/>
  <c r="AN45" i="12"/>
  <c r="AR45" i="12"/>
  <c r="AV45" i="12"/>
  <c r="Z6" i="13"/>
  <c r="W7" i="13"/>
  <c r="W43" i="13" s="1"/>
  <c r="AA7" i="13"/>
  <c r="AA44" i="13" s="1"/>
  <c r="X8" i="13"/>
  <c r="W11" i="13"/>
  <c r="AA11" i="13"/>
  <c r="X12" i="13"/>
  <c r="W15" i="13"/>
  <c r="AA15" i="13"/>
  <c r="X16" i="13"/>
  <c r="W19" i="13"/>
  <c r="AA19" i="13"/>
  <c r="AA40" i="13" s="1"/>
  <c r="X20" i="13"/>
  <c r="W23" i="13"/>
  <c r="AA23" i="13"/>
  <c r="X24" i="13"/>
  <c r="W27" i="13"/>
  <c r="AA27" i="13"/>
  <c r="X28" i="13"/>
  <c r="W31" i="13"/>
  <c r="AA31" i="13"/>
  <c r="X32" i="13"/>
  <c r="W35" i="13"/>
  <c r="AA35" i="13"/>
  <c r="X36" i="13"/>
  <c r="X37" i="13"/>
  <c r="AH38" i="13"/>
  <c r="AL38" i="13"/>
  <c r="AP38" i="13"/>
  <c r="AT38" i="13"/>
  <c r="AJ39" i="13"/>
  <c r="AN39" i="13"/>
  <c r="AR39" i="13"/>
  <c r="AV39" i="13"/>
  <c r="AG40" i="13"/>
  <c r="AK40" i="13"/>
  <c r="AO40" i="13"/>
  <c r="AS40" i="13"/>
  <c r="AH41" i="13"/>
  <c r="AL41" i="13"/>
  <c r="AP41" i="13"/>
  <c r="AT41" i="13"/>
  <c r="AE42" i="13"/>
  <c r="AI42" i="13"/>
  <c r="AM42" i="13"/>
  <c r="AQ42" i="13"/>
  <c r="AU42" i="13"/>
  <c r="AG43" i="13"/>
  <c r="AK43" i="13"/>
  <c r="AO43" i="13"/>
  <c r="AS43" i="13"/>
  <c r="AG44" i="13"/>
  <c r="AK44" i="13"/>
  <c r="AO44" i="13"/>
  <c r="AS44" i="13"/>
  <c r="AJ45" i="13"/>
  <c r="AN45" i="13"/>
  <c r="AR45" i="13"/>
  <c r="AV45" i="13"/>
  <c r="Z6" i="14"/>
  <c r="W7" i="14"/>
  <c r="W43" i="14" s="1"/>
  <c r="AA7" i="14"/>
  <c r="AA45" i="14" s="1"/>
  <c r="X8" i="14"/>
  <c r="W11" i="14"/>
  <c r="AA11" i="14"/>
  <c r="X12" i="14"/>
  <c r="W15" i="14"/>
  <c r="AA15" i="14"/>
  <c r="X16" i="14"/>
  <c r="W19" i="14"/>
  <c r="AA19" i="14"/>
  <c r="AA40" i="14" s="1"/>
  <c r="X20" i="14"/>
  <c r="W23" i="14"/>
  <c r="AA23" i="14"/>
  <c r="X24" i="14"/>
  <c r="W27" i="14"/>
  <c r="AA27" i="14"/>
  <c r="X28" i="14"/>
  <c r="W31" i="14"/>
  <c r="AA31" i="14"/>
  <c r="X32" i="14"/>
  <c r="W35" i="14"/>
  <c r="AA35" i="14"/>
  <c r="X36" i="14"/>
  <c r="X37" i="14"/>
  <c r="AH38" i="14"/>
  <c r="AL38" i="14"/>
  <c r="AP38" i="14"/>
  <c r="AT38" i="14"/>
  <c r="AJ39" i="14"/>
  <c r="AN39" i="14"/>
  <c r="AR39" i="14"/>
  <c r="AV39" i="14"/>
  <c r="AG40" i="14"/>
  <c r="AK40" i="14"/>
  <c r="AO40" i="14"/>
  <c r="AS40" i="14"/>
  <c r="AH41" i="14"/>
  <c r="AL41" i="14"/>
  <c r="AP41" i="14"/>
  <c r="AT41" i="14"/>
  <c r="AE42" i="14"/>
  <c r="AI42" i="14"/>
  <c r="AM42" i="14"/>
  <c r="AQ42" i="14"/>
  <c r="AU42" i="14"/>
  <c r="AG43" i="14"/>
  <c r="AK43" i="14"/>
  <c r="AO43" i="14"/>
  <c r="AS43" i="14"/>
  <c r="AG44" i="14"/>
  <c r="AK44" i="14"/>
  <c r="AO44" i="14"/>
  <c r="AS44" i="14"/>
  <c r="AJ45" i="14"/>
  <c r="AN45" i="14"/>
  <c r="AR45" i="14"/>
  <c r="AV45" i="14"/>
  <c r="Z6" i="15"/>
  <c r="AI44" i="15"/>
  <c r="AI43" i="15"/>
  <c r="AI40" i="15"/>
  <c r="AI41" i="15"/>
  <c r="AI38" i="15"/>
  <c r="AI48" i="15" s="1"/>
  <c r="AI42" i="15"/>
  <c r="AM44" i="15"/>
  <c r="AM43" i="15"/>
  <c r="AM40" i="15"/>
  <c r="AM41" i="15"/>
  <c r="AM38" i="15"/>
  <c r="AM42" i="15"/>
  <c r="AQ44" i="15"/>
  <c r="AQ43" i="15"/>
  <c r="AQ40" i="15"/>
  <c r="AQ41" i="15"/>
  <c r="AQ38" i="15"/>
  <c r="AQ42" i="15"/>
  <c r="AU44" i="15"/>
  <c r="AU43" i="15"/>
  <c r="AU40" i="15"/>
  <c r="AU41" i="15"/>
  <c r="AU38" i="15"/>
  <c r="AU42" i="15"/>
  <c r="W7" i="15"/>
  <c r="W38" i="15" s="1"/>
  <c r="C22" i="43" s="1"/>
  <c r="AA7" i="15"/>
  <c r="AA41" i="15" s="1"/>
  <c r="X8" i="15"/>
  <c r="W11" i="15"/>
  <c r="AA11" i="15"/>
  <c r="X12" i="15"/>
  <c r="Z13" i="15"/>
  <c r="Y14" i="15"/>
  <c r="Y15" i="15"/>
  <c r="AC15" i="15" s="1"/>
  <c r="V15" i="15" s="1"/>
  <c r="AB16" i="15"/>
  <c r="X16" i="15"/>
  <c r="W17" i="15"/>
  <c r="AB17" i="15"/>
  <c r="AC17" i="15" s="1"/>
  <c r="V17" i="15" s="1"/>
  <c r="W18" i="15"/>
  <c r="AB18" i="15"/>
  <c r="AA19" i="15"/>
  <c r="W19" i="15"/>
  <c r="AW19" i="15"/>
  <c r="Z20" i="15"/>
  <c r="Z21" i="15"/>
  <c r="Y22" i="15"/>
  <c r="Y23" i="15"/>
  <c r="AC23" i="15" s="1"/>
  <c r="V23" i="15" s="1"/>
  <c r="AB24" i="15"/>
  <c r="X24" i="15"/>
  <c r="W25" i="15"/>
  <c r="AB25" i="15"/>
  <c r="AD25" i="15" s="1"/>
  <c r="W26" i="15"/>
  <c r="AB26" i="15"/>
  <c r="AA27" i="15"/>
  <c r="W27" i="15"/>
  <c r="AW27" i="15"/>
  <c r="Z28" i="15"/>
  <c r="AB29" i="15"/>
  <c r="W30" i="15"/>
  <c r="AB31" i="15"/>
  <c r="W32" i="15"/>
  <c r="AB33" i="15"/>
  <c r="AB34" i="15"/>
  <c r="X34" i="15"/>
  <c r="AA34" i="15"/>
  <c r="W34" i="15"/>
  <c r="AA36" i="15"/>
  <c r="AA37" i="15"/>
  <c r="AG38" i="15"/>
  <c r="AU39" i="15"/>
  <c r="AN40" i="15"/>
  <c r="AS41" i="15"/>
  <c r="AH42" i="15"/>
  <c r="AM45" i="15"/>
  <c r="AH42" i="16"/>
  <c r="AH45" i="16"/>
  <c r="AH39" i="16"/>
  <c r="AB6" i="16"/>
  <c r="X6" i="16"/>
  <c r="AH44" i="16"/>
  <c r="AH43" i="16"/>
  <c r="AH40" i="16"/>
  <c r="AA6" i="16"/>
  <c r="W6" i="16"/>
  <c r="AH41" i="16"/>
  <c r="AH38" i="16"/>
  <c r="AL42" i="16"/>
  <c r="AL45" i="16"/>
  <c r="AL39" i="16"/>
  <c r="AL44" i="16"/>
  <c r="AL43" i="16"/>
  <c r="AL40" i="16"/>
  <c r="AL41" i="16"/>
  <c r="AL38" i="16"/>
  <c r="AP42" i="16"/>
  <c r="AP45" i="16"/>
  <c r="AP39" i="16"/>
  <c r="AP44" i="16"/>
  <c r="AP43" i="16"/>
  <c r="AP40" i="16"/>
  <c r="AP41" i="16"/>
  <c r="AP38" i="16"/>
  <c r="AT42" i="16"/>
  <c r="AT45" i="16"/>
  <c r="AT39" i="16"/>
  <c r="AT44" i="16"/>
  <c r="AT43" i="16"/>
  <c r="AT40" i="16"/>
  <c r="AT41" i="16"/>
  <c r="AT38" i="16"/>
  <c r="AA8" i="16"/>
  <c r="AW12" i="16"/>
  <c r="X13" i="16"/>
  <c r="AB14" i="16"/>
  <c r="X14" i="16"/>
  <c r="AA14" i="16"/>
  <c r="W14" i="16"/>
  <c r="AA16" i="16"/>
  <c r="W6" i="8"/>
  <c r="AA6" i="8"/>
  <c r="X7" i="8"/>
  <c r="AB7" i="8"/>
  <c r="W10" i="8"/>
  <c r="X11" i="8"/>
  <c r="W14" i="8"/>
  <c r="X15" i="8"/>
  <c r="W18" i="8"/>
  <c r="X19" i="8"/>
  <c r="W22" i="8"/>
  <c r="X23" i="8"/>
  <c r="W26" i="8"/>
  <c r="X27" i="8"/>
  <c r="W30" i="8"/>
  <c r="X31" i="8"/>
  <c r="W34" i="8"/>
  <c r="X35" i="8"/>
  <c r="AG39" i="8"/>
  <c r="AK39" i="8"/>
  <c r="AO39" i="8"/>
  <c r="AS39" i="8"/>
  <c r="AH40" i="8"/>
  <c r="AL40" i="8"/>
  <c r="AP40" i="8"/>
  <c r="AT40" i="8"/>
  <c r="W6" i="9"/>
  <c r="AA6" i="9"/>
  <c r="X7" i="9"/>
  <c r="AB7" i="9"/>
  <c r="W22" i="9"/>
  <c r="X23" i="9"/>
  <c r="W26" i="9"/>
  <c r="X27" i="9"/>
  <c r="W30" i="9"/>
  <c r="X31" i="9"/>
  <c r="W34" i="9"/>
  <c r="X35" i="9"/>
  <c r="AG39" i="9"/>
  <c r="AK39" i="9"/>
  <c r="AO39" i="9"/>
  <c r="AS39" i="9"/>
  <c r="AH40" i="9"/>
  <c r="AL40" i="9"/>
  <c r="AP40" i="9"/>
  <c r="AT40" i="9"/>
  <c r="AH43" i="9"/>
  <c r="AL43" i="9"/>
  <c r="AP43" i="9"/>
  <c r="AT43" i="9"/>
  <c r="W6" i="10"/>
  <c r="AA6" i="10"/>
  <c r="X7" i="10"/>
  <c r="W10" i="10"/>
  <c r="X11" i="10"/>
  <c r="W14" i="10"/>
  <c r="X15" i="10"/>
  <c r="W18" i="10"/>
  <c r="X19" i="10"/>
  <c r="W22" i="10"/>
  <c r="X23" i="10"/>
  <c r="W26" i="10"/>
  <c r="X27" i="10"/>
  <c r="W30" i="10"/>
  <c r="X31" i="10"/>
  <c r="W34" i="10"/>
  <c r="X35" i="10"/>
  <c r="AI38" i="10"/>
  <c r="AI48" i="10" s="1"/>
  <c r="AM38" i="10"/>
  <c r="AQ38" i="10"/>
  <c r="AU38" i="10"/>
  <c r="AG39" i="10"/>
  <c r="AL40" i="10"/>
  <c r="AP40" i="10"/>
  <c r="AT40" i="10"/>
  <c r="AW7" i="11"/>
  <c r="AI38" i="11"/>
  <c r="AI48" i="11" s="1"/>
  <c r="AM38" i="11"/>
  <c r="AQ38" i="11"/>
  <c r="AU38" i="11"/>
  <c r="AH40" i="11"/>
  <c r="AH43" i="11"/>
  <c r="AL43" i="11"/>
  <c r="AP43" i="11"/>
  <c r="AT43" i="11"/>
  <c r="AW7" i="12"/>
  <c r="AI38" i="12"/>
  <c r="AI48" i="12" s="1"/>
  <c r="AM38" i="12"/>
  <c r="AQ38" i="12"/>
  <c r="AU38" i="12"/>
  <c r="AH40" i="12"/>
  <c r="AL40" i="12"/>
  <c r="AP40" i="12"/>
  <c r="AT40" i="12"/>
  <c r="AH43" i="12"/>
  <c r="AL43" i="12"/>
  <c r="AP43" i="12"/>
  <c r="AT43" i="12"/>
  <c r="AI38" i="13"/>
  <c r="AI48" i="13" s="1"/>
  <c r="AM38" i="13"/>
  <c r="AQ38" i="13"/>
  <c r="AU38" i="13"/>
  <c r="AG39" i="13"/>
  <c r="AK39" i="13"/>
  <c r="AO39" i="13"/>
  <c r="AS39" i="13"/>
  <c r="AH40" i="13"/>
  <c r="AL40" i="13"/>
  <c r="AP40" i="13"/>
  <c r="AT40" i="13"/>
  <c r="AH43" i="13"/>
  <c r="AL43" i="13"/>
  <c r="AP43" i="13"/>
  <c r="AT43" i="13"/>
  <c r="AI38" i="14"/>
  <c r="AI48" i="14" s="1"/>
  <c r="AM38" i="14"/>
  <c r="AQ38" i="14"/>
  <c r="AU38" i="14"/>
  <c r="AG39" i="14"/>
  <c r="AK39" i="14"/>
  <c r="AO39" i="14"/>
  <c r="AS39" i="14"/>
  <c r="AH40" i="14"/>
  <c r="AL40" i="14"/>
  <c r="AP40" i="14"/>
  <c r="AT40" i="14"/>
  <c r="AH43" i="14"/>
  <c r="AL43" i="14"/>
  <c r="AP43" i="14"/>
  <c r="AT43" i="14"/>
  <c r="AA42" i="15"/>
  <c r="AE44" i="15"/>
  <c r="AE43" i="15"/>
  <c r="AE40" i="15"/>
  <c r="AE41" i="15"/>
  <c r="AE42" i="15"/>
  <c r="AJ41" i="15"/>
  <c r="AJ38" i="15"/>
  <c r="AJ42" i="15"/>
  <c r="AJ45" i="15"/>
  <c r="AJ39" i="15"/>
  <c r="AN41" i="15"/>
  <c r="AN38" i="15"/>
  <c r="AN42" i="15"/>
  <c r="AN45" i="15"/>
  <c r="AN39" i="15"/>
  <c r="AR41" i="15"/>
  <c r="AR38" i="15"/>
  <c r="AR42" i="15"/>
  <c r="AR45" i="15"/>
  <c r="AR39" i="15"/>
  <c r="AV41" i="15"/>
  <c r="AV38" i="15"/>
  <c r="AV42" i="15"/>
  <c r="AV45" i="15"/>
  <c r="AV39" i="15"/>
  <c r="AW13" i="15"/>
  <c r="AW14" i="15"/>
  <c r="AD17" i="15"/>
  <c r="AD18" i="15"/>
  <c r="AC18" i="15"/>
  <c r="V18" i="15" s="1"/>
  <c r="AW21" i="15"/>
  <c r="AW22" i="15"/>
  <c r="AC25" i="15"/>
  <c r="V25" i="15" s="1"/>
  <c r="AD26" i="15"/>
  <c r="AC26" i="15"/>
  <c r="V26" i="15" s="1"/>
  <c r="AB35" i="15"/>
  <c r="X35" i="15"/>
  <c r="AK38" i="15"/>
  <c r="AI39" i="15"/>
  <c r="AR40" i="15"/>
  <c r="AG41" i="15"/>
  <c r="AL42" i="15"/>
  <c r="AR43" i="15"/>
  <c r="AN44" i="15"/>
  <c r="AE45" i="15"/>
  <c r="AQ45" i="15"/>
  <c r="AI45" i="16"/>
  <c r="AI39" i="16"/>
  <c r="AB7" i="16"/>
  <c r="X7" i="16"/>
  <c r="AM45" i="16"/>
  <c r="AM39" i="16"/>
  <c r="AQ45" i="16"/>
  <c r="AQ39" i="16"/>
  <c r="AU45" i="16"/>
  <c r="AU39" i="16"/>
  <c r="AA9" i="16"/>
  <c r="W9" i="16"/>
  <c r="Z9" i="16"/>
  <c r="Y9" i="16"/>
  <c r="Y40" i="16" s="1"/>
  <c r="AW9" i="16"/>
  <c r="AB15" i="16"/>
  <c r="X15" i="16"/>
  <c r="AA17" i="16"/>
  <c r="W17" i="16"/>
  <c r="Z17" i="16"/>
  <c r="Y17" i="16"/>
  <c r="AW17" i="16"/>
  <c r="Z30" i="15"/>
  <c r="Z34" i="15"/>
  <c r="W35" i="15"/>
  <c r="AA35" i="15"/>
  <c r="X36" i="15"/>
  <c r="AB36" i="15"/>
  <c r="X37" i="15"/>
  <c r="AB37" i="15"/>
  <c r="Z6" i="16"/>
  <c r="W7" i="16"/>
  <c r="AA7" i="16"/>
  <c r="X8" i="16"/>
  <c r="AB8" i="16"/>
  <c r="Z10" i="16"/>
  <c r="W11" i="16"/>
  <c r="AA11" i="16"/>
  <c r="X12" i="16"/>
  <c r="AB12" i="16"/>
  <c r="Z14" i="16"/>
  <c r="W15" i="16"/>
  <c r="AA15" i="16"/>
  <c r="X16" i="16"/>
  <c r="AB16" i="16"/>
  <c r="Z18" i="16"/>
  <c r="W19" i="16"/>
  <c r="AA19" i="16"/>
  <c r="X20" i="16"/>
  <c r="AB20" i="16"/>
  <c r="Y21" i="16"/>
  <c r="AD21" i="16" s="1"/>
  <c r="Z22" i="16"/>
  <c r="W23" i="16"/>
  <c r="AA23" i="16"/>
  <c r="X24" i="16"/>
  <c r="AB24" i="16"/>
  <c r="Y25" i="16"/>
  <c r="AD25" i="16" s="1"/>
  <c r="Z26" i="16"/>
  <c r="W27" i="16"/>
  <c r="AA27" i="16"/>
  <c r="X28" i="16"/>
  <c r="AB28" i="16"/>
  <c r="Y29" i="16"/>
  <c r="AD29" i="16" s="1"/>
  <c r="Z30" i="16"/>
  <c r="W31" i="16"/>
  <c r="AA31" i="16"/>
  <c r="X32" i="16"/>
  <c r="AB32" i="16"/>
  <c r="Y33" i="16"/>
  <c r="AD33" i="16" s="1"/>
  <c r="Z34" i="16"/>
  <c r="W35" i="16"/>
  <c r="AA35" i="16"/>
  <c r="X36" i="16"/>
  <c r="AB36" i="16"/>
  <c r="X37" i="16"/>
  <c r="AB37" i="16"/>
  <c r="AJ39" i="16"/>
  <c r="AN39" i="16"/>
  <c r="AR39" i="16"/>
  <c r="AV39" i="16"/>
  <c r="AG40" i="16"/>
  <c r="AK40" i="16"/>
  <c r="AO40" i="16"/>
  <c r="AS40" i="16"/>
  <c r="AE42" i="16"/>
  <c r="AI42" i="16"/>
  <c r="AM42" i="16"/>
  <c r="AQ42" i="16"/>
  <c r="AU42" i="16"/>
  <c r="AG43" i="16"/>
  <c r="AK43" i="16"/>
  <c r="AO43" i="16"/>
  <c r="AS43" i="16"/>
  <c r="AG44" i="16"/>
  <c r="AK44" i="16"/>
  <c r="AO44" i="16"/>
  <c r="AS44" i="16"/>
  <c r="AJ45" i="16"/>
  <c r="AN45" i="16"/>
  <c r="AR45" i="16"/>
  <c r="AV45" i="16"/>
  <c r="Z6" i="17"/>
  <c r="W7" i="17"/>
  <c r="AA7" i="17"/>
  <c r="X8" i="17"/>
  <c r="AB8" i="17"/>
  <c r="Y9" i="17"/>
  <c r="AD9" i="17" s="1"/>
  <c r="AC9" i="17"/>
  <c r="V9" i="17" s="1"/>
  <c r="Z10" i="17"/>
  <c r="W11" i="17"/>
  <c r="AA11" i="17"/>
  <c r="X12" i="17"/>
  <c r="AB12" i="17"/>
  <c r="Y13" i="17"/>
  <c r="Z14" i="17"/>
  <c r="W15" i="17"/>
  <c r="AA15" i="17"/>
  <c r="X16" i="17"/>
  <c r="AB16" i="17"/>
  <c r="Y17" i="17"/>
  <c r="AD17" i="17" s="1"/>
  <c r="Z18" i="17"/>
  <c r="W19" i="17"/>
  <c r="AA19" i="17"/>
  <c r="X20" i="17"/>
  <c r="AB20" i="17"/>
  <c r="Y21" i="17"/>
  <c r="Y43" i="17" s="1"/>
  <c r="Z22" i="17"/>
  <c r="W23" i="17"/>
  <c r="AA23" i="17"/>
  <c r="X24" i="17"/>
  <c r="AB24" i="17"/>
  <c r="Y25" i="17"/>
  <c r="AD25" i="17" s="1"/>
  <c r="AC25" i="17"/>
  <c r="V25" i="17" s="1"/>
  <c r="Z26" i="17"/>
  <c r="W27" i="17"/>
  <c r="AA27" i="17"/>
  <c r="X28" i="17"/>
  <c r="AB28" i="17"/>
  <c r="Y29" i="17"/>
  <c r="Z30" i="17"/>
  <c r="W31" i="17"/>
  <c r="AA31" i="17"/>
  <c r="X32" i="17"/>
  <c r="AB32" i="17"/>
  <c r="Y33" i="17"/>
  <c r="AD33" i="17" s="1"/>
  <c r="Z34" i="17"/>
  <c r="W35" i="17"/>
  <c r="AA35" i="17"/>
  <c r="X36" i="17"/>
  <c r="AB36" i="17"/>
  <c r="X37" i="17"/>
  <c r="AB37" i="17"/>
  <c r="AH38" i="17"/>
  <c r="AL38" i="17"/>
  <c r="AP38" i="17"/>
  <c r="AT38" i="17"/>
  <c r="AJ39" i="17"/>
  <c r="AN39" i="17"/>
  <c r="AR39" i="17"/>
  <c r="AV39" i="17"/>
  <c r="AG40" i="17"/>
  <c r="AK40" i="17"/>
  <c r="AO40" i="17"/>
  <c r="AS40" i="17"/>
  <c r="AH41" i="17"/>
  <c r="AL41" i="17"/>
  <c r="AP41" i="17"/>
  <c r="AT41" i="17"/>
  <c r="AE42" i="17"/>
  <c r="AI42" i="17"/>
  <c r="AM42" i="17"/>
  <c r="AQ42" i="17"/>
  <c r="AU42" i="17"/>
  <c r="AG43" i="17"/>
  <c r="AK43" i="17"/>
  <c r="AO43" i="17"/>
  <c r="AS43" i="17"/>
  <c r="AG44" i="17"/>
  <c r="AK44" i="17"/>
  <c r="AO44" i="17"/>
  <c r="AS44" i="17"/>
  <c r="AJ45" i="17"/>
  <c r="AN45" i="17"/>
  <c r="AR45" i="17"/>
  <c r="AV45" i="17"/>
  <c r="Z6" i="18"/>
  <c r="W7" i="18"/>
  <c r="AA7" i="18"/>
  <c r="X8" i="18"/>
  <c r="AB8" i="18"/>
  <c r="Y9" i="18"/>
  <c r="Y45" i="18" s="1"/>
  <c r="Z10" i="18"/>
  <c r="W11" i="18"/>
  <c r="AA11" i="18"/>
  <c r="X12" i="18"/>
  <c r="AB12" i="18"/>
  <c r="Y13" i="18"/>
  <c r="Y42" i="18" s="1"/>
  <c r="Z14" i="18"/>
  <c r="W15" i="18"/>
  <c r="AA15" i="18"/>
  <c r="X16" i="18"/>
  <c r="AB16" i="18"/>
  <c r="Y17" i="18"/>
  <c r="AD17" i="18" s="1"/>
  <c r="AC17" i="18"/>
  <c r="V17" i="18" s="1"/>
  <c r="Z18" i="18"/>
  <c r="W19" i="18"/>
  <c r="AA19" i="18"/>
  <c r="X20" i="18"/>
  <c r="AB20" i="18"/>
  <c r="Y21" i="18"/>
  <c r="AD21" i="18" s="1"/>
  <c r="Z22" i="18"/>
  <c r="W23" i="18"/>
  <c r="AA23" i="18"/>
  <c r="X24" i="18"/>
  <c r="AB24" i="18"/>
  <c r="Y25" i="18"/>
  <c r="AD25" i="18" s="1"/>
  <c r="Z26" i="18"/>
  <c r="W27" i="18"/>
  <c r="AA27" i="18"/>
  <c r="X28" i="18"/>
  <c r="AB28" i="18"/>
  <c r="Y29" i="18"/>
  <c r="AD29" i="18" s="1"/>
  <c r="Z30" i="18"/>
  <c r="W31" i="18"/>
  <c r="AA31" i="18"/>
  <c r="X32" i="18"/>
  <c r="AB32" i="18"/>
  <c r="Y33" i="18"/>
  <c r="AD33" i="18" s="1"/>
  <c r="AC33" i="18"/>
  <c r="V33" i="18" s="1"/>
  <c r="Z34" i="18"/>
  <c r="W35" i="18"/>
  <c r="AA35" i="18"/>
  <c r="X36" i="18"/>
  <c r="AB36" i="18"/>
  <c r="X37" i="18"/>
  <c r="AH38" i="18"/>
  <c r="AL38" i="18"/>
  <c r="AP38" i="18"/>
  <c r="AT38" i="18"/>
  <c r="AJ39" i="18"/>
  <c r="AN39" i="18"/>
  <c r="AR39" i="18"/>
  <c r="AV39" i="18"/>
  <c r="AG40" i="18"/>
  <c r="AK40" i="18"/>
  <c r="AO40" i="18"/>
  <c r="AS40" i="18"/>
  <c r="AH41" i="18"/>
  <c r="AL41" i="18"/>
  <c r="AP41" i="18"/>
  <c r="AT41" i="18"/>
  <c r="AE42" i="18"/>
  <c r="AI42" i="18"/>
  <c r="AM42" i="18"/>
  <c r="AQ42" i="18"/>
  <c r="AU42" i="18"/>
  <c r="AG43" i="18"/>
  <c r="AK43" i="18"/>
  <c r="AO43" i="18"/>
  <c r="AS43" i="18"/>
  <c r="AG44" i="18"/>
  <c r="AK44" i="18"/>
  <c r="AO44" i="18"/>
  <c r="AS44" i="18"/>
  <c r="AJ45" i="18"/>
  <c r="AN45" i="18"/>
  <c r="AR45" i="18"/>
  <c r="AV45" i="18"/>
  <c r="Z6" i="19"/>
  <c r="AI45" i="19"/>
  <c r="AI39" i="19"/>
  <c r="AI41" i="19"/>
  <c r="AI38" i="19"/>
  <c r="AI42" i="19"/>
  <c r="AM45" i="19"/>
  <c r="AM39" i="19"/>
  <c r="AM41" i="19"/>
  <c r="AM38" i="19"/>
  <c r="AM42" i="19"/>
  <c r="AQ45" i="19"/>
  <c r="AQ39" i="19"/>
  <c r="AQ41" i="19"/>
  <c r="AQ38" i="19"/>
  <c r="AQ42" i="19"/>
  <c r="AU45" i="19"/>
  <c r="AU39" i="19"/>
  <c r="AU41" i="19"/>
  <c r="AU38" i="19"/>
  <c r="AU42" i="19"/>
  <c r="W7" i="19"/>
  <c r="AA7" i="19"/>
  <c r="X8" i="19"/>
  <c r="Y9" i="19"/>
  <c r="AD9" i="19" s="1"/>
  <c r="Z10" i="19"/>
  <c r="W11" i="19"/>
  <c r="AA11" i="19"/>
  <c r="X12" i="19"/>
  <c r="Y13" i="19"/>
  <c r="AD13" i="19" s="1"/>
  <c r="AC13" i="19"/>
  <c r="V13" i="19" s="1"/>
  <c r="Z14" i="19"/>
  <c r="W15" i="19"/>
  <c r="AA15" i="19"/>
  <c r="X16" i="19"/>
  <c r="Y17" i="19"/>
  <c r="AD17" i="19" s="1"/>
  <c r="Z18" i="19"/>
  <c r="W19" i="19"/>
  <c r="AA19" i="19"/>
  <c r="X20" i="19"/>
  <c r="Y21" i="19"/>
  <c r="AD21" i="19" s="1"/>
  <c r="Z22" i="19"/>
  <c r="W23" i="19"/>
  <c r="AA23" i="19"/>
  <c r="Y24" i="19"/>
  <c r="Y40" i="19" s="1"/>
  <c r="Z25" i="19"/>
  <c r="AW25" i="19"/>
  <c r="AB27" i="19"/>
  <c r="Z29" i="19"/>
  <c r="AW29" i="19"/>
  <c r="X30" i="19"/>
  <c r="AB31" i="19"/>
  <c r="X31" i="19"/>
  <c r="Z32" i="19"/>
  <c r="AA32" i="19"/>
  <c r="AA33" i="19"/>
  <c r="AB33" i="19"/>
  <c r="AT39" i="19"/>
  <c r="AI40" i="19"/>
  <c r="AI43" i="19"/>
  <c r="AQ44" i="19"/>
  <c r="AI45" i="20"/>
  <c r="AM45" i="20"/>
  <c r="AQ45" i="20"/>
  <c r="AU45" i="20"/>
  <c r="AI43" i="20"/>
  <c r="AI40" i="20"/>
  <c r="Y8" i="20"/>
  <c r="AM43" i="20"/>
  <c r="AM40" i="20"/>
  <c r="AQ43" i="20"/>
  <c r="AQ40" i="20"/>
  <c r="AU43" i="20"/>
  <c r="AU40" i="20"/>
  <c r="AE43" i="20"/>
  <c r="AE40" i="20"/>
  <c r="AJ41" i="20"/>
  <c r="AJ38" i="20"/>
  <c r="Z9" i="20"/>
  <c r="AN41" i="20"/>
  <c r="AN38" i="20"/>
  <c r="AR41" i="20"/>
  <c r="AR38" i="20"/>
  <c r="AV41" i="20"/>
  <c r="AV38" i="20"/>
  <c r="Y10" i="20"/>
  <c r="AA10" i="20"/>
  <c r="W10" i="20"/>
  <c r="Z10" i="20"/>
  <c r="AC10" i="20" s="1"/>
  <c r="V10" i="20" s="1"/>
  <c r="AW10" i="20"/>
  <c r="Z11" i="20"/>
  <c r="AA12" i="20"/>
  <c r="W13" i="20"/>
  <c r="AB13" i="20"/>
  <c r="Y18" i="20"/>
  <c r="AA18" i="20"/>
  <c r="W18" i="20"/>
  <c r="Z18" i="20"/>
  <c r="AW18" i="20"/>
  <c r="Z19" i="20"/>
  <c r="AA20" i="20"/>
  <c r="W21" i="20"/>
  <c r="AB21" i="20"/>
  <c r="AW35" i="15"/>
  <c r="AW7" i="16"/>
  <c r="AW11" i="16"/>
  <c r="AW15" i="16"/>
  <c r="X19" i="16"/>
  <c r="AW19" i="16"/>
  <c r="Z21" i="16"/>
  <c r="AC21" i="16" s="1"/>
  <c r="V21" i="16" s="1"/>
  <c r="W22" i="16"/>
  <c r="AA22" i="16"/>
  <c r="X23" i="16"/>
  <c r="AW23" i="16"/>
  <c r="Z25" i="16"/>
  <c r="AC25" i="16" s="1"/>
  <c r="V25" i="16" s="1"/>
  <c r="W26" i="16"/>
  <c r="AA26" i="16"/>
  <c r="X27" i="16"/>
  <c r="AW27" i="16"/>
  <c r="Z29" i="16"/>
  <c r="W30" i="16"/>
  <c r="AA30" i="16"/>
  <c r="X31" i="16"/>
  <c r="AW31" i="16"/>
  <c r="Z33" i="16"/>
  <c r="W34" i="16"/>
  <c r="AA34" i="16"/>
  <c r="X35" i="16"/>
  <c r="AW35" i="16"/>
  <c r="AI38" i="16"/>
  <c r="AI48" i="16" s="1"/>
  <c r="AM38" i="16"/>
  <c r="AQ38" i="16"/>
  <c r="AU38" i="16"/>
  <c r="AG39" i="16"/>
  <c r="AK39" i="16"/>
  <c r="AO39" i="16"/>
  <c r="AS39" i="16"/>
  <c r="AE41" i="16"/>
  <c r="AI41" i="16"/>
  <c r="AM41" i="16"/>
  <c r="AQ41" i="16"/>
  <c r="AU41" i="16"/>
  <c r="AJ42" i="16"/>
  <c r="AN42" i="16"/>
  <c r="AR42" i="16"/>
  <c r="AV42" i="16"/>
  <c r="AG45" i="16"/>
  <c r="AK45" i="16"/>
  <c r="AO45" i="16"/>
  <c r="AS45" i="16"/>
  <c r="W6" i="17"/>
  <c r="AA6" i="17"/>
  <c r="X7" i="17"/>
  <c r="AB7" i="17"/>
  <c r="AW7" i="17"/>
  <c r="Z9" i="17"/>
  <c r="W10" i="17"/>
  <c r="AA10" i="17"/>
  <c r="X11" i="17"/>
  <c r="AW11" i="17"/>
  <c r="Z13" i="17"/>
  <c r="AD13" i="17" s="1"/>
  <c r="W14" i="17"/>
  <c r="AA14" i="17"/>
  <c r="X15" i="17"/>
  <c r="AW15" i="17"/>
  <c r="Z17" i="17"/>
  <c r="W18" i="17"/>
  <c r="AA18" i="17"/>
  <c r="X19" i="17"/>
  <c r="AW19" i="17"/>
  <c r="Z21" i="17"/>
  <c r="W22" i="17"/>
  <c r="AA22" i="17"/>
  <c r="X23" i="17"/>
  <c r="AW23" i="17"/>
  <c r="Z25" i="17"/>
  <c r="W26" i="17"/>
  <c r="AA26" i="17"/>
  <c r="X27" i="17"/>
  <c r="AW27" i="17"/>
  <c r="Z29" i="17"/>
  <c r="AC29" i="17" s="1"/>
  <c r="V29" i="17" s="1"/>
  <c r="W30" i="17"/>
  <c r="AA30" i="17"/>
  <c r="X31" i="17"/>
  <c r="AW31" i="17"/>
  <c r="Z33" i="17"/>
  <c r="W34" i="17"/>
  <c r="AA34" i="17"/>
  <c r="X35" i="17"/>
  <c r="AW35" i="17"/>
  <c r="AI38" i="17"/>
  <c r="AM38" i="17"/>
  <c r="AQ38" i="17"/>
  <c r="AU38" i="17"/>
  <c r="AG39" i="17"/>
  <c r="AK39" i="17"/>
  <c r="AO39" i="17"/>
  <c r="AS39" i="17"/>
  <c r="AH40" i="17"/>
  <c r="AL40" i="17"/>
  <c r="AP40" i="17"/>
  <c r="AT40" i="17"/>
  <c r="AE41" i="17"/>
  <c r="AI41" i="17"/>
  <c r="AM41" i="17"/>
  <c r="AQ41" i="17"/>
  <c r="AU41" i="17"/>
  <c r="AJ42" i="17"/>
  <c r="AN42" i="17"/>
  <c r="AR42" i="17"/>
  <c r="AV42" i="17"/>
  <c r="AH43" i="17"/>
  <c r="AL43" i="17"/>
  <c r="AP43" i="17"/>
  <c r="AT43" i="17"/>
  <c r="Y44" i="17"/>
  <c r="AH44" i="17"/>
  <c r="AL44" i="17"/>
  <c r="AP44" i="17"/>
  <c r="AT44" i="17"/>
  <c r="AG45" i="17"/>
  <c r="AK45" i="17"/>
  <c r="AO45" i="17"/>
  <c r="AS45" i="17"/>
  <c r="W6" i="18"/>
  <c r="AA6" i="18"/>
  <c r="X7" i="18"/>
  <c r="AW7" i="18"/>
  <c r="Z9" i="18"/>
  <c r="W10" i="18"/>
  <c r="AA10" i="18"/>
  <c r="X11" i="18"/>
  <c r="AW11" i="18"/>
  <c r="Z13" i="18"/>
  <c r="W14" i="18"/>
  <c r="AA14" i="18"/>
  <c r="X15" i="18"/>
  <c r="AW15" i="18"/>
  <c r="Z17" i="18"/>
  <c r="W18" i="18"/>
  <c r="AA18" i="18"/>
  <c r="X19" i="18"/>
  <c r="AW19" i="18"/>
  <c r="Z21" i="18"/>
  <c r="AC21" i="18" s="1"/>
  <c r="V21" i="18" s="1"/>
  <c r="W22" i="18"/>
  <c r="AA22" i="18"/>
  <c r="X23" i="18"/>
  <c r="AW23" i="18"/>
  <c r="Z25" i="18"/>
  <c r="W26" i="18"/>
  <c r="AA26" i="18"/>
  <c r="X27" i="18"/>
  <c r="AW27" i="18"/>
  <c r="Z29" i="18"/>
  <c r="W30" i="18"/>
  <c r="AA30" i="18"/>
  <c r="X31" i="18"/>
  <c r="AW31" i="18"/>
  <c r="Z33" i="18"/>
  <c r="W34" i="18"/>
  <c r="AA34" i="18"/>
  <c r="X35" i="18"/>
  <c r="AW35" i="18"/>
  <c r="AI38" i="18"/>
  <c r="AI48" i="18" s="1"/>
  <c r="AM38" i="18"/>
  <c r="AQ38" i="18"/>
  <c r="AU38" i="18"/>
  <c r="AG39" i="18"/>
  <c r="AK39" i="18"/>
  <c r="AO39" i="18"/>
  <c r="AS39" i="18"/>
  <c r="AH40" i="18"/>
  <c r="AL40" i="18"/>
  <c r="AP40" i="18"/>
  <c r="AT40" i="18"/>
  <c r="Y41" i="18"/>
  <c r="AE41" i="18"/>
  <c r="AI41" i="18"/>
  <c r="AM41" i="18"/>
  <c r="AQ41" i="18"/>
  <c r="AU41" i="18"/>
  <c r="AJ42" i="18"/>
  <c r="AN42" i="18"/>
  <c r="AR42" i="18"/>
  <c r="AV42" i="18"/>
  <c r="AH43" i="18"/>
  <c r="AL43" i="18"/>
  <c r="AP43" i="18"/>
  <c r="AT43" i="18"/>
  <c r="AH44" i="18"/>
  <c r="AL44" i="18"/>
  <c r="AP44" i="18"/>
  <c r="AT44" i="18"/>
  <c r="AG45" i="18"/>
  <c r="AK45" i="18"/>
  <c r="AO45" i="18"/>
  <c r="AS45" i="18"/>
  <c r="W6" i="19"/>
  <c r="AA6" i="19"/>
  <c r="AE45" i="19"/>
  <c r="AE41" i="19"/>
  <c r="AE42" i="19"/>
  <c r="AJ44" i="19"/>
  <c r="AJ43" i="19"/>
  <c r="AJ40" i="19"/>
  <c r="AJ42" i="19"/>
  <c r="AJ45" i="19"/>
  <c r="AJ39" i="19"/>
  <c r="AN44" i="19"/>
  <c r="AN43" i="19"/>
  <c r="AN40" i="19"/>
  <c r="AN42" i="19"/>
  <c r="AN45" i="19"/>
  <c r="AN39" i="19"/>
  <c r="AR44" i="19"/>
  <c r="AR43" i="19"/>
  <c r="AR40" i="19"/>
  <c r="AR42" i="19"/>
  <c r="AR45" i="19"/>
  <c r="AR39" i="19"/>
  <c r="AV44" i="19"/>
  <c r="AV43" i="19"/>
  <c r="AV40" i="19"/>
  <c r="AV42" i="19"/>
  <c r="AV45" i="19"/>
  <c r="AV39" i="19"/>
  <c r="X7" i="19"/>
  <c r="AB7" i="19"/>
  <c r="AB45" i="19" s="1"/>
  <c r="Z9" i="19"/>
  <c r="W10" i="19"/>
  <c r="AA10" i="19"/>
  <c r="X11" i="19"/>
  <c r="Z13" i="19"/>
  <c r="W14" i="19"/>
  <c r="AA14" i="19"/>
  <c r="X15" i="19"/>
  <c r="Z17" i="19"/>
  <c r="W18" i="19"/>
  <c r="AA18" i="19"/>
  <c r="X19" i="19"/>
  <c r="Z21" i="19"/>
  <c r="W22" i="19"/>
  <c r="AA22" i="19"/>
  <c r="X23" i="19"/>
  <c r="Z24" i="19"/>
  <c r="AC26" i="19"/>
  <c r="V26" i="19" s="1"/>
  <c r="Y26" i="19"/>
  <c r="Z26" i="19"/>
  <c r="AD26" i="19" s="1"/>
  <c r="AW26" i="19"/>
  <c r="Y28" i="19"/>
  <c r="Y34" i="19"/>
  <c r="AA34" i="19"/>
  <c r="W34" i="19"/>
  <c r="Z34" i="19"/>
  <c r="AW34" i="19"/>
  <c r="Z35" i="19"/>
  <c r="AW36" i="19"/>
  <c r="AJ38" i="19"/>
  <c r="AH39" i="19"/>
  <c r="AM40" i="19"/>
  <c r="AV41" i="19"/>
  <c r="AM43" i="19"/>
  <c r="AU44" i="19"/>
  <c r="AH45" i="19"/>
  <c r="AI48" i="19"/>
  <c r="AE45" i="20"/>
  <c r="AJ44" i="20"/>
  <c r="AN44" i="20"/>
  <c r="AR44" i="20"/>
  <c r="AV44" i="20"/>
  <c r="AD10" i="20"/>
  <c r="AB11" i="20"/>
  <c r="X11" i="20"/>
  <c r="Z12" i="20"/>
  <c r="AB12" i="20"/>
  <c r="AA13" i="20"/>
  <c r="Y13" i="20"/>
  <c r="AC18" i="20"/>
  <c r="V18" i="20" s="1"/>
  <c r="AD18" i="20"/>
  <c r="AB19" i="20"/>
  <c r="X19" i="20"/>
  <c r="Z20" i="20"/>
  <c r="AB20" i="20"/>
  <c r="AA21" i="20"/>
  <c r="Y21" i="20"/>
  <c r="AC34" i="20"/>
  <c r="V34" i="20" s="1"/>
  <c r="AW6" i="16"/>
  <c r="W21" i="16"/>
  <c r="AA21" i="16"/>
  <c r="X22" i="16"/>
  <c r="W25" i="16"/>
  <c r="AA25" i="16"/>
  <c r="X26" i="16"/>
  <c r="W29" i="16"/>
  <c r="AA29" i="16"/>
  <c r="X30" i="16"/>
  <c r="W33" i="16"/>
  <c r="AA33" i="16"/>
  <c r="X34" i="16"/>
  <c r="AJ38" i="16"/>
  <c r="AN38" i="16"/>
  <c r="AR38" i="16"/>
  <c r="AV38" i="16"/>
  <c r="AE40" i="16"/>
  <c r="AI40" i="16"/>
  <c r="AM40" i="16"/>
  <c r="AQ40" i="16"/>
  <c r="AU40" i="16"/>
  <c r="AJ41" i="16"/>
  <c r="AN41" i="16"/>
  <c r="AR41" i="16"/>
  <c r="AV41" i="16"/>
  <c r="AG42" i="16"/>
  <c r="AK42" i="16"/>
  <c r="AO42" i="16"/>
  <c r="AS42" i="16"/>
  <c r="AE43" i="16"/>
  <c r="AI43" i="16"/>
  <c r="AM43" i="16"/>
  <c r="AQ43" i="16"/>
  <c r="AU43" i="16"/>
  <c r="AE44" i="16"/>
  <c r="AI44" i="16"/>
  <c r="X6" i="17"/>
  <c r="AB6" i="17"/>
  <c r="AW6" i="17"/>
  <c r="W9" i="17"/>
  <c r="AA9" i="17"/>
  <c r="X10" i="17"/>
  <c r="W13" i="17"/>
  <c r="AA13" i="17"/>
  <c r="X14" i="17"/>
  <c r="W17" i="17"/>
  <c r="AA17" i="17"/>
  <c r="X18" i="17"/>
  <c r="W21" i="17"/>
  <c r="AA21" i="17"/>
  <c r="X22" i="17"/>
  <c r="W25" i="17"/>
  <c r="AA25" i="17"/>
  <c r="X26" i="17"/>
  <c r="W29" i="17"/>
  <c r="AA29" i="17"/>
  <c r="X30" i="17"/>
  <c r="W33" i="17"/>
  <c r="AA33" i="17"/>
  <c r="X34" i="17"/>
  <c r="AJ38" i="17"/>
  <c r="AN38" i="17"/>
  <c r="AR38" i="17"/>
  <c r="AV38" i="17"/>
  <c r="AH39" i="17"/>
  <c r="AL39" i="17"/>
  <c r="AP39" i="17"/>
  <c r="AT39" i="17"/>
  <c r="AE40" i="17"/>
  <c r="AI40" i="17"/>
  <c r="AI48" i="17" s="1"/>
  <c r="AM40" i="17"/>
  <c r="AQ40" i="17"/>
  <c r="AU40" i="17"/>
  <c r="AJ41" i="17"/>
  <c r="AN41" i="17"/>
  <c r="AR41" i="17"/>
  <c r="AV41" i="17"/>
  <c r="AG42" i="17"/>
  <c r="AK42" i="17"/>
  <c r="AO42" i="17"/>
  <c r="AS42" i="17"/>
  <c r="AE43" i="17"/>
  <c r="AI43" i="17"/>
  <c r="AM43" i="17"/>
  <c r="AQ43" i="17"/>
  <c r="AU43" i="17"/>
  <c r="AE44" i="17"/>
  <c r="AI44" i="17"/>
  <c r="AM44" i="17"/>
  <c r="AQ44" i="17"/>
  <c r="AU44" i="17"/>
  <c r="AH45" i="17"/>
  <c r="AL45" i="17"/>
  <c r="AP45" i="17"/>
  <c r="AT45" i="17"/>
  <c r="X6" i="18"/>
  <c r="AB6" i="18"/>
  <c r="AW6" i="18"/>
  <c r="W9" i="18"/>
  <c r="AA9" i="18"/>
  <c r="X10" i="18"/>
  <c r="W13" i="18"/>
  <c r="AA13" i="18"/>
  <c r="X14" i="18"/>
  <c r="W17" i="18"/>
  <c r="AA17" i="18"/>
  <c r="X18" i="18"/>
  <c r="W21" i="18"/>
  <c r="AA21" i="18"/>
  <c r="X22" i="18"/>
  <c r="W25" i="18"/>
  <c r="AA25" i="18"/>
  <c r="X26" i="18"/>
  <c r="W29" i="18"/>
  <c r="AA29" i="18"/>
  <c r="X30" i="18"/>
  <c r="W33" i="18"/>
  <c r="AA33" i="18"/>
  <c r="X34" i="18"/>
  <c r="AJ38" i="18"/>
  <c r="AN38" i="18"/>
  <c r="AR38" i="18"/>
  <c r="AV38" i="18"/>
  <c r="AH39" i="18"/>
  <c r="AL39" i="18"/>
  <c r="AP39" i="18"/>
  <c r="AT39" i="18"/>
  <c r="AE40" i="18"/>
  <c r="AI40" i="18"/>
  <c r="AM40" i="18"/>
  <c r="AQ40" i="18"/>
  <c r="AU40" i="18"/>
  <c r="AJ41" i="18"/>
  <c r="AN41" i="18"/>
  <c r="AR41" i="18"/>
  <c r="AV41" i="18"/>
  <c r="AG42" i="18"/>
  <c r="AK42" i="18"/>
  <c r="AO42" i="18"/>
  <c r="AS42" i="18"/>
  <c r="AE43" i="18"/>
  <c r="AI43" i="18"/>
  <c r="AM43" i="18"/>
  <c r="AQ43" i="18"/>
  <c r="AU43" i="18"/>
  <c r="AE44" i="18"/>
  <c r="AI44" i="18"/>
  <c r="AM44" i="18"/>
  <c r="AQ44" i="18"/>
  <c r="AU44" i="18"/>
  <c r="AH45" i="18"/>
  <c r="AL45" i="18"/>
  <c r="AP45" i="18"/>
  <c r="AT45" i="18"/>
  <c r="X6" i="19"/>
  <c r="AG41" i="19"/>
  <c r="AG38" i="19"/>
  <c r="AG45" i="19"/>
  <c r="AG39" i="19"/>
  <c r="AG44" i="19"/>
  <c r="AG43" i="19"/>
  <c r="AG40" i="19"/>
  <c r="AK41" i="19"/>
  <c r="AK38" i="19"/>
  <c r="AK45" i="19"/>
  <c r="AK39" i="19"/>
  <c r="AK44" i="19"/>
  <c r="AK43" i="19"/>
  <c r="AK40" i="19"/>
  <c r="AO41" i="19"/>
  <c r="AO38" i="19"/>
  <c r="AO45" i="19"/>
  <c r="AO39" i="19"/>
  <c r="AO44" i="19"/>
  <c r="AO43" i="19"/>
  <c r="AO40" i="19"/>
  <c r="AS41" i="19"/>
  <c r="AS38" i="19"/>
  <c r="AS45" i="19"/>
  <c r="AS39" i="19"/>
  <c r="AS44" i="19"/>
  <c r="AS43" i="19"/>
  <c r="AS40" i="19"/>
  <c r="AW6" i="19"/>
  <c r="W9" i="19"/>
  <c r="AA9" i="19"/>
  <c r="X10" i="19"/>
  <c r="W13" i="19"/>
  <c r="AA13" i="19"/>
  <c r="X14" i="19"/>
  <c r="W17" i="19"/>
  <c r="AA17" i="19"/>
  <c r="X18" i="19"/>
  <c r="W21" i="19"/>
  <c r="AA21" i="19"/>
  <c r="AC21" i="19" s="1"/>
  <c r="V21" i="19" s="1"/>
  <c r="X22" i="19"/>
  <c r="AW24" i="19"/>
  <c r="AB25" i="19"/>
  <c r="X25" i="19"/>
  <c r="AW28" i="19"/>
  <c r="AB29" i="19"/>
  <c r="X29" i="19"/>
  <c r="AC34" i="19"/>
  <c r="V34" i="19" s="1"/>
  <c r="AD34" i="19"/>
  <c r="AB35" i="19"/>
  <c r="X35" i="19"/>
  <c r="Z36" i="19"/>
  <c r="AA36" i="19"/>
  <c r="AN38" i="19"/>
  <c r="AL39" i="19"/>
  <c r="AE40" i="19"/>
  <c r="AQ40" i="19"/>
  <c r="AJ41" i="19"/>
  <c r="AO42" i="19"/>
  <c r="AE43" i="19"/>
  <c r="AQ43" i="19"/>
  <c r="AI44" i="19"/>
  <c r="AG41" i="20"/>
  <c r="AG38" i="20"/>
  <c r="Y6" i="20"/>
  <c r="AG42" i="20"/>
  <c r="AG45" i="20"/>
  <c r="AG39" i="20"/>
  <c r="AA6" i="20"/>
  <c r="W6" i="20"/>
  <c r="AG44" i="20"/>
  <c r="AG43" i="20"/>
  <c r="AG40" i="20"/>
  <c r="Z6" i="20"/>
  <c r="AK41" i="20"/>
  <c r="AK38" i="20"/>
  <c r="AK42" i="20"/>
  <c r="AK45" i="20"/>
  <c r="AK39" i="20"/>
  <c r="AK44" i="20"/>
  <c r="AK43" i="20"/>
  <c r="AK40" i="20"/>
  <c r="AO41" i="20"/>
  <c r="AO38" i="20"/>
  <c r="AO42" i="20"/>
  <c r="AO45" i="20"/>
  <c r="AO39" i="20"/>
  <c r="AO44" i="20"/>
  <c r="AO43" i="20"/>
  <c r="AO40" i="20"/>
  <c r="AS41" i="20"/>
  <c r="AS38" i="20"/>
  <c r="AS42" i="20"/>
  <c r="AS45" i="20"/>
  <c r="AS39" i="20"/>
  <c r="AS44" i="20"/>
  <c r="AS43" i="20"/>
  <c r="AS40" i="20"/>
  <c r="AW6" i="20"/>
  <c r="Y14" i="20"/>
  <c r="AA14" i="20"/>
  <c r="W14" i="20"/>
  <c r="Z14" i="20"/>
  <c r="AW14" i="20"/>
  <c r="Y22" i="20"/>
  <c r="AA22" i="20"/>
  <c r="W22" i="20"/>
  <c r="Z22" i="20"/>
  <c r="AW22" i="20"/>
  <c r="AC14" i="21"/>
  <c r="V14" i="21" s="1"/>
  <c r="AC30" i="21"/>
  <c r="V30" i="21" s="1"/>
  <c r="AG38" i="16"/>
  <c r="AK38" i="16"/>
  <c r="AO38" i="16"/>
  <c r="AS38" i="16"/>
  <c r="AJ40" i="16"/>
  <c r="AN40" i="16"/>
  <c r="AR40" i="16"/>
  <c r="AV40" i="16"/>
  <c r="AJ43" i="16"/>
  <c r="AN43" i="16"/>
  <c r="AR43" i="16"/>
  <c r="AV43" i="16"/>
  <c r="AG38" i="17"/>
  <c r="AK38" i="17"/>
  <c r="AO38" i="17"/>
  <c r="AS38" i="17"/>
  <c r="AJ40" i="17"/>
  <c r="AN40" i="17"/>
  <c r="AR40" i="17"/>
  <c r="AV40" i="17"/>
  <c r="AJ43" i="17"/>
  <c r="AN43" i="17"/>
  <c r="AR43" i="17"/>
  <c r="AV43" i="17"/>
  <c r="AG38" i="18"/>
  <c r="AK38" i="18"/>
  <c r="AO38" i="18"/>
  <c r="AS38" i="18"/>
  <c r="AI39" i="18"/>
  <c r="AM39" i="18"/>
  <c r="AQ39" i="18"/>
  <c r="AU39" i="18"/>
  <c r="AJ40" i="18"/>
  <c r="AN40" i="18"/>
  <c r="AR40" i="18"/>
  <c r="AV40" i="18"/>
  <c r="AJ43" i="18"/>
  <c r="AN43" i="18"/>
  <c r="AR43" i="18"/>
  <c r="AV43" i="18"/>
  <c r="AH42" i="19"/>
  <c r="AH44" i="19"/>
  <c r="AH43" i="19"/>
  <c r="AH40" i="19"/>
  <c r="AH41" i="19"/>
  <c r="AH38" i="19"/>
  <c r="AL42" i="19"/>
  <c r="AL44" i="19"/>
  <c r="AL43" i="19"/>
  <c r="AL40" i="19"/>
  <c r="AL41" i="19"/>
  <c r="AL38" i="19"/>
  <c r="AP42" i="19"/>
  <c r="AP44" i="19"/>
  <c r="AP43" i="19"/>
  <c r="AP40" i="19"/>
  <c r="AP41" i="19"/>
  <c r="AP38" i="19"/>
  <c r="AT42" i="19"/>
  <c r="AT44" i="19"/>
  <c r="AT43" i="19"/>
  <c r="AT40" i="19"/>
  <c r="AT41" i="19"/>
  <c r="AT38" i="19"/>
  <c r="AB24" i="19"/>
  <c r="AB40" i="19" s="1"/>
  <c r="X24" i="19"/>
  <c r="Z27" i="19"/>
  <c r="AD27" i="19" s="1"/>
  <c r="AA27" i="19"/>
  <c r="W27" i="19"/>
  <c r="AW27" i="19"/>
  <c r="AA28" i="19"/>
  <c r="W28" i="19"/>
  <c r="AB28" i="19"/>
  <c r="X28" i="19"/>
  <c r="Y30" i="19"/>
  <c r="AA30" i="19"/>
  <c r="W30" i="19"/>
  <c r="Z30" i="19"/>
  <c r="AW30" i="19"/>
  <c r="AR38" i="19"/>
  <c r="AP39" i="19"/>
  <c r="AU40" i="19"/>
  <c r="AN41" i="19"/>
  <c r="AS42" i="19"/>
  <c r="AU43" i="19"/>
  <c r="AM44" i="19"/>
  <c r="AP45" i="19"/>
  <c r="AC6" i="20"/>
  <c r="V6" i="20" s="1"/>
  <c r="AD6" i="20"/>
  <c r="AH39" i="20"/>
  <c r="AB7" i="20"/>
  <c r="AB42" i="20" s="1"/>
  <c r="X7" i="20"/>
  <c r="X43" i="20" s="1"/>
  <c r="AW13" i="20"/>
  <c r="X14" i="20"/>
  <c r="AB15" i="20"/>
  <c r="X15" i="20"/>
  <c r="AW21" i="20"/>
  <c r="X22" i="20"/>
  <c r="AB23" i="20"/>
  <c r="X23" i="20"/>
  <c r="AC30" i="20"/>
  <c r="V30" i="20" s="1"/>
  <c r="Y25" i="19"/>
  <c r="Y43" i="19" s="1"/>
  <c r="Y29" i="19"/>
  <c r="W31" i="19"/>
  <c r="AA31" i="19"/>
  <c r="X32" i="19"/>
  <c r="AB32" i="19"/>
  <c r="Y33" i="19"/>
  <c r="W35" i="19"/>
  <c r="AA35" i="19"/>
  <c r="X36" i="19"/>
  <c r="AB36" i="19"/>
  <c r="X37" i="19"/>
  <c r="AB37" i="19"/>
  <c r="W7" i="20"/>
  <c r="AA7" i="20"/>
  <c r="X8" i="20"/>
  <c r="AW8" i="20"/>
  <c r="W11" i="20"/>
  <c r="AA11" i="20"/>
  <c r="X12" i="20"/>
  <c r="AW12" i="20"/>
  <c r="W15" i="20"/>
  <c r="AA15" i="20"/>
  <c r="X16" i="20"/>
  <c r="AW16" i="20"/>
  <c r="W19" i="20"/>
  <c r="AA19" i="20"/>
  <c r="X20" i="20"/>
  <c r="AW20" i="20"/>
  <c r="W23" i="20"/>
  <c r="AA23" i="20"/>
  <c r="X24" i="20"/>
  <c r="AW24" i="20"/>
  <c r="Z26" i="20"/>
  <c r="AC26" i="20" s="1"/>
  <c r="V26" i="20" s="1"/>
  <c r="W27" i="20"/>
  <c r="AA27" i="20"/>
  <c r="X28" i="20"/>
  <c r="AW28" i="20"/>
  <c r="Z30" i="20"/>
  <c r="AD30" i="20"/>
  <c r="W31" i="20"/>
  <c r="AA31" i="20"/>
  <c r="X32" i="20"/>
  <c r="AW32" i="20"/>
  <c r="Z34" i="20"/>
  <c r="AD34" i="20" s="1"/>
  <c r="W35" i="20"/>
  <c r="AA35" i="20"/>
  <c r="X36" i="20"/>
  <c r="AW36" i="20"/>
  <c r="X37" i="20"/>
  <c r="AW37" i="20"/>
  <c r="AH38" i="20"/>
  <c r="AL38" i="20"/>
  <c r="AP38" i="20"/>
  <c r="AT38" i="20"/>
  <c r="AJ39" i="20"/>
  <c r="AN39" i="20"/>
  <c r="AR39" i="20"/>
  <c r="AV39" i="20"/>
  <c r="AH41" i="20"/>
  <c r="AL41" i="20"/>
  <c r="AP41" i="20"/>
  <c r="AT41" i="20"/>
  <c r="AE42" i="20"/>
  <c r="AI42" i="20"/>
  <c r="AM42" i="20"/>
  <c r="AQ42" i="20"/>
  <c r="AU42" i="20"/>
  <c r="AJ45" i="20"/>
  <c r="AN45" i="20"/>
  <c r="AR45" i="20"/>
  <c r="AV45" i="20"/>
  <c r="Z6" i="21"/>
  <c r="Z7" i="21"/>
  <c r="AD7" i="21" s="1"/>
  <c r="Z8" i="21"/>
  <c r="AC8" i="21" s="1"/>
  <c r="V8" i="21" s="1"/>
  <c r="Z9" i="21"/>
  <c r="AC9" i="21" s="1"/>
  <c r="V9" i="21" s="1"/>
  <c r="Z10" i="21"/>
  <c r="Z11" i="21"/>
  <c r="AC11" i="21" s="1"/>
  <c r="V11" i="21" s="1"/>
  <c r="Z12" i="21"/>
  <c r="Z13" i="21"/>
  <c r="AD13" i="21" s="1"/>
  <c r="Z14" i="21"/>
  <c r="Z15" i="21"/>
  <c r="AC15" i="21" s="1"/>
  <c r="V15" i="21" s="1"/>
  <c r="Z16" i="21"/>
  <c r="AC16" i="21" s="1"/>
  <c r="V16" i="21" s="1"/>
  <c r="Z17" i="21"/>
  <c r="AC17" i="21" s="1"/>
  <c r="V17" i="21" s="1"/>
  <c r="Z18" i="21"/>
  <c r="AC18" i="21" s="1"/>
  <c r="V18" i="21" s="1"/>
  <c r="Z19" i="21"/>
  <c r="AC19" i="21" s="1"/>
  <c r="V19" i="21" s="1"/>
  <c r="Z20" i="21"/>
  <c r="AC20" i="21" s="1"/>
  <c r="V20" i="21" s="1"/>
  <c r="Z21" i="21"/>
  <c r="AC21" i="21" s="1"/>
  <c r="V21" i="21" s="1"/>
  <c r="Z22" i="21"/>
  <c r="AC22" i="21" s="1"/>
  <c r="V22" i="21" s="1"/>
  <c r="Z23" i="21"/>
  <c r="AD23" i="21" s="1"/>
  <c r="Z24" i="21"/>
  <c r="AC24" i="21" s="1"/>
  <c r="V24" i="21" s="1"/>
  <c r="Z25" i="21"/>
  <c r="AC25" i="21" s="1"/>
  <c r="V25" i="21" s="1"/>
  <c r="Z26" i="21"/>
  <c r="AC26" i="21" s="1"/>
  <c r="V26" i="21" s="1"/>
  <c r="Z27" i="21"/>
  <c r="AC27" i="21" s="1"/>
  <c r="V27" i="21" s="1"/>
  <c r="Z28" i="21"/>
  <c r="AC28" i="21" s="1"/>
  <c r="V28" i="21" s="1"/>
  <c r="Z29" i="21"/>
  <c r="AD29" i="21" s="1"/>
  <c r="Z30" i="21"/>
  <c r="Z31" i="21"/>
  <c r="AC31" i="21" s="1"/>
  <c r="V31" i="21" s="1"/>
  <c r="W32" i="21"/>
  <c r="AA32" i="21"/>
  <c r="X33" i="21"/>
  <c r="AW33" i="21"/>
  <c r="Z35" i="21"/>
  <c r="W36" i="21"/>
  <c r="AA36" i="21"/>
  <c r="W37" i="21"/>
  <c r="AA37" i="21"/>
  <c r="AG38" i="21"/>
  <c r="AK38" i="21"/>
  <c r="AO38" i="21"/>
  <c r="AS38" i="21"/>
  <c r="AI39" i="21"/>
  <c r="AM39" i="21"/>
  <c r="AQ39" i="21"/>
  <c r="AU39" i="21"/>
  <c r="AJ40" i="21"/>
  <c r="AN40" i="21"/>
  <c r="AR40" i="21"/>
  <c r="AV40" i="21"/>
  <c r="AG41" i="21"/>
  <c r="AK41" i="21"/>
  <c r="AO41" i="21"/>
  <c r="AS41" i="21"/>
  <c r="AB42" i="21"/>
  <c r="AH42" i="21"/>
  <c r="AL42" i="21"/>
  <c r="AP42" i="21"/>
  <c r="AT42" i="21"/>
  <c r="AJ43" i="21"/>
  <c r="AN43" i="21"/>
  <c r="AR43" i="21"/>
  <c r="AV43" i="21"/>
  <c r="AJ44" i="21"/>
  <c r="AN44" i="21"/>
  <c r="AR44" i="21"/>
  <c r="AV44" i="21"/>
  <c r="AE45" i="21"/>
  <c r="AI45" i="21"/>
  <c r="AM45" i="21"/>
  <c r="AQ45" i="21"/>
  <c r="AU45" i="21"/>
  <c r="Y6" i="22"/>
  <c r="AH45" i="22"/>
  <c r="AH41" i="22"/>
  <c r="AL45" i="22"/>
  <c r="AL41" i="22"/>
  <c r="AP45" i="22"/>
  <c r="AP41" i="22"/>
  <c r="AT45" i="22"/>
  <c r="AT41" i="22"/>
  <c r="Z7" i="22"/>
  <c r="AC7" i="22" s="1"/>
  <c r="V7" i="22" s="1"/>
  <c r="AD7" i="22"/>
  <c r="W8" i="22"/>
  <c r="AA8" i="22"/>
  <c r="X9" i="22"/>
  <c r="AW9" i="22"/>
  <c r="Z11" i="22"/>
  <c r="AC11" i="22" s="1"/>
  <c r="V11" i="22" s="1"/>
  <c r="W12" i="22"/>
  <c r="AA12" i="22"/>
  <c r="AA40" i="22" s="1"/>
  <c r="X13" i="22"/>
  <c r="AW13" i="22"/>
  <c r="Z15" i="22"/>
  <c r="AC15" i="22" s="1"/>
  <c r="V15" i="22" s="1"/>
  <c r="AD15" i="22"/>
  <c r="W16" i="22"/>
  <c r="AA16" i="22"/>
  <c r="X17" i="22"/>
  <c r="AW17" i="22"/>
  <c r="Z19" i="22"/>
  <c r="AC19" i="22" s="1"/>
  <c r="V19" i="22" s="1"/>
  <c r="W20" i="22"/>
  <c r="AA20" i="22"/>
  <c r="X21" i="22"/>
  <c r="AW21" i="22"/>
  <c r="Z23" i="22"/>
  <c r="AC23" i="22" s="1"/>
  <c r="V23" i="22" s="1"/>
  <c r="AD23" i="22"/>
  <c r="W24" i="22"/>
  <c r="AA24" i="22"/>
  <c r="X25" i="22"/>
  <c r="AW25" i="22"/>
  <c r="Z27" i="22"/>
  <c r="AD27" i="22" s="1"/>
  <c r="W28" i="22"/>
  <c r="AA28" i="22"/>
  <c r="X29" i="22"/>
  <c r="AW29" i="22"/>
  <c r="Z31" i="22"/>
  <c r="AC31" i="22" s="1"/>
  <c r="V31" i="22" s="1"/>
  <c r="AD31" i="22"/>
  <c r="W32" i="22"/>
  <c r="AA32" i="22"/>
  <c r="X33" i="22"/>
  <c r="AW33" i="22"/>
  <c r="Z35" i="22"/>
  <c r="AC35" i="22" s="1"/>
  <c r="V35" i="22" s="1"/>
  <c r="W36" i="22"/>
  <c r="AA36" i="22"/>
  <c r="W37" i="22"/>
  <c r="AA37" i="22"/>
  <c r="AG38" i="22"/>
  <c r="AK38" i="22"/>
  <c r="AO38" i="22"/>
  <c r="AS38" i="22"/>
  <c r="AM39" i="22"/>
  <c r="AQ39" i="22"/>
  <c r="AH40" i="22"/>
  <c r="AR40" i="22"/>
  <c r="AK41" i="22"/>
  <c r="AV41" i="22"/>
  <c r="AJ42" i="22"/>
  <c r="AO42" i="22"/>
  <c r="AV42" i="22"/>
  <c r="AL43" i="22"/>
  <c r="AT43" i="22"/>
  <c r="AN44" i="22"/>
  <c r="AV44" i="22"/>
  <c r="AK45" i="22"/>
  <c r="AS45" i="22"/>
  <c r="W6" i="23"/>
  <c r="AJ41" i="23"/>
  <c r="AJ38" i="23"/>
  <c r="AJ45" i="23"/>
  <c r="AJ39" i="23"/>
  <c r="AN41" i="23"/>
  <c r="AN38" i="23"/>
  <c r="AN45" i="23"/>
  <c r="AN39" i="23"/>
  <c r="AR41" i="23"/>
  <c r="AR38" i="23"/>
  <c r="AR45" i="23"/>
  <c r="AR39" i="23"/>
  <c r="AV41" i="23"/>
  <c r="AV38" i="23"/>
  <c r="AV45" i="23"/>
  <c r="AV39" i="23"/>
  <c r="AB7" i="23"/>
  <c r="W8" i="23"/>
  <c r="AB9" i="23"/>
  <c r="W10" i="23"/>
  <c r="AB11" i="23"/>
  <c r="W12" i="23"/>
  <c r="AB13" i="23"/>
  <c r="W14" i="23"/>
  <c r="AB15" i="23"/>
  <c r="W16" i="23"/>
  <c r="AB17" i="23"/>
  <c r="W18" i="23"/>
  <c r="AB19" i="23"/>
  <c r="W20" i="23"/>
  <c r="AB21" i="23"/>
  <c r="W22" i="23"/>
  <c r="AB23" i="23"/>
  <c r="W24" i="23"/>
  <c r="AB25" i="23"/>
  <c r="W26" i="23"/>
  <c r="AB27" i="23"/>
  <c r="W28" i="23"/>
  <c r="AB29" i="23"/>
  <c r="W30" i="23"/>
  <c r="AB31" i="23"/>
  <c r="W32" i="23"/>
  <c r="AB33" i="23"/>
  <c r="W34" i="23"/>
  <c r="AB35" i="23"/>
  <c r="W36" i="23"/>
  <c r="AB37" i="23"/>
  <c r="X37" i="23"/>
  <c r="AG38" i="23"/>
  <c r="AO38" i="23"/>
  <c r="AM39" i="23"/>
  <c r="AU39" i="23"/>
  <c r="AN40" i="23"/>
  <c r="AV40" i="23"/>
  <c r="AM41" i="23"/>
  <c r="AU41" i="23"/>
  <c r="AN42" i="23"/>
  <c r="AV42" i="23"/>
  <c r="AN44" i="23"/>
  <c r="AQ45" i="23"/>
  <c r="AI45" i="24"/>
  <c r="AM45" i="24"/>
  <c r="AQ45" i="24"/>
  <c r="AU45" i="24"/>
  <c r="AB7" i="24"/>
  <c r="X7" i="24"/>
  <c r="AG44" i="24"/>
  <c r="AG43" i="24"/>
  <c r="AG40" i="24"/>
  <c r="AA8" i="24"/>
  <c r="W8" i="24"/>
  <c r="AG42" i="24"/>
  <c r="Z8" i="24"/>
  <c r="AD8" i="24" s="1"/>
  <c r="Y8" i="24"/>
  <c r="AK44" i="24"/>
  <c r="AK43" i="24"/>
  <c r="AK40" i="24"/>
  <c r="AK42" i="24"/>
  <c r="AO44" i="24"/>
  <c r="AO43" i="24"/>
  <c r="AO40" i="24"/>
  <c r="AO42" i="24"/>
  <c r="AS44" i="24"/>
  <c r="AS43" i="24"/>
  <c r="AS40" i="24"/>
  <c r="AS42" i="24"/>
  <c r="AW8" i="24"/>
  <c r="AW9" i="24"/>
  <c r="Y10" i="24"/>
  <c r="Y45" i="24" s="1"/>
  <c r="W11" i="24"/>
  <c r="AB11" i="24"/>
  <c r="AB14" i="24"/>
  <c r="X14" i="24"/>
  <c r="AA16" i="24"/>
  <c r="W16" i="24"/>
  <c r="Z16" i="24"/>
  <c r="Y16" i="24"/>
  <c r="AC16" i="24" s="1"/>
  <c r="V16" i="24" s="1"/>
  <c r="AW16" i="24"/>
  <c r="AW17" i="24"/>
  <c r="Y18" i="24"/>
  <c r="W19" i="24"/>
  <c r="AB19" i="24"/>
  <c r="AW31" i="19"/>
  <c r="AW35" i="19"/>
  <c r="AW7" i="20"/>
  <c r="AW11" i="20"/>
  <c r="AW15" i="20"/>
  <c r="AW19" i="20"/>
  <c r="AW23" i="20"/>
  <c r="W26" i="20"/>
  <c r="AA26" i="20"/>
  <c r="X27" i="20"/>
  <c r="AW27" i="20"/>
  <c r="W30" i="20"/>
  <c r="AA30" i="20"/>
  <c r="X31" i="20"/>
  <c r="AW31" i="20"/>
  <c r="W34" i="20"/>
  <c r="AA34" i="20"/>
  <c r="X35" i="20"/>
  <c r="AW35" i="20"/>
  <c r="AI38" i="20"/>
  <c r="AM38" i="20"/>
  <c r="AQ38" i="20"/>
  <c r="AU38" i="20"/>
  <c r="AH40" i="20"/>
  <c r="AL40" i="20"/>
  <c r="AP40" i="20"/>
  <c r="AT40" i="20"/>
  <c r="AE41" i="20"/>
  <c r="AI41" i="20"/>
  <c r="AM41" i="20"/>
  <c r="AQ41" i="20"/>
  <c r="AU41" i="20"/>
  <c r="AJ42" i="20"/>
  <c r="AN42" i="20"/>
  <c r="AR42" i="20"/>
  <c r="AV42" i="20"/>
  <c r="AH43" i="20"/>
  <c r="AL43" i="20"/>
  <c r="AP43" i="20"/>
  <c r="AT43" i="20"/>
  <c r="AH44" i="20"/>
  <c r="AL44" i="20"/>
  <c r="AP44" i="20"/>
  <c r="AT44" i="20"/>
  <c r="W6" i="21"/>
  <c r="AA6" i="21"/>
  <c r="W7" i="21"/>
  <c r="AA7" i="21"/>
  <c r="W8" i="21"/>
  <c r="AA8" i="21"/>
  <c r="AD8" i="21" s="1"/>
  <c r="W9" i="21"/>
  <c r="AA9" i="21"/>
  <c r="W10" i="21"/>
  <c r="AA10" i="21"/>
  <c r="AC10" i="21" s="1"/>
  <c r="V10" i="21" s="1"/>
  <c r="W11" i="21"/>
  <c r="AA11" i="21"/>
  <c r="W12" i="21"/>
  <c r="AA12" i="21"/>
  <c r="AD12" i="21" s="1"/>
  <c r="W13" i="21"/>
  <c r="AA13" i="21"/>
  <c r="W14" i="21"/>
  <c r="AA14" i="21"/>
  <c r="AD14" i="21" s="1"/>
  <c r="W15" i="21"/>
  <c r="AA15" i="21"/>
  <c r="W16" i="21"/>
  <c r="AA16" i="21"/>
  <c r="AD16" i="21" s="1"/>
  <c r="W17" i="21"/>
  <c r="AA17" i="21"/>
  <c r="W18" i="21"/>
  <c r="AA18" i="21"/>
  <c r="AD18" i="21" s="1"/>
  <c r="W19" i="21"/>
  <c r="AA19" i="21"/>
  <c r="W20" i="21"/>
  <c r="AA20" i="21"/>
  <c r="AD20" i="21" s="1"/>
  <c r="W21" i="21"/>
  <c r="AA21" i="21"/>
  <c r="W22" i="21"/>
  <c r="AA22" i="21"/>
  <c r="AD22" i="21" s="1"/>
  <c r="W23" i="21"/>
  <c r="AA23" i="21"/>
  <c r="W24" i="21"/>
  <c r="AA24" i="21"/>
  <c r="AD24" i="21" s="1"/>
  <c r="W25" i="21"/>
  <c r="AA25" i="21"/>
  <c r="W26" i="21"/>
  <c r="AA26" i="21"/>
  <c r="AD26" i="21" s="1"/>
  <c r="W27" i="21"/>
  <c r="AA27" i="21"/>
  <c r="W28" i="21"/>
  <c r="AA28" i="21"/>
  <c r="AD28" i="21" s="1"/>
  <c r="W29" i="21"/>
  <c r="AA29" i="21"/>
  <c r="W30" i="21"/>
  <c r="AA30" i="21"/>
  <c r="AD30" i="21" s="1"/>
  <c r="W31" i="21"/>
  <c r="AA31" i="21"/>
  <c r="X32" i="21"/>
  <c r="AW32" i="21"/>
  <c r="Y33" i="21"/>
  <c r="Z34" i="21"/>
  <c r="W35" i="21"/>
  <c r="AA35" i="21"/>
  <c r="AC35" i="21" s="1"/>
  <c r="V35" i="21" s="1"/>
  <c r="X36" i="21"/>
  <c r="AW36" i="21"/>
  <c r="X37" i="21"/>
  <c r="AW37" i="21"/>
  <c r="AB38" i="21"/>
  <c r="H29" i="43" s="1"/>
  <c r="AH38" i="21"/>
  <c r="AL38" i="21"/>
  <c r="AP38" i="21"/>
  <c r="AT38" i="21"/>
  <c r="AJ39" i="21"/>
  <c r="AN39" i="21"/>
  <c r="AR39" i="21"/>
  <c r="AV39" i="21"/>
  <c r="AG40" i="21"/>
  <c r="AK40" i="21"/>
  <c r="AO40" i="21"/>
  <c r="AS40" i="21"/>
  <c r="AB41" i="21"/>
  <c r="AH41" i="21"/>
  <c r="AL41" i="21"/>
  <c r="AP41" i="21"/>
  <c r="AT41" i="21"/>
  <c r="AE42" i="21"/>
  <c r="AI42" i="21"/>
  <c r="AM42" i="21"/>
  <c r="AQ42" i="21"/>
  <c r="AU42" i="21"/>
  <c r="X43" i="21"/>
  <c r="AB43" i="21"/>
  <c r="AG43" i="21"/>
  <c r="AK43" i="21"/>
  <c r="AO43" i="21"/>
  <c r="AS43" i="21"/>
  <c r="AB44" i="21"/>
  <c r="AG44" i="21"/>
  <c r="AK44" i="21"/>
  <c r="AO44" i="21"/>
  <c r="AS44" i="21"/>
  <c r="AJ45" i="21"/>
  <c r="AN45" i="21"/>
  <c r="AR45" i="21"/>
  <c r="AV45" i="21"/>
  <c r="Z6" i="22"/>
  <c r="AI44" i="22"/>
  <c r="AI43" i="22"/>
  <c r="AI42" i="22"/>
  <c r="AM44" i="22"/>
  <c r="AM43" i="22"/>
  <c r="AM42" i="22"/>
  <c r="AQ44" i="22"/>
  <c r="AQ43" i="22"/>
  <c r="AQ42" i="22"/>
  <c r="AU44" i="22"/>
  <c r="AU43" i="22"/>
  <c r="AU42" i="22"/>
  <c r="W7" i="22"/>
  <c r="W38" i="22" s="1"/>
  <c r="C30" i="43" s="1"/>
  <c r="AA7" i="22"/>
  <c r="AA38" i="22" s="1"/>
  <c r="G30" i="43" s="1"/>
  <c r="X8" i="22"/>
  <c r="AW8" i="22"/>
  <c r="Y9" i="22"/>
  <c r="Z10" i="22"/>
  <c r="W11" i="22"/>
  <c r="AA11" i="22"/>
  <c r="X12" i="22"/>
  <c r="AW12" i="22"/>
  <c r="Y13" i="22"/>
  <c r="Z14" i="22"/>
  <c r="W15" i="22"/>
  <c r="AA15" i="22"/>
  <c r="X16" i="22"/>
  <c r="AW16" i="22"/>
  <c r="Y17" i="22"/>
  <c r="Z18" i="22"/>
  <c r="W19" i="22"/>
  <c r="AA19" i="22"/>
  <c r="X20" i="22"/>
  <c r="AW20" i="22"/>
  <c r="Y21" i="22"/>
  <c r="Z22" i="22"/>
  <c r="W23" i="22"/>
  <c r="AA23" i="22"/>
  <c r="X24" i="22"/>
  <c r="AW24" i="22"/>
  <c r="Y25" i="22"/>
  <c r="Z26" i="22"/>
  <c r="W27" i="22"/>
  <c r="AA27" i="22"/>
  <c r="AC27" i="22" s="1"/>
  <c r="V27" i="22" s="1"/>
  <c r="X28" i="22"/>
  <c r="AW28" i="22"/>
  <c r="Y29" i="22"/>
  <c r="Z30" i="22"/>
  <c r="W31" i="22"/>
  <c r="AA31" i="22"/>
  <c r="X32" i="22"/>
  <c r="AW32" i="22"/>
  <c r="Y33" i="22"/>
  <c r="Z34" i="22"/>
  <c r="W35" i="22"/>
  <c r="AA35" i="22"/>
  <c r="X36" i="22"/>
  <c r="AW36" i="22"/>
  <c r="X37" i="22"/>
  <c r="AW37" i="22"/>
  <c r="AH38" i="22"/>
  <c r="AL38" i="22"/>
  <c r="AP38" i="22"/>
  <c r="AT38" i="22"/>
  <c r="AJ39" i="22"/>
  <c r="AN39" i="22"/>
  <c r="AR39" i="22"/>
  <c r="AV39" i="22"/>
  <c r="AI40" i="22"/>
  <c r="AN40" i="22"/>
  <c r="AT40" i="22"/>
  <c r="AG41" i="22"/>
  <c r="AM41" i="22"/>
  <c r="AR41" i="22"/>
  <c r="AK42" i="22"/>
  <c r="AP42" i="22"/>
  <c r="AN43" i="22"/>
  <c r="AV43" i="22"/>
  <c r="AH44" i="22"/>
  <c r="AP44" i="22"/>
  <c r="AM45" i="22"/>
  <c r="AU45" i="22"/>
  <c r="Y6" i="23"/>
  <c r="AW8" i="23"/>
  <c r="AW10" i="23"/>
  <c r="AW12" i="23"/>
  <c r="AW14" i="23"/>
  <c r="Z16" i="23"/>
  <c r="AW18" i="23"/>
  <c r="Z20" i="23"/>
  <c r="AW22" i="23"/>
  <c r="Z24" i="23"/>
  <c r="AW26" i="23"/>
  <c r="Z28" i="23"/>
  <c r="AW30" i="23"/>
  <c r="Z32" i="23"/>
  <c r="AW34" i="23"/>
  <c r="Z36" i="23"/>
  <c r="AI38" i="23"/>
  <c r="AQ38" i="23"/>
  <c r="AG39" i="23"/>
  <c r="AO39" i="23"/>
  <c r="AH40" i="23"/>
  <c r="AP40" i="23"/>
  <c r="AO41" i="23"/>
  <c r="AN43" i="23"/>
  <c r="AV43" i="23"/>
  <c r="AR44" i="23"/>
  <c r="AU45" i="23"/>
  <c r="AB9" i="24"/>
  <c r="X9" i="24"/>
  <c r="AA9" i="24"/>
  <c r="W9" i="24"/>
  <c r="Z9" i="24"/>
  <c r="AD16" i="24"/>
  <c r="AB17" i="24"/>
  <c r="X17" i="24"/>
  <c r="AA17" i="24"/>
  <c r="W17" i="24"/>
  <c r="Z17" i="24"/>
  <c r="AW26" i="20"/>
  <c r="AW30" i="20"/>
  <c r="AW34" i="20"/>
  <c r="AE44" i="20"/>
  <c r="AI44" i="20"/>
  <c r="AM44" i="20"/>
  <c r="AQ44" i="20"/>
  <c r="AU44" i="20"/>
  <c r="AH45" i="20"/>
  <c r="AL45" i="20"/>
  <c r="AP45" i="20"/>
  <c r="AT45" i="20"/>
  <c r="AI48" i="20"/>
  <c r="AW6" i="21"/>
  <c r="AW7" i="21"/>
  <c r="AW8" i="21"/>
  <c r="AW9" i="21"/>
  <c r="AW10" i="21"/>
  <c r="AW11" i="2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W24" i="21"/>
  <c r="AW25" i="21"/>
  <c r="AW26" i="21"/>
  <c r="AW27" i="21"/>
  <c r="AW28" i="21"/>
  <c r="AW29" i="21"/>
  <c r="AW30" i="21"/>
  <c r="AW31" i="21"/>
  <c r="AW35" i="21"/>
  <c r="AI38" i="21"/>
  <c r="AI48" i="21" s="1"/>
  <c r="AM38" i="21"/>
  <c r="AQ38" i="21"/>
  <c r="AU38" i="21"/>
  <c r="AG39" i="21"/>
  <c r="AK39" i="21"/>
  <c r="AO39" i="21"/>
  <c r="AS39" i="21"/>
  <c r="AB40" i="21"/>
  <c r="AH40" i="21"/>
  <c r="AL40" i="21"/>
  <c r="AP40" i="21"/>
  <c r="AT40" i="21"/>
  <c r="AE41" i="21"/>
  <c r="AI41" i="21"/>
  <c r="AM41" i="21"/>
  <c r="AQ41" i="21"/>
  <c r="AU41" i="21"/>
  <c r="AJ42" i="21"/>
  <c r="AN42" i="21"/>
  <c r="AR42" i="21"/>
  <c r="AV42" i="21"/>
  <c r="AH43" i="21"/>
  <c r="AL43" i="21"/>
  <c r="AP43" i="21"/>
  <c r="AT43" i="21"/>
  <c r="AH44" i="21"/>
  <c r="AL44" i="21"/>
  <c r="AP44" i="21"/>
  <c r="AT44" i="21"/>
  <c r="AG45" i="21"/>
  <c r="AK45" i="21"/>
  <c r="AO45" i="21"/>
  <c r="AS45" i="21"/>
  <c r="AE44" i="22"/>
  <c r="AE43" i="22"/>
  <c r="AE42" i="22"/>
  <c r="AW7" i="22"/>
  <c r="AW11" i="22"/>
  <c r="AW15" i="22"/>
  <c r="AW19" i="22"/>
  <c r="AW23" i="22"/>
  <c r="AW27" i="22"/>
  <c r="AW31" i="22"/>
  <c r="AW35" i="22"/>
  <c r="AI38" i="22"/>
  <c r="AI48" i="22" s="1"/>
  <c r="AM38" i="22"/>
  <c r="AQ38" i="22"/>
  <c r="AU38" i="22"/>
  <c r="AG39" i="22"/>
  <c r="AO39" i="22"/>
  <c r="AS39" i="22"/>
  <c r="AE40" i="22"/>
  <c r="AJ40" i="22"/>
  <c r="AP40" i="22"/>
  <c r="AU40" i="22"/>
  <c r="AI41" i="22"/>
  <c r="AN41" i="22"/>
  <c r="AG42" i="22"/>
  <c r="AL42" i="22"/>
  <c r="AR42" i="22"/>
  <c r="AH43" i="22"/>
  <c r="AP43" i="22"/>
  <c r="AJ44" i="22"/>
  <c r="AR44" i="22"/>
  <c r="AH45" i="23"/>
  <c r="AH39" i="23"/>
  <c r="AB6" i="23"/>
  <c r="X6" i="23"/>
  <c r="AH44" i="23"/>
  <c r="AH41" i="23"/>
  <c r="AH38" i="23"/>
  <c r="AL45" i="23"/>
  <c r="AL39" i="23"/>
  <c r="AL44" i="23"/>
  <c r="AL41" i="23"/>
  <c r="AL38" i="23"/>
  <c r="AP45" i="23"/>
  <c r="AP39" i="23"/>
  <c r="AP44" i="23"/>
  <c r="AP41" i="23"/>
  <c r="AP38" i="23"/>
  <c r="AT45" i="23"/>
  <c r="AT39" i="23"/>
  <c r="AT44" i="23"/>
  <c r="AT41" i="23"/>
  <c r="AT38" i="23"/>
  <c r="Z8" i="23"/>
  <c r="AB8" i="23"/>
  <c r="X8" i="23"/>
  <c r="AB10" i="23"/>
  <c r="X10" i="23"/>
  <c r="Z10" i="23"/>
  <c r="Z12" i="23"/>
  <c r="AB12" i="23"/>
  <c r="X12" i="23"/>
  <c r="AB14" i="23"/>
  <c r="X14" i="23"/>
  <c r="Z14" i="23"/>
  <c r="AB16" i="23"/>
  <c r="X16" i="23"/>
  <c r="AB18" i="23"/>
  <c r="X18" i="23"/>
  <c r="Z18" i="23"/>
  <c r="AB20" i="23"/>
  <c r="X20" i="23"/>
  <c r="AC21" i="23"/>
  <c r="V21" i="23" s="1"/>
  <c r="AB22" i="23"/>
  <c r="X22" i="23"/>
  <c r="Z22" i="23"/>
  <c r="AC23" i="23"/>
  <c r="V23" i="23" s="1"/>
  <c r="AB24" i="23"/>
  <c r="X24" i="23"/>
  <c r="AB26" i="23"/>
  <c r="X26" i="23"/>
  <c r="Z26" i="23"/>
  <c r="AB28" i="23"/>
  <c r="X28" i="23"/>
  <c r="AB30" i="23"/>
  <c r="X30" i="23"/>
  <c r="Z30" i="23"/>
  <c r="AB32" i="23"/>
  <c r="X32" i="23"/>
  <c r="AB34" i="23"/>
  <c r="X34" i="23"/>
  <c r="Z34" i="23"/>
  <c r="AB36" i="23"/>
  <c r="X36" i="23"/>
  <c r="AA38" i="23"/>
  <c r="G31" i="43" s="1"/>
  <c r="AK38" i="23"/>
  <c r="AS38" i="23"/>
  <c r="AI39" i="23"/>
  <c r="AQ39" i="23"/>
  <c r="AJ40" i="23"/>
  <c r="AR40" i="23"/>
  <c r="AI41" i="23"/>
  <c r="AJ42" i="23"/>
  <c r="AR42" i="23"/>
  <c r="AH43" i="23"/>
  <c r="AP43" i="23"/>
  <c r="AV44" i="23"/>
  <c r="AI45" i="23"/>
  <c r="AB10" i="24"/>
  <c r="X10" i="24"/>
  <c r="AA12" i="24"/>
  <c r="W12" i="24"/>
  <c r="Z12" i="24"/>
  <c r="Y12" i="24"/>
  <c r="Y44" i="24" s="1"/>
  <c r="AW12" i="24"/>
  <c r="AB18" i="24"/>
  <c r="X18" i="24"/>
  <c r="AA20" i="24"/>
  <c r="AC20" i="24" s="1"/>
  <c r="V20" i="24" s="1"/>
  <c r="W20" i="24"/>
  <c r="Z20" i="24"/>
  <c r="Y20" i="24"/>
  <c r="AW20" i="24"/>
  <c r="AW21" i="24"/>
  <c r="W32" i="19"/>
  <c r="X33" i="19"/>
  <c r="W36" i="19"/>
  <c r="W37" i="19"/>
  <c r="W8" i="20"/>
  <c r="X9" i="20"/>
  <c r="W12" i="20"/>
  <c r="X13" i="20"/>
  <c r="W16" i="20"/>
  <c r="X17" i="20"/>
  <c r="W20" i="20"/>
  <c r="X21" i="20"/>
  <c r="W24" i="20"/>
  <c r="X25" i="20"/>
  <c r="W28" i="20"/>
  <c r="X29" i="20"/>
  <c r="W32" i="20"/>
  <c r="X33" i="20"/>
  <c r="W36" i="20"/>
  <c r="W37" i="20"/>
  <c r="AI39" i="20"/>
  <c r="AM39" i="20"/>
  <c r="AQ39" i="20"/>
  <c r="AU39" i="20"/>
  <c r="AJ40" i="20"/>
  <c r="AN40" i="20"/>
  <c r="AR40" i="20"/>
  <c r="AV40" i="20"/>
  <c r="AJ43" i="20"/>
  <c r="AN43" i="20"/>
  <c r="AR43" i="20"/>
  <c r="AV43" i="20"/>
  <c r="Y6" i="21"/>
  <c r="W33" i="21"/>
  <c r="X34" i="21"/>
  <c r="AJ38" i="21"/>
  <c r="AN38" i="21"/>
  <c r="AR38" i="21"/>
  <c r="AV38" i="21"/>
  <c r="AH39" i="21"/>
  <c r="AL39" i="21"/>
  <c r="AP39" i="21"/>
  <c r="AT39" i="21"/>
  <c r="AE40" i="21"/>
  <c r="AI40" i="21"/>
  <c r="AM40" i="21"/>
  <c r="AQ40" i="21"/>
  <c r="AU40" i="21"/>
  <c r="AE43" i="21"/>
  <c r="AI43" i="21"/>
  <c r="AM43" i="21"/>
  <c r="AQ43" i="21"/>
  <c r="AU43" i="21"/>
  <c r="AI44" i="21"/>
  <c r="X6" i="22"/>
  <c r="AB6" i="22"/>
  <c r="AG44" i="22"/>
  <c r="AG43" i="22"/>
  <c r="AG40" i="22"/>
  <c r="AK44" i="22"/>
  <c r="AK43" i="22"/>
  <c r="AK40" i="22"/>
  <c r="AO44" i="22"/>
  <c r="AO43" i="22"/>
  <c r="AO40" i="22"/>
  <c r="AS42" i="22"/>
  <c r="AS44" i="22"/>
  <c r="AS43" i="22"/>
  <c r="AS40" i="22"/>
  <c r="AW6" i="22"/>
  <c r="W9" i="22"/>
  <c r="X10" i="22"/>
  <c r="W13" i="22"/>
  <c r="X14" i="22"/>
  <c r="W17" i="22"/>
  <c r="X18" i="22"/>
  <c r="W21" i="22"/>
  <c r="X22" i="22"/>
  <c r="W25" i="22"/>
  <c r="X26" i="22"/>
  <c r="W29" i="22"/>
  <c r="X30" i="22"/>
  <c r="W33" i="22"/>
  <c r="X34" i="22"/>
  <c r="AJ38" i="22"/>
  <c r="AN38" i="22"/>
  <c r="AR38" i="22"/>
  <c r="AV38" i="22"/>
  <c r="AH39" i="22"/>
  <c r="AL39" i="22"/>
  <c r="AP39" i="22"/>
  <c r="AT39" i="22"/>
  <c r="AL40" i="22"/>
  <c r="AQ40" i="22"/>
  <c r="AV40" i="22"/>
  <c r="AE41" i="22"/>
  <c r="AJ41" i="22"/>
  <c r="AO41" i="22"/>
  <c r="AU41" i="22"/>
  <c r="AH42" i="22"/>
  <c r="AN42" i="22"/>
  <c r="AT42" i="22"/>
  <c r="AJ43" i="22"/>
  <c r="AR43" i="22"/>
  <c r="AL44" i="22"/>
  <c r="AT44" i="22"/>
  <c r="AI45" i="22"/>
  <c r="AQ45" i="22"/>
  <c r="AM44" i="23"/>
  <c r="AQ44" i="23"/>
  <c r="AU44" i="23"/>
  <c r="Y7" i="23"/>
  <c r="AD7" i="23" s="1"/>
  <c r="AG45" i="23"/>
  <c r="AA7" i="23"/>
  <c r="AA40" i="23" s="1"/>
  <c r="W7" i="23"/>
  <c r="AW7" i="23"/>
  <c r="AA9" i="23"/>
  <c r="W9" i="23"/>
  <c r="Y9" i="23"/>
  <c r="AD9" i="23" s="1"/>
  <c r="AW9" i="23"/>
  <c r="Y11" i="23"/>
  <c r="AD11" i="23" s="1"/>
  <c r="AA11" i="23"/>
  <c r="W11" i="23"/>
  <c r="AW11" i="23"/>
  <c r="AA13" i="23"/>
  <c r="W13" i="23"/>
  <c r="Y13" i="23"/>
  <c r="AD13" i="23" s="1"/>
  <c r="AW13" i="23"/>
  <c r="Y15" i="23"/>
  <c r="AD15" i="23" s="1"/>
  <c r="AA15" i="23"/>
  <c r="W15" i="23"/>
  <c r="AW15" i="23"/>
  <c r="AA17" i="23"/>
  <c r="W17" i="23"/>
  <c r="Y17" i="23"/>
  <c r="AD17" i="23" s="1"/>
  <c r="AW17" i="23"/>
  <c r="Y19" i="23"/>
  <c r="AD19" i="23" s="1"/>
  <c r="AA19" i="23"/>
  <c r="W19" i="23"/>
  <c r="AW19" i="23"/>
  <c r="AA21" i="23"/>
  <c r="W21" i="23"/>
  <c r="Y21" i="23"/>
  <c r="AD21" i="23" s="1"/>
  <c r="AW21" i="23"/>
  <c r="Y23" i="23"/>
  <c r="AD23" i="23" s="1"/>
  <c r="AA23" i="23"/>
  <c r="W23" i="23"/>
  <c r="AW23" i="23"/>
  <c r="AA25" i="23"/>
  <c r="W25" i="23"/>
  <c r="Y25" i="23"/>
  <c r="AD25" i="23" s="1"/>
  <c r="AW25" i="23"/>
  <c r="Y27" i="23"/>
  <c r="AC27" i="23" s="1"/>
  <c r="V27" i="23" s="1"/>
  <c r="AA27" i="23"/>
  <c r="W27" i="23"/>
  <c r="AW27" i="23"/>
  <c r="AA29" i="23"/>
  <c r="W29" i="23"/>
  <c r="Y29" i="23"/>
  <c r="AD29" i="23" s="1"/>
  <c r="AW29" i="23"/>
  <c r="Y31" i="23"/>
  <c r="AD31" i="23" s="1"/>
  <c r="AA31" i="23"/>
  <c r="AA41" i="23" s="1"/>
  <c r="W31" i="23"/>
  <c r="AW31" i="23"/>
  <c r="AA33" i="23"/>
  <c r="W33" i="23"/>
  <c r="Y33" i="23"/>
  <c r="AD33" i="23" s="1"/>
  <c r="AW33" i="23"/>
  <c r="Y35" i="23"/>
  <c r="AD35" i="23" s="1"/>
  <c r="AA35" i="23"/>
  <c r="W35" i="23"/>
  <c r="AW35" i="23"/>
  <c r="Y37" i="23"/>
  <c r="Z37" i="23"/>
  <c r="AM38" i="23"/>
  <c r="AK39" i="23"/>
  <c r="AS39" i="23"/>
  <c r="AL40" i="23"/>
  <c r="AT40" i="23"/>
  <c r="AK41" i="23"/>
  <c r="AS41" i="23"/>
  <c r="AL42" i="23"/>
  <c r="AT42" i="23"/>
  <c r="AA43" i="23"/>
  <c r="AJ43" i="23"/>
  <c r="AR43" i="23"/>
  <c r="AJ44" i="23"/>
  <c r="AH41" i="24"/>
  <c r="AH38" i="24"/>
  <c r="AH42" i="24"/>
  <c r="AB6" i="24"/>
  <c r="X6" i="24"/>
  <c r="AH45" i="24"/>
  <c r="AH39" i="24"/>
  <c r="AA6" i="24"/>
  <c r="W6" i="24"/>
  <c r="AH44" i="24"/>
  <c r="AH43" i="24"/>
  <c r="AH40" i="24"/>
  <c r="Z6" i="24"/>
  <c r="AL41" i="24"/>
  <c r="AL38" i="24"/>
  <c r="AL42" i="24"/>
  <c r="AL45" i="24"/>
  <c r="AL39" i="24"/>
  <c r="AL44" i="24"/>
  <c r="AL43" i="24"/>
  <c r="AL40" i="24"/>
  <c r="AP41" i="24"/>
  <c r="AP38" i="24"/>
  <c r="AP42" i="24"/>
  <c r="AP45" i="24"/>
  <c r="AP39" i="24"/>
  <c r="AP44" i="24"/>
  <c r="AP43" i="24"/>
  <c r="AP40" i="24"/>
  <c r="AT41" i="24"/>
  <c r="AT38" i="24"/>
  <c r="AT42" i="24"/>
  <c r="AT45" i="24"/>
  <c r="AT39" i="24"/>
  <c r="AT44" i="24"/>
  <c r="AT43" i="24"/>
  <c r="AT40" i="24"/>
  <c r="Z11" i="24"/>
  <c r="X12" i="24"/>
  <c r="AB13" i="24"/>
  <c r="X13" i="24"/>
  <c r="AA13" i="24"/>
  <c r="W13" i="24"/>
  <c r="Z13" i="24"/>
  <c r="AB21" i="24"/>
  <c r="X21" i="24"/>
  <c r="AA21" i="24"/>
  <c r="W21" i="24"/>
  <c r="Z21" i="24"/>
  <c r="Z6" i="23"/>
  <c r="AW16" i="23"/>
  <c r="AW20" i="23"/>
  <c r="AW24" i="23"/>
  <c r="AW28" i="23"/>
  <c r="AW32" i="23"/>
  <c r="AW36" i="23"/>
  <c r="AW37" i="23"/>
  <c r="AG40" i="23"/>
  <c r="AK40" i="23"/>
  <c r="AO40" i="23"/>
  <c r="AS40" i="23"/>
  <c r="AI42" i="23"/>
  <c r="AM42" i="23"/>
  <c r="AQ42" i="23"/>
  <c r="AU42" i="23"/>
  <c r="AG43" i="23"/>
  <c r="AK43" i="23"/>
  <c r="AO43" i="23"/>
  <c r="AS43" i="23"/>
  <c r="AG44" i="23"/>
  <c r="AK44" i="23"/>
  <c r="AO44" i="23"/>
  <c r="AS44" i="23"/>
  <c r="W7" i="24"/>
  <c r="AW7" i="24"/>
  <c r="W10" i="24"/>
  <c r="AA10" i="24"/>
  <c r="X11" i="24"/>
  <c r="AW11" i="24"/>
  <c r="W14" i="24"/>
  <c r="AA14" i="24"/>
  <c r="X15" i="24"/>
  <c r="AW15" i="24"/>
  <c r="W18" i="24"/>
  <c r="AA18" i="24"/>
  <c r="X19" i="24"/>
  <c r="AW19" i="24"/>
  <c r="W22" i="24"/>
  <c r="AA22" i="24"/>
  <c r="X23" i="24"/>
  <c r="AW23" i="24"/>
  <c r="Y24" i="24"/>
  <c r="Y42" i="24" s="1"/>
  <c r="Z25" i="24"/>
  <c r="W26" i="24"/>
  <c r="AA26" i="24"/>
  <c r="X27" i="24"/>
  <c r="AW27" i="24"/>
  <c r="Y28" i="24"/>
  <c r="AD28" i="24" s="1"/>
  <c r="Z29" i="24"/>
  <c r="W30" i="24"/>
  <c r="AA30" i="24"/>
  <c r="X31" i="24"/>
  <c r="AW31" i="24"/>
  <c r="Y32" i="24"/>
  <c r="AD32" i="24" s="1"/>
  <c r="Z33" i="24"/>
  <c r="W34" i="24"/>
  <c r="AA34" i="24"/>
  <c r="X35" i="24"/>
  <c r="AW35" i="24"/>
  <c r="Y36" i="24"/>
  <c r="AD36" i="24" s="1"/>
  <c r="Y37" i="24"/>
  <c r="AI38" i="24"/>
  <c r="AM38" i="24"/>
  <c r="AQ38" i="24"/>
  <c r="AU38" i="24"/>
  <c r="AG39" i="24"/>
  <c r="AK39" i="24"/>
  <c r="AO39" i="24"/>
  <c r="AS39" i="24"/>
  <c r="AE41" i="24"/>
  <c r="AI41" i="24"/>
  <c r="AM41" i="24"/>
  <c r="AQ41" i="24"/>
  <c r="AU41" i="24"/>
  <c r="AJ42" i="24"/>
  <c r="AN42" i="24"/>
  <c r="AR42" i="24"/>
  <c r="AV42" i="24"/>
  <c r="AG45" i="24"/>
  <c r="AK45" i="24"/>
  <c r="AO45" i="24"/>
  <c r="AS45" i="24"/>
  <c r="W6" i="25"/>
  <c r="AA6" i="25"/>
  <c r="AJ45" i="25"/>
  <c r="AJ44" i="25"/>
  <c r="AJ41" i="25"/>
  <c r="AN45" i="25"/>
  <c r="AN44" i="25"/>
  <c r="AN41" i="25"/>
  <c r="AR45" i="25"/>
  <c r="AR44" i="25"/>
  <c r="AR41" i="25"/>
  <c r="AV45" i="25"/>
  <c r="AV44" i="25"/>
  <c r="AV41" i="25"/>
  <c r="X7" i="25"/>
  <c r="AB7" i="25"/>
  <c r="AW7" i="25"/>
  <c r="AE7" i="25" s="1"/>
  <c r="Y8" i="25"/>
  <c r="AD8" i="25" s="1"/>
  <c r="AC8" i="25"/>
  <c r="V8" i="25" s="1"/>
  <c r="Z9" i="25"/>
  <c r="W10" i="25"/>
  <c r="AA10" i="25"/>
  <c r="X11" i="25"/>
  <c r="AW11" i="25"/>
  <c r="AE11" i="25" s="1"/>
  <c r="Y12" i="25"/>
  <c r="AD12" i="25" s="1"/>
  <c r="Z13" i="25"/>
  <c r="W14" i="25"/>
  <c r="AA14" i="25"/>
  <c r="X15" i="25"/>
  <c r="AW15" i="25"/>
  <c r="AE15" i="25" s="1"/>
  <c r="Y16" i="25"/>
  <c r="AD16" i="25" s="1"/>
  <c r="Z17" i="25"/>
  <c r="W18" i="25"/>
  <c r="AA18" i="25"/>
  <c r="X19" i="25"/>
  <c r="AW19" i="25"/>
  <c r="AE19" i="25" s="1"/>
  <c r="Y20" i="25"/>
  <c r="AD20" i="25" s="1"/>
  <c r="Z21" i="25"/>
  <c r="W22" i="25"/>
  <c r="AA22" i="25"/>
  <c r="X23" i="25"/>
  <c r="AW23" i="25"/>
  <c r="AE23" i="25" s="1"/>
  <c r="Y24" i="25"/>
  <c r="AD24" i="25" s="1"/>
  <c r="AC24" i="25"/>
  <c r="V24" i="25" s="1"/>
  <c r="Z25" i="25"/>
  <c r="W26" i="25"/>
  <c r="AA26" i="25"/>
  <c r="X27" i="25"/>
  <c r="AW27" i="25"/>
  <c r="AE27" i="25" s="1"/>
  <c r="Y28" i="25"/>
  <c r="AD28" i="25" s="1"/>
  <c r="Z29" i="25"/>
  <c r="W30" i="25"/>
  <c r="AA30" i="25"/>
  <c r="X31" i="25"/>
  <c r="AW31" i="25"/>
  <c r="AE31" i="25" s="1"/>
  <c r="Y32" i="25"/>
  <c r="AC32" i="25" s="1"/>
  <c r="V32" i="25" s="1"/>
  <c r="Z33" i="25"/>
  <c r="W34" i="25"/>
  <c r="AA34" i="25"/>
  <c r="X35" i="25"/>
  <c r="AW35" i="25"/>
  <c r="AE35" i="25" s="1"/>
  <c r="Y36" i="25"/>
  <c r="AD36" i="25" s="1"/>
  <c r="Z37" i="25"/>
  <c r="AG39" i="25"/>
  <c r="AK39" i="25"/>
  <c r="AO39" i="25"/>
  <c r="AU39" i="25"/>
  <c r="AG40" i="25"/>
  <c r="AL40" i="25"/>
  <c r="AR40" i="25"/>
  <c r="AI41" i="25"/>
  <c r="AT41" i="25"/>
  <c r="AH42" i="25"/>
  <c r="AM42" i="25"/>
  <c r="AR42" i="25"/>
  <c r="AK43" i="25"/>
  <c r="AQ43" i="25"/>
  <c r="AV43" i="25"/>
  <c r="AU44" i="25"/>
  <c r="AQ45" i="25"/>
  <c r="AH46" i="25"/>
  <c r="AN46" i="25"/>
  <c r="AI38" i="26"/>
  <c r="AI34" i="26"/>
  <c r="AI37" i="26"/>
  <c r="AM38" i="26"/>
  <c r="AM34" i="26"/>
  <c r="AM37" i="26"/>
  <c r="AQ38" i="26"/>
  <c r="AQ34" i="26"/>
  <c r="AQ37" i="26"/>
  <c r="AU38" i="26"/>
  <c r="AU34" i="26"/>
  <c r="AU37" i="26"/>
  <c r="X7" i="26"/>
  <c r="X8" i="26"/>
  <c r="AW9" i="26"/>
  <c r="AB10" i="26"/>
  <c r="X10" i="26"/>
  <c r="AA11" i="26"/>
  <c r="AW13" i="26"/>
  <c r="AB14" i="26"/>
  <c r="X14" i="26"/>
  <c r="AA15" i="26"/>
  <c r="AB18" i="26"/>
  <c r="X18" i="26"/>
  <c r="AA19" i="26"/>
  <c r="AB22" i="26"/>
  <c r="X22" i="26"/>
  <c r="AA23" i="26"/>
  <c r="AB26" i="26"/>
  <c r="X26" i="26"/>
  <c r="AA27" i="26"/>
  <c r="AD28" i="26"/>
  <c r="AB30" i="26"/>
  <c r="X30" i="26"/>
  <c r="AA31" i="26"/>
  <c r="AH34" i="26"/>
  <c r="AP34" i="26"/>
  <c r="AM35" i="26"/>
  <c r="AU35" i="26"/>
  <c r="AN36" i="26"/>
  <c r="AV36" i="26"/>
  <c r="AG37" i="26"/>
  <c r="AO37" i="26"/>
  <c r="AG38" i="26"/>
  <c r="AM39" i="26"/>
  <c r="AU39" i="26"/>
  <c r="AL41" i="26"/>
  <c r="AT41" i="26"/>
  <c r="AG43" i="27"/>
  <c r="AG39" i="27"/>
  <c r="Z6" i="27"/>
  <c r="AG45" i="27"/>
  <c r="AG44" i="27"/>
  <c r="AG41" i="27"/>
  <c r="AG42" i="27"/>
  <c r="AA6" i="27"/>
  <c r="W6" i="27"/>
  <c r="AK43" i="27"/>
  <c r="AK39" i="27"/>
  <c r="AK45" i="27"/>
  <c r="AK44" i="27"/>
  <c r="AK41" i="27"/>
  <c r="AK42" i="27"/>
  <c r="AO43" i="27"/>
  <c r="AO39" i="27"/>
  <c r="AO45" i="27"/>
  <c r="AO44" i="27"/>
  <c r="AO41" i="27"/>
  <c r="AO42" i="27"/>
  <c r="AS43" i="27"/>
  <c r="AS39" i="27"/>
  <c r="AS45" i="27"/>
  <c r="AS44" i="27"/>
  <c r="AS41" i="27"/>
  <c r="AS42" i="27"/>
  <c r="AW6" i="27"/>
  <c r="AA7" i="27"/>
  <c r="W7" i="27"/>
  <c r="AB7" i="27"/>
  <c r="X7" i="27"/>
  <c r="Z10" i="27"/>
  <c r="AA10" i="27"/>
  <c r="W10" i="27"/>
  <c r="AW10" i="27"/>
  <c r="AA11" i="27"/>
  <c r="W11" i="27"/>
  <c r="AB11" i="27"/>
  <c r="X11" i="27"/>
  <c r="Z14" i="27"/>
  <c r="AA14" i="27"/>
  <c r="W14" i="27"/>
  <c r="AW14" i="27"/>
  <c r="AA15" i="27"/>
  <c r="W15" i="27"/>
  <c r="AB15" i="27"/>
  <c r="X15" i="27"/>
  <c r="Y21" i="27"/>
  <c r="AA21" i="27"/>
  <c r="W21" i="27"/>
  <c r="Z21" i="27"/>
  <c r="AW21" i="27"/>
  <c r="AW23" i="27"/>
  <c r="Y29" i="27"/>
  <c r="AA29" i="27"/>
  <c r="W29" i="27"/>
  <c r="Z29" i="27"/>
  <c r="AW29" i="27"/>
  <c r="AW31" i="27"/>
  <c r="Y37" i="27"/>
  <c r="AA37" i="27"/>
  <c r="W37" i="27"/>
  <c r="Z37" i="27"/>
  <c r="AW37" i="27"/>
  <c r="AR39" i="27"/>
  <c r="AO40" i="27"/>
  <c r="AT41" i="27"/>
  <c r="AO46" i="27"/>
  <c r="W6" i="28"/>
  <c r="Y11" i="28"/>
  <c r="AA11" i="28"/>
  <c r="W11" i="28"/>
  <c r="Z11" i="28"/>
  <c r="AW11" i="28"/>
  <c r="AW13" i="28"/>
  <c r="W14" i="28"/>
  <c r="Y19" i="28"/>
  <c r="AA19" i="28"/>
  <c r="W19" i="28"/>
  <c r="Z19" i="28"/>
  <c r="AW19" i="28"/>
  <c r="AW21" i="28"/>
  <c r="W22" i="28"/>
  <c r="Y27" i="28"/>
  <c r="AA27" i="28"/>
  <c r="W27" i="28"/>
  <c r="Z27" i="28"/>
  <c r="AW27" i="28"/>
  <c r="AW29" i="28"/>
  <c r="W30" i="28"/>
  <c r="AT34" i="28"/>
  <c r="AQ35" i="28"/>
  <c r="AJ36" i="28"/>
  <c r="AJ39" i="28"/>
  <c r="AI41" i="28"/>
  <c r="AH37" i="29"/>
  <c r="AH34" i="29"/>
  <c r="Z6" i="29"/>
  <c r="AH38" i="29"/>
  <c r="AH35" i="29"/>
  <c r="AH36" i="29"/>
  <c r="AH32" i="29"/>
  <c r="AB6" i="29"/>
  <c r="X6" i="29"/>
  <c r="AH39" i="29"/>
  <c r="AH33" i="29"/>
  <c r="AL37" i="29"/>
  <c r="AL34" i="29"/>
  <c r="AL39" i="29"/>
  <c r="AL35" i="29"/>
  <c r="AL36" i="29"/>
  <c r="AL32" i="29"/>
  <c r="AL38" i="29"/>
  <c r="AL33" i="29"/>
  <c r="AP37" i="29"/>
  <c r="AP34" i="29"/>
  <c r="AP38" i="29"/>
  <c r="AP35" i="29"/>
  <c r="AP36" i="29"/>
  <c r="AP32" i="29"/>
  <c r="AP39" i="29"/>
  <c r="AP33" i="29"/>
  <c r="AT37" i="29"/>
  <c r="AT34" i="29"/>
  <c r="AT39" i="29"/>
  <c r="AT35" i="29"/>
  <c r="AT36" i="29"/>
  <c r="AT32" i="29"/>
  <c r="AT38" i="29"/>
  <c r="AT33" i="29"/>
  <c r="Z14" i="29"/>
  <c r="AB14" i="29"/>
  <c r="X14" i="29"/>
  <c r="Z22" i="29"/>
  <c r="AB22" i="29"/>
  <c r="X22" i="29"/>
  <c r="AW10" i="24"/>
  <c r="AW14" i="24"/>
  <c r="AW18" i="24"/>
  <c r="X22" i="24"/>
  <c r="AW22" i="24"/>
  <c r="Z24" i="24"/>
  <c r="W25" i="24"/>
  <c r="AA25" i="24"/>
  <c r="X26" i="24"/>
  <c r="AW26" i="24"/>
  <c r="Z28" i="24"/>
  <c r="W29" i="24"/>
  <c r="AA29" i="24"/>
  <c r="X30" i="24"/>
  <c r="AW30" i="24"/>
  <c r="Z32" i="24"/>
  <c r="AC32" i="24" s="1"/>
  <c r="V32" i="24" s="1"/>
  <c r="W33" i="24"/>
  <c r="AA33" i="24"/>
  <c r="X34" i="24"/>
  <c r="AW34" i="24"/>
  <c r="Z36" i="24"/>
  <c r="Z37" i="24"/>
  <c r="AJ38" i="24"/>
  <c r="AN38" i="24"/>
  <c r="AR38" i="24"/>
  <c r="AV38" i="24"/>
  <c r="AE40" i="24"/>
  <c r="AI40" i="24"/>
  <c r="AM40" i="24"/>
  <c r="AQ40" i="24"/>
  <c r="AU40" i="24"/>
  <c r="AJ41" i="24"/>
  <c r="AN41" i="24"/>
  <c r="AR41" i="24"/>
  <c r="AV41" i="24"/>
  <c r="AE43" i="24"/>
  <c r="AI43" i="24"/>
  <c r="AM43" i="24"/>
  <c r="AQ43" i="24"/>
  <c r="AU43" i="24"/>
  <c r="AE44" i="24"/>
  <c r="AI44" i="24"/>
  <c r="AM44" i="24"/>
  <c r="AQ44" i="24"/>
  <c r="AU44" i="24"/>
  <c r="X6" i="25"/>
  <c r="AB6" i="25"/>
  <c r="AG42" i="25"/>
  <c r="AK42" i="25"/>
  <c r="AO42" i="25"/>
  <c r="AS42" i="25"/>
  <c r="AW6" i="25"/>
  <c r="Y7" i="25"/>
  <c r="Z8" i="25"/>
  <c r="Z38" i="25" s="1"/>
  <c r="F34" i="43" s="1"/>
  <c r="W9" i="25"/>
  <c r="AA9" i="25"/>
  <c r="X10" i="25"/>
  <c r="AW10" i="25"/>
  <c r="AE10" i="25" s="1"/>
  <c r="Z12" i="25"/>
  <c r="AC12" i="25" s="1"/>
  <c r="V12" i="25" s="1"/>
  <c r="W13" i="25"/>
  <c r="AA13" i="25"/>
  <c r="X14" i="25"/>
  <c r="AW14" i="25"/>
  <c r="AE14" i="25" s="1"/>
  <c r="Z16" i="25"/>
  <c r="W17" i="25"/>
  <c r="AA17" i="25"/>
  <c r="X18" i="25"/>
  <c r="AW18" i="25"/>
  <c r="AE18" i="25" s="1"/>
  <c r="Z20" i="25"/>
  <c r="W21" i="25"/>
  <c r="AA21" i="25"/>
  <c r="X22" i="25"/>
  <c r="AW22" i="25"/>
  <c r="AE22" i="25" s="1"/>
  <c r="Z24" i="25"/>
  <c r="W25" i="25"/>
  <c r="AA25" i="25"/>
  <c r="X26" i="25"/>
  <c r="AW26" i="25"/>
  <c r="AE26" i="25" s="1"/>
  <c r="Z28" i="25"/>
  <c r="AC28" i="25" s="1"/>
  <c r="V28" i="25" s="1"/>
  <c r="W29" i="25"/>
  <c r="AA29" i="25"/>
  <c r="X30" i="25"/>
  <c r="AW30" i="25"/>
  <c r="AE30" i="25" s="1"/>
  <c r="Z32" i="25"/>
  <c r="W33" i="25"/>
  <c r="AA33" i="25"/>
  <c r="X34" i="25"/>
  <c r="AW34" i="25"/>
  <c r="AE34" i="25" s="1"/>
  <c r="Z36" i="25"/>
  <c r="W37" i="25"/>
  <c r="AA37" i="25"/>
  <c r="AH39" i="25"/>
  <c r="AL39" i="25"/>
  <c r="AQ39" i="25"/>
  <c r="AV39" i="25"/>
  <c r="AH40" i="25"/>
  <c r="AN40" i="25"/>
  <c r="AS40" i="25"/>
  <c r="AK41" i="25"/>
  <c r="AP41" i="25"/>
  <c r="AU41" i="25"/>
  <c r="AI42" i="25"/>
  <c r="AN42" i="25"/>
  <c r="AT42" i="25"/>
  <c r="AG43" i="25"/>
  <c r="AM43" i="25"/>
  <c r="AR43" i="25"/>
  <c r="AG44" i="25"/>
  <c r="AL44" i="25"/>
  <c r="AQ44" i="25"/>
  <c r="AM45" i="25"/>
  <c r="AS45" i="25"/>
  <c r="AJ46" i="25"/>
  <c r="AO46" i="25"/>
  <c r="AJ41" i="26"/>
  <c r="AJ35" i="26"/>
  <c r="AJ38" i="26"/>
  <c r="AJ34" i="26"/>
  <c r="AN41" i="26"/>
  <c r="AN35" i="26"/>
  <c r="AN38" i="26"/>
  <c r="AN34" i="26"/>
  <c r="AR41" i="26"/>
  <c r="AR35" i="26"/>
  <c r="AR38" i="26"/>
  <c r="AR34" i="26"/>
  <c r="AV41" i="26"/>
  <c r="AV35" i="26"/>
  <c r="AV38" i="26"/>
  <c r="AV34" i="26"/>
  <c r="Y7" i="26"/>
  <c r="Y8" i="26"/>
  <c r="AB9" i="26"/>
  <c r="AB38" i="26" s="1"/>
  <c r="X9" i="26"/>
  <c r="AB11" i="26"/>
  <c r="Z12" i="26"/>
  <c r="AD12" i="26" s="1"/>
  <c r="AA12" i="26"/>
  <c r="AC12" i="26" s="1"/>
  <c r="V12" i="26" s="1"/>
  <c r="W12" i="26"/>
  <c r="AW12" i="26"/>
  <c r="AA13" i="26"/>
  <c r="W13" i="26"/>
  <c r="AB13" i="26"/>
  <c r="AB37" i="26" s="1"/>
  <c r="X13" i="26"/>
  <c r="W14" i="26"/>
  <c r="AB15" i="26"/>
  <c r="Z16" i="26"/>
  <c r="AC16" i="26" s="1"/>
  <c r="V16" i="26" s="1"/>
  <c r="AA16" i="26"/>
  <c r="W16" i="26"/>
  <c r="AW16" i="26"/>
  <c r="AA17" i="26"/>
  <c r="W17" i="26"/>
  <c r="AB17" i="26"/>
  <c r="X17" i="26"/>
  <c r="W18" i="26"/>
  <c r="AB19" i="26"/>
  <c r="Z20" i="26"/>
  <c r="AA20" i="26"/>
  <c r="W20" i="26"/>
  <c r="AW20" i="26"/>
  <c r="AA21" i="26"/>
  <c r="W21" i="26"/>
  <c r="AB21" i="26"/>
  <c r="X21" i="26"/>
  <c r="W22" i="26"/>
  <c r="AB23" i="26"/>
  <c r="Z24" i="26"/>
  <c r="AC24" i="26" s="1"/>
  <c r="V24" i="26" s="1"/>
  <c r="AA24" i="26"/>
  <c r="W24" i="26"/>
  <c r="AW24" i="26"/>
  <c r="AA25" i="26"/>
  <c r="W25" i="26"/>
  <c r="AB25" i="26"/>
  <c r="X25" i="26"/>
  <c r="W26" i="26"/>
  <c r="AB27" i="26"/>
  <c r="Z28" i="26"/>
  <c r="AC28" i="26" s="1"/>
  <c r="V28" i="26" s="1"/>
  <c r="AA28" i="26"/>
  <c r="W28" i="26"/>
  <c r="AW28" i="26"/>
  <c r="AA29" i="26"/>
  <c r="W29" i="26"/>
  <c r="AB29" i="26"/>
  <c r="X29" i="26"/>
  <c r="W30" i="26"/>
  <c r="AB31" i="26"/>
  <c r="Z32" i="26"/>
  <c r="AD32" i="26" s="1"/>
  <c r="AA32" i="26"/>
  <c r="W32" i="26"/>
  <c r="AW32" i="26"/>
  <c r="AH35" i="26"/>
  <c r="AP35" i="26"/>
  <c r="AI36" i="26"/>
  <c r="AQ36" i="26"/>
  <c r="AJ37" i="26"/>
  <c r="AR37" i="26"/>
  <c r="AH38" i="26"/>
  <c r="AP38" i="26"/>
  <c r="AN39" i="26"/>
  <c r="AV39" i="26"/>
  <c r="AI40" i="26"/>
  <c r="AQ40" i="26"/>
  <c r="AM41" i="26"/>
  <c r="AU41" i="26"/>
  <c r="Y6" i="27"/>
  <c r="AC6" i="27" s="1"/>
  <c r="V6" i="27" s="1"/>
  <c r="AH46" i="27"/>
  <c r="AH40" i="27"/>
  <c r="AH42" i="27"/>
  <c r="AH43" i="27"/>
  <c r="AH39" i="27"/>
  <c r="AL46" i="27"/>
  <c r="AL40" i="27"/>
  <c r="AL42" i="27"/>
  <c r="AL43" i="27"/>
  <c r="AL39" i="27"/>
  <c r="AP46" i="27"/>
  <c r="AP40" i="27"/>
  <c r="AP42" i="27"/>
  <c r="AP43" i="27"/>
  <c r="AP39" i="27"/>
  <c r="AT46" i="27"/>
  <c r="AT40" i="27"/>
  <c r="AT42" i="27"/>
  <c r="AT43" i="27"/>
  <c r="AT39" i="27"/>
  <c r="Z8" i="27"/>
  <c r="AW8" i="27"/>
  <c r="AB10" i="27"/>
  <c r="Z12" i="27"/>
  <c r="AW12" i="27"/>
  <c r="AB14" i="27"/>
  <c r="Z16" i="27"/>
  <c r="AW16" i="27"/>
  <c r="AW20" i="27"/>
  <c r="X21" i="27"/>
  <c r="AB22" i="27"/>
  <c r="X22" i="27"/>
  <c r="Z23" i="27"/>
  <c r="AA23" i="27"/>
  <c r="AA24" i="27"/>
  <c r="AB24" i="27"/>
  <c r="AW28" i="27"/>
  <c r="X29" i="27"/>
  <c r="AB30" i="27"/>
  <c r="X30" i="27"/>
  <c r="Z31" i="27"/>
  <c r="AA31" i="27"/>
  <c r="AA32" i="27"/>
  <c r="AB32" i="27"/>
  <c r="AW36" i="27"/>
  <c r="X37" i="27"/>
  <c r="AV39" i="27"/>
  <c r="AS40" i="27"/>
  <c r="AH41" i="27"/>
  <c r="AH44" i="27"/>
  <c r="AP45" i="27"/>
  <c r="AS46" i="27"/>
  <c r="AA6" i="28"/>
  <c r="AI38" i="28"/>
  <c r="AM38" i="28"/>
  <c r="AQ38" i="28"/>
  <c r="AU38" i="28"/>
  <c r="AW10" i="28"/>
  <c r="X11" i="28"/>
  <c r="AB12" i="28"/>
  <c r="X12" i="28"/>
  <c r="Z13" i="28"/>
  <c r="AA13" i="28"/>
  <c r="AA14" i="28"/>
  <c r="AB14" i="28"/>
  <c r="AW18" i="28"/>
  <c r="X19" i="28"/>
  <c r="AB20" i="28"/>
  <c r="X20" i="28"/>
  <c r="Z21" i="28"/>
  <c r="AA21" i="28"/>
  <c r="AA22" i="28"/>
  <c r="AB22" i="28"/>
  <c r="AW26" i="28"/>
  <c r="X27" i="28"/>
  <c r="AB28" i="28"/>
  <c r="X28" i="28"/>
  <c r="AA29" i="28"/>
  <c r="AH34" i="28"/>
  <c r="AU35" i="28"/>
  <c r="AN36" i="28"/>
  <c r="AM41" i="28"/>
  <c r="Y6" i="29"/>
  <c r="AI36" i="29"/>
  <c r="AM36" i="29"/>
  <c r="AQ36" i="29"/>
  <c r="AU36" i="29"/>
  <c r="AA7" i="29"/>
  <c r="W7" i="29"/>
  <c r="Y7" i="29"/>
  <c r="AB8" i="29"/>
  <c r="X8" i="29"/>
  <c r="Y9" i="29"/>
  <c r="AA9" i="29"/>
  <c r="W9" i="29"/>
  <c r="Z9" i="29"/>
  <c r="AW9" i="29"/>
  <c r="AW11" i="29"/>
  <c r="W12" i="29"/>
  <c r="AA15" i="29"/>
  <c r="W15" i="29"/>
  <c r="Y15" i="29"/>
  <c r="AB16" i="29"/>
  <c r="X16" i="29"/>
  <c r="Y17" i="29"/>
  <c r="AA17" i="29"/>
  <c r="W17" i="29"/>
  <c r="Z17" i="29"/>
  <c r="AW17" i="29"/>
  <c r="AW18" i="29"/>
  <c r="AW19" i="29"/>
  <c r="W20" i="29"/>
  <c r="AA23" i="29"/>
  <c r="W23" i="29"/>
  <c r="Y23" i="29"/>
  <c r="AB24" i="29"/>
  <c r="X24" i="29"/>
  <c r="Y25" i="29"/>
  <c r="AA25" i="29"/>
  <c r="W25" i="29"/>
  <c r="Z25" i="29"/>
  <c r="AW25" i="29"/>
  <c r="AW26" i="29"/>
  <c r="AW27" i="29"/>
  <c r="AW6" i="23"/>
  <c r="AI40" i="23"/>
  <c r="AI48" i="23" s="1"/>
  <c r="AM40" i="23"/>
  <c r="AQ40" i="23"/>
  <c r="AU40" i="23"/>
  <c r="AI43" i="23"/>
  <c r="AM43" i="23"/>
  <c r="AQ43" i="23"/>
  <c r="AU43" i="23"/>
  <c r="AI44" i="23"/>
  <c r="AW6" i="24"/>
  <c r="W24" i="24"/>
  <c r="AA24" i="24"/>
  <c r="X25" i="24"/>
  <c r="W28" i="24"/>
  <c r="AA28" i="24"/>
  <c r="AC28" i="24" s="1"/>
  <c r="V28" i="24" s="1"/>
  <c r="X29" i="24"/>
  <c r="W32" i="24"/>
  <c r="AA32" i="24"/>
  <c r="X33" i="24"/>
  <c r="W36" i="24"/>
  <c r="AA36" i="24"/>
  <c r="W37" i="24"/>
  <c r="AA37" i="24"/>
  <c r="AD37" i="24" s="1"/>
  <c r="AG38" i="24"/>
  <c r="AK38" i="24"/>
  <c r="AO38" i="24"/>
  <c r="AS38" i="24"/>
  <c r="AI39" i="24"/>
  <c r="AI48" i="24" s="1"/>
  <c r="AM39" i="24"/>
  <c r="AQ39" i="24"/>
  <c r="AU39" i="24"/>
  <c r="AJ40" i="24"/>
  <c r="AN40" i="24"/>
  <c r="AR40" i="24"/>
  <c r="AV40" i="24"/>
  <c r="AJ43" i="24"/>
  <c r="AN43" i="24"/>
  <c r="AR43" i="24"/>
  <c r="AV43" i="24"/>
  <c r="AJ44" i="24"/>
  <c r="AN44" i="24"/>
  <c r="AR44" i="24"/>
  <c r="AV44" i="24"/>
  <c r="AE45" i="24"/>
  <c r="Y6" i="25"/>
  <c r="AH43" i="25"/>
  <c r="AL43" i="25"/>
  <c r="AP43" i="25"/>
  <c r="AP39" i="25"/>
  <c r="AT43" i="25"/>
  <c r="AT39" i="25"/>
  <c r="W8" i="25"/>
  <c r="AA8" i="25"/>
  <c r="X9" i="25"/>
  <c r="W12" i="25"/>
  <c r="AA12" i="25"/>
  <c r="X13" i="25"/>
  <c r="W16" i="25"/>
  <c r="AA16" i="25"/>
  <c r="X17" i="25"/>
  <c r="W20" i="25"/>
  <c r="AA20" i="25"/>
  <c r="X21" i="25"/>
  <c r="W24" i="25"/>
  <c r="AA24" i="25"/>
  <c r="X25" i="25"/>
  <c r="W28" i="25"/>
  <c r="AA28" i="25"/>
  <c r="X29" i="25"/>
  <c r="W32" i="25"/>
  <c r="AA32" i="25"/>
  <c r="AD32" i="25" s="1"/>
  <c r="X33" i="25"/>
  <c r="W36" i="25"/>
  <c r="AA36" i="25"/>
  <c r="X37" i="25"/>
  <c r="AI39" i="25"/>
  <c r="AI49" i="25" s="1"/>
  <c r="AM39" i="25"/>
  <c r="AR39" i="25"/>
  <c r="AJ40" i="25"/>
  <c r="AO40" i="25"/>
  <c r="AT40" i="25"/>
  <c r="AG41" i="25"/>
  <c r="AL41" i="25"/>
  <c r="AJ42" i="25"/>
  <c r="AP42" i="25"/>
  <c r="AI43" i="25"/>
  <c r="AN43" i="25"/>
  <c r="AS43" i="25"/>
  <c r="AH44" i="25"/>
  <c r="AS44" i="25"/>
  <c r="AO45" i="25"/>
  <c r="AT45" i="25"/>
  <c r="AK46" i="25"/>
  <c r="AP46" i="25"/>
  <c r="AV46" i="25"/>
  <c r="AA6" i="26"/>
  <c r="AG40" i="26"/>
  <c r="AG39" i="26"/>
  <c r="AG36" i="26"/>
  <c r="AG41" i="26"/>
  <c r="AG35" i="26"/>
  <c r="Y6" i="26"/>
  <c r="AD6" i="26" s="1"/>
  <c r="AK40" i="26"/>
  <c r="AK39" i="26"/>
  <c r="AK36" i="26"/>
  <c r="AK41" i="26"/>
  <c r="AK35" i="26"/>
  <c r="AO40" i="26"/>
  <c r="AO39" i="26"/>
  <c r="AO36" i="26"/>
  <c r="AO41" i="26"/>
  <c r="AO35" i="26"/>
  <c r="AS40" i="26"/>
  <c r="AS39" i="26"/>
  <c r="AS36" i="26"/>
  <c r="AS41" i="26"/>
  <c r="AS35" i="26"/>
  <c r="AW6" i="26"/>
  <c r="AA7" i="26"/>
  <c r="Z7" i="26"/>
  <c r="Z40" i="26" s="1"/>
  <c r="AW7" i="26"/>
  <c r="Y9" i="26"/>
  <c r="Z10" i="26"/>
  <c r="Z36" i="26" s="1"/>
  <c r="AW10" i="26"/>
  <c r="AB12" i="26"/>
  <c r="Z14" i="26"/>
  <c r="AW14" i="26"/>
  <c r="AB16" i="26"/>
  <c r="Z18" i="26"/>
  <c r="AW18" i="26"/>
  <c r="AB20" i="26"/>
  <c r="AB40" i="26" s="1"/>
  <c r="Z22" i="26"/>
  <c r="AW22" i="26"/>
  <c r="Z26" i="26"/>
  <c r="AW26" i="26"/>
  <c r="Z30" i="26"/>
  <c r="AW30" i="26"/>
  <c r="AL34" i="26"/>
  <c r="AT34" i="26"/>
  <c r="AI35" i="26"/>
  <c r="AQ35" i="26"/>
  <c r="AJ36" i="26"/>
  <c r="AR36" i="26"/>
  <c r="AK37" i="26"/>
  <c r="AS37" i="26"/>
  <c r="AK38" i="26"/>
  <c r="AS38" i="26"/>
  <c r="AI39" i="26"/>
  <c r="AQ39" i="26"/>
  <c r="AJ40" i="26"/>
  <c r="AR40" i="26"/>
  <c r="AI44" i="26"/>
  <c r="AB6" i="27"/>
  <c r="AM45" i="27"/>
  <c r="AQ45" i="27"/>
  <c r="AU45" i="27"/>
  <c r="Y7" i="27"/>
  <c r="AA8" i="27"/>
  <c r="AC9" i="27"/>
  <c r="V9" i="27" s="1"/>
  <c r="Y9" i="27"/>
  <c r="AD9" i="27" s="1"/>
  <c r="Z9" i="27"/>
  <c r="AW9" i="27"/>
  <c r="Y11" i="27"/>
  <c r="Y13" i="27"/>
  <c r="AD13" i="27" s="1"/>
  <c r="Z13" i="27"/>
  <c r="AW13" i="27"/>
  <c r="Y15" i="27"/>
  <c r="AC17" i="27"/>
  <c r="V17" i="27" s="1"/>
  <c r="Y17" i="27"/>
  <c r="AD17" i="27" s="1"/>
  <c r="Z17" i="27"/>
  <c r="AW17" i="27"/>
  <c r="AW19" i="27"/>
  <c r="W20" i="27"/>
  <c r="Y25" i="27"/>
  <c r="AA25" i="27"/>
  <c r="W25" i="27"/>
  <c r="Z25" i="27"/>
  <c r="AW25" i="27"/>
  <c r="AW27" i="27"/>
  <c r="W28" i="27"/>
  <c r="Y33" i="27"/>
  <c r="AA33" i="27"/>
  <c r="W33" i="27"/>
  <c r="Z33" i="27"/>
  <c r="AW33" i="27"/>
  <c r="AW35" i="27"/>
  <c r="W36" i="27"/>
  <c r="AJ39" i="27"/>
  <c r="AG40" i="27"/>
  <c r="AL41" i="27"/>
  <c r="AL44" i="27"/>
  <c r="AT45" i="27"/>
  <c r="AG46" i="27"/>
  <c r="AJ41" i="28"/>
  <c r="AJ35" i="28"/>
  <c r="AJ37" i="28"/>
  <c r="Z6" i="28"/>
  <c r="AJ38" i="28"/>
  <c r="AJ34" i="28"/>
  <c r="AN41" i="28"/>
  <c r="AN35" i="28"/>
  <c r="AN37" i="28"/>
  <c r="AN38" i="28"/>
  <c r="AN34" i="28"/>
  <c r="AR41" i="28"/>
  <c r="AR35" i="28"/>
  <c r="AR37" i="28"/>
  <c r="AR38" i="28"/>
  <c r="AR34" i="28"/>
  <c r="AV41" i="28"/>
  <c r="AV35" i="28"/>
  <c r="AV37" i="28"/>
  <c r="AV38" i="28"/>
  <c r="AV34" i="28"/>
  <c r="Y7" i="28"/>
  <c r="AA7" i="28"/>
  <c r="W7" i="28"/>
  <c r="Z7" i="28"/>
  <c r="AW7" i="28"/>
  <c r="Y15" i="28"/>
  <c r="AA15" i="28"/>
  <c r="W15" i="28"/>
  <c r="Z15" i="28"/>
  <c r="AW15" i="28"/>
  <c r="Y23" i="28"/>
  <c r="AA23" i="28"/>
  <c r="W23" i="28"/>
  <c r="Z23" i="28"/>
  <c r="AW23" i="28"/>
  <c r="W29" i="28"/>
  <c r="Y29" i="28"/>
  <c r="AB30" i="28"/>
  <c r="X30" i="28"/>
  <c r="Z30" i="28"/>
  <c r="Y31" i="28"/>
  <c r="AA31" i="28"/>
  <c r="W31" i="28"/>
  <c r="Z31" i="28"/>
  <c r="AW31" i="28"/>
  <c r="AL34" i="28"/>
  <c r="AI35" i="28"/>
  <c r="AR36" i="28"/>
  <c r="AG37" i="28"/>
  <c r="AR39" i="28"/>
  <c r="AN40" i="28"/>
  <c r="AW8" i="29"/>
  <c r="X9" i="29"/>
  <c r="Z10" i="29"/>
  <c r="AB10" i="29"/>
  <c r="X10" i="29"/>
  <c r="AB11" i="29"/>
  <c r="AW16" i="29"/>
  <c r="X17" i="29"/>
  <c r="Z18" i="29"/>
  <c r="AB18" i="29"/>
  <c r="X18" i="29"/>
  <c r="AB19" i="29"/>
  <c r="AC25" i="29"/>
  <c r="V25" i="29" s="1"/>
  <c r="AD25" i="29"/>
  <c r="Z26" i="29"/>
  <c r="AB26" i="29"/>
  <c r="X26" i="29"/>
  <c r="AB27" i="29"/>
  <c r="AJ39" i="24"/>
  <c r="AN39" i="24"/>
  <c r="AR39" i="24"/>
  <c r="AV39" i="24"/>
  <c r="Z46" i="25"/>
  <c r="Z41" i="25"/>
  <c r="AI46" i="25"/>
  <c r="AI40" i="25"/>
  <c r="AM46" i="25"/>
  <c r="AM40" i="25"/>
  <c r="AQ46" i="25"/>
  <c r="AQ40" i="25"/>
  <c r="AU46" i="25"/>
  <c r="AU40" i="25"/>
  <c r="AJ39" i="25"/>
  <c r="AS39" i="25"/>
  <c r="AK40" i="25"/>
  <c r="AP40" i="25"/>
  <c r="AV40" i="25"/>
  <c r="AM41" i="25"/>
  <c r="AS41" i="25"/>
  <c r="AL42" i="25"/>
  <c r="AQ42" i="25"/>
  <c r="AO43" i="25"/>
  <c r="AU43" i="25"/>
  <c r="AI44" i="25"/>
  <c r="AO44" i="25"/>
  <c r="AK45" i="25"/>
  <c r="AU45" i="25"/>
  <c r="AG46" i="25"/>
  <c r="AB39" i="26"/>
  <c r="AB33" i="26"/>
  <c r="H35" i="43" s="1"/>
  <c r="AA8" i="26"/>
  <c r="W8" i="26"/>
  <c r="W39" i="26" s="1"/>
  <c r="AW8" i="26"/>
  <c r="AC11" i="26"/>
  <c r="V11" i="26" s="1"/>
  <c r="Y11" i="26"/>
  <c r="AD11" i="26" s="1"/>
  <c r="Z11" i="26"/>
  <c r="AW11" i="26"/>
  <c r="Y15" i="26"/>
  <c r="AC15" i="26" s="1"/>
  <c r="V15" i="26" s="1"/>
  <c r="Z15" i="26"/>
  <c r="AW15" i="26"/>
  <c r="Y19" i="26"/>
  <c r="AD19" i="26" s="1"/>
  <c r="Z19" i="26"/>
  <c r="AW19" i="26"/>
  <c r="AC23" i="26"/>
  <c r="V23" i="26" s="1"/>
  <c r="AD23" i="26"/>
  <c r="Y23" i="26"/>
  <c r="Z23" i="26"/>
  <c r="AW23" i="26"/>
  <c r="AC27" i="26"/>
  <c r="V27" i="26" s="1"/>
  <c r="Y27" i="26"/>
  <c r="AD27" i="26" s="1"/>
  <c r="Z27" i="26"/>
  <c r="AW27" i="26"/>
  <c r="Y31" i="26"/>
  <c r="AC31" i="26" s="1"/>
  <c r="V31" i="26" s="1"/>
  <c r="Z31" i="26"/>
  <c r="AW31" i="26"/>
  <c r="AG34" i="26"/>
  <c r="AO34" i="26"/>
  <c r="AL35" i="26"/>
  <c r="AT35" i="26"/>
  <c r="AM36" i="26"/>
  <c r="AU36" i="26"/>
  <c r="AN37" i="26"/>
  <c r="AV37" i="26"/>
  <c r="AJ39" i="26"/>
  <c r="AR39" i="26"/>
  <c r="AM40" i="26"/>
  <c r="AU40" i="26"/>
  <c r="AI41" i="26"/>
  <c r="AQ41" i="26"/>
  <c r="AJ42" i="27"/>
  <c r="AN42" i="27"/>
  <c r="AR42" i="27"/>
  <c r="AV42" i="27"/>
  <c r="Z7" i="27"/>
  <c r="AW7" i="27"/>
  <c r="AB8" i="27"/>
  <c r="X8" i="27"/>
  <c r="AA9" i="27"/>
  <c r="X10" i="27"/>
  <c r="X38" i="27" s="1"/>
  <c r="Z11" i="27"/>
  <c r="AW11" i="27"/>
  <c r="AB12" i="27"/>
  <c r="X12" i="27"/>
  <c r="AA13" i="27"/>
  <c r="X14" i="27"/>
  <c r="Z15" i="27"/>
  <c r="AW15" i="27"/>
  <c r="AB16" i="27"/>
  <c r="X16" i="27"/>
  <c r="AA17" i="27"/>
  <c r="AB18" i="27"/>
  <c r="X18" i="27"/>
  <c r="Z19" i="27"/>
  <c r="AA19" i="27"/>
  <c r="AA20" i="27"/>
  <c r="AB20" i="27"/>
  <c r="AW24" i="27"/>
  <c r="X25" i="27"/>
  <c r="AB26" i="27"/>
  <c r="X26" i="27"/>
  <c r="Z27" i="27"/>
  <c r="AA27" i="27"/>
  <c r="AA28" i="27"/>
  <c r="AB28" i="27"/>
  <c r="AW32" i="27"/>
  <c r="X33" i="27"/>
  <c r="AB34" i="27"/>
  <c r="X34" i="27"/>
  <c r="Z35" i="27"/>
  <c r="AA35" i="27"/>
  <c r="AA36" i="27"/>
  <c r="AB36" i="27"/>
  <c r="AN39" i="27"/>
  <c r="AK40" i="27"/>
  <c r="AP41" i="27"/>
  <c r="AP44" i="27"/>
  <c r="AH45" i="27"/>
  <c r="AK46" i="27"/>
  <c r="AG40" i="28"/>
  <c r="AK40" i="28"/>
  <c r="AO40" i="28"/>
  <c r="AS40" i="28"/>
  <c r="X7" i="28"/>
  <c r="AB8" i="28"/>
  <c r="X8" i="28"/>
  <c r="Z9" i="28"/>
  <c r="AA9" i="28"/>
  <c r="AA10" i="28"/>
  <c r="AB10" i="28"/>
  <c r="AW14" i="28"/>
  <c r="X15" i="28"/>
  <c r="AB16" i="28"/>
  <c r="X16" i="28"/>
  <c r="Z17" i="28"/>
  <c r="AA17" i="28"/>
  <c r="AA18" i="28"/>
  <c r="AB18" i="28"/>
  <c r="AW22" i="28"/>
  <c r="X23" i="28"/>
  <c r="AB24" i="28"/>
  <c r="X24" i="28"/>
  <c r="Z25" i="28"/>
  <c r="AA25" i="28"/>
  <c r="AW30" i="28"/>
  <c r="X31" i="28"/>
  <c r="Z32" i="28"/>
  <c r="AB32" i="28"/>
  <c r="X32" i="28"/>
  <c r="AP34" i="28"/>
  <c r="AV36" i="28"/>
  <c r="AV39" i="28"/>
  <c r="AR40" i="28"/>
  <c r="AA11" i="29"/>
  <c r="W11" i="29"/>
  <c r="Y11" i="29"/>
  <c r="AB12" i="29"/>
  <c r="X12" i="29"/>
  <c r="Y13" i="29"/>
  <c r="AC13" i="29" s="1"/>
  <c r="V13" i="29" s="1"/>
  <c r="AA13" i="29"/>
  <c r="W13" i="29"/>
  <c r="Z13" i="29"/>
  <c r="AW13" i="29"/>
  <c r="AW14" i="29"/>
  <c r="AA19" i="29"/>
  <c r="W19" i="29"/>
  <c r="Y19" i="29"/>
  <c r="AB20" i="29"/>
  <c r="X20" i="29"/>
  <c r="Y21" i="29"/>
  <c r="AD21" i="29" s="1"/>
  <c r="AA21" i="29"/>
  <c r="AC21" i="29" s="1"/>
  <c r="V21" i="29" s="1"/>
  <c r="W21" i="29"/>
  <c r="Z21" i="29"/>
  <c r="AW21" i="29"/>
  <c r="AW22" i="29"/>
  <c r="AA27" i="29"/>
  <c r="W27" i="29"/>
  <c r="Y27" i="29"/>
  <c r="Y10" i="26"/>
  <c r="Y14" i="26"/>
  <c r="Y18" i="26"/>
  <c r="Y22" i="26"/>
  <c r="Y26" i="26"/>
  <c r="Y30" i="26"/>
  <c r="AH36" i="26"/>
  <c r="AL36" i="26"/>
  <c r="AP36" i="26"/>
  <c r="AT36" i="26"/>
  <c r="AH39" i="26"/>
  <c r="AL39" i="26"/>
  <c r="AP39" i="26"/>
  <c r="AT39" i="26"/>
  <c r="AH40" i="26"/>
  <c r="AL40" i="26"/>
  <c r="AP40" i="26"/>
  <c r="AT40" i="26"/>
  <c r="Y8" i="27"/>
  <c r="Y12" i="27"/>
  <c r="Y16" i="27"/>
  <c r="W18" i="27"/>
  <c r="AA18" i="27"/>
  <c r="X19" i="27"/>
  <c r="AB19" i="27"/>
  <c r="Y20" i="27"/>
  <c r="W22" i="27"/>
  <c r="AA22" i="27"/>
  <c r="X23" i="27"/>
  <c r="AB23" i="27"/>
  <c r="Y24" i="27"/>
  <c r="W26" i="27"/>
  <c r="AA26" i="27"/>
  <c r="X27" i="27"/>
  <c r="AB27" i="27"/>
  <c r="Y28" i="27"/>
  <c r="W30" i="27"/>
  <c r="AA30" i="27"/>
  <c r="X31" i="27"/>
  <c r="AB31" i="27"/>
  <c r="Y32" i="27"/>
  <c r="W34" i="27"/>
  <c r="AA34" i="27"/>
  <c r="X35" i="27"/>
  <c r="AB35" i="27"/>
  <c r="Y36" i="27"/>
  <c r="AI40" i="27"/>
  <c r="AM40" i="27"/>
  <c r="AQ40" i="27"/>
  <c r="AU40" i="27"/>
  <c r="AJ41" i="27"/>
  <c r="AN41" i="27"/>
  <c r="AR41" i="27"/>
  <c r="AV41" i="27"/>
  <c r="AJ44" i="27"/>
  <c r="AN44" i="27"/>
  <c r="AR44" i="27"/>
  <c r="AV44" i="27"/>
  <c r="AJ45" i="27"/>
  <c r="AN45" i="27"/>
  <c r="AR45" i="27"/>
  <c r="AV45" i="27"/>
  <c r="AI46" i="27"/>
  <c r="AM46" i="27"/>
  <c r="AQ46" i="27"/>
  <c r="AU46" i="27"/>
  <c r="Y6" i="28"/>
  <c r="W8" i="28"/>
  <c r="AA8" i="28"/>
  <c r="X9" i="28"/>
  <c r="AB9" i="28"/>
  <c r="Y10" i="28"/>
  <c r="W12" i="28"/>
  <c r="AA12" i="28"/>
  <c r="X13" i="28"/>
  <c r="AB13" i="28"/>
  <c r="Y14" i="28"/>
  <c r="W16" i="28"/>
  <c r="AA16" i="28"/>
  <c r="X17" i="28"/>
  <c r="AB17" i="28"/>
  <c r="Y18" i="28"/>
  <c r="W20" i="28"/>
  <c r="AA20" i="28"/>
  <c r="X21" i="28"/>
  <c r="AB21" i="28"/>
  <c r="Y22" i="28"/>
  <c r="W24" i="28"/>
  <c r="AA24" i="28"/>
  <c r="X25" i="28"/>
  <c r="AB25" i="28"/>
  <c r="Y26" i="28"/>
  <c r="W28" i="28"/>
  <c r="AA28" i="28"/>
  <c r="X29" i="28"/>
  <c r="AB29" i="28"/>
  <c r="Y30" i="28"/>
  <c r="W32" i="28"/>
  <c r="AA32" i="28"/>
  <c r="AG35" i="28"/>
  <c r="AK35" i="28"/>
  <c r="AO35" i="28"/>
  <c r="AS35" i="28"/>
  <c r="AH36" i="28"/>
  <c r="AL36" i="28"/>
  <c r="AP36" i="28"/>
  <c r="AT36" i="28"/>
  <c r="AI37" i="28"/>
  <c r="AM37" i="28"/>
  <c r="AQ37" i="28"/>
  <c r="AU37" i="28"/>
  <c r="AH39" i="28"/>
  <c r="AL39" i="28"/>
  <c r="AP39" i="28"/>
  <c r="AT39" i="28"/>
  <c r="AH40" i="28"/>
  <c r="AL40" i="28"/>
  <c r="AP40" i="28"/>
  <c r="AT40" i="28"/>
  <c r="AG41" i="28"/>
  <c r="AK41" i="28"/>
  <c r="AO41" i="28"/>
  <c r="AS41" i="28"/>
  <c r="W6" i="29"/>
  <c r="AA6" i="29"/>
  <c r="AJ38" i="29"/>
  <c r="AJ39" i="29"/>
  <c r="AN38" i="29"/>
  <c r="AN39" i="29"/>
  <c r="AR38" i="29"/>
  <c r="AR39" i="29"/>
  <c r="AV38" i="29"/>
  <c r="AV39" i="29"/>
  <c r="X7" i="29"/>
  <c r="Y8" i="29"/>
  <c r="W10" i="29"/>
  <c r="AA10" i="29"/>
  <c r="X11" i="29"/>
  <c r="Y12" i="29"/>
  <c r="W14" i="29"/>
  <c r="AA14" i="29"/>
  <c r="X15" i="29"/>
  <c r="Y16" i="29"/>
  <c r="W18" i="29"/>
  <c r="AA18" i="29"/>
  <c r="X19" i="29"/>
  <c r="Y20" i="29"/>
  <c r="W22" i="29"/>
  <c r="AA22" i="29"/>
  <c r="X23" i="29"/>
  <c r="Y24" i="29"/>
  <c r="W26" i="29"/>
  <c r="AA26" i="29"/>
  <c r="X27" i="29"/>
  <c r="Y28" i="29"/>
  <c r="Z29" i="29"/>
  <c r="AC29" i="29" s="1"/>
  <c r="V29" i="29" s="1"/>
  <c r="AD29" i="29"/>
  <c r="W30" i="29"/>
  <c r="AA30" i="29"/>
  <c r="W31" i="29"/>
  <c r="AA31" i="29"/>
  <c r="AG32" i="29"/>
  <c r="AK32" i="29"/>
  <c r="AO32" i="29"/>
  <c r="AS32" i="29"/>
  <c r="AI34" i="29"/>
  <c r="AM34" i="29"/>
  <c r="AQ34" i="29"/>
  <c r="AU34" i="29"/>
  <c r="AJ35" i="29"/>
  <c r="AN35" i="29"/>
  <c r="AR35" i="29"/>
  <c r="AV35" i="29"/>
  <c r="AI37" i="29"/>
  <c r="AM37" i="29"/>
  <c r="AQ37" i="29"/>
  <c r="AU37" i="29"/>
  <c r="AI42" i="29"/>
  <c r="AA6" i="30"/>
  <c r="AH45" i="30"/>
  <c r="AL45" i="30"/>
  <c r="AP45" i="30"/>
  <c r="AT45" i="30"/>
  <c r="Z8" i="30"/>
  <c r="AW8" i="30"/>
  <c r="AW9" i="30"/>
  <c r="W10" i="30"/>
  <c r="AB13" i="30"/>
  <c r="X13" i="30"/>
  <c r="AA13" i="30"/>
  <c r="W13" i="30"/>
  <c r="AB14" i="30"/>
  <c r="X14" i="30"/>
  <c r="Z15" i="30"/>
  <c r="AC15" i="30" s="1"/>
  <c r="V15" i="30" s="1"/>
  <c r="Y15" i="30"/>
  <c r="AA15" i="30"/>
  <c r="W15" i="30"/>
  <c r="AW15" i="30"/>
  <c r="AW16" i="30"/>
  <c r="AW17" i="30"/>
  <c r="W18" i="30"/>
  <c r="AB21" i="30"/>
  <c r="X21" i="30"/>
  <c r="AA21" i="30"/>
  <c r="W21" i="30"/>
  <c r="AB22" i="30"/>
  <c r="X22" i="30"/>
  <c r="Z23" i="30"/>
  <c r="Y23" i="30"/>
  <c r="AA23" i="30"/>
  <c r="AD23" i="30" s="1"/>
  <c r="W23" i="30"/>
  <c r="AW23" i="30"/>
  <c r="AW24" i="30"/>
  <c r="AW25" i="30"/>
  <c r="W26" i="30"/>
  <c r="AB29" i="30"/>
  <c r="X29" i="30"/>
  <c r="AA29" i="30"/>
  <c r="W29" i="30"/>
  <c r="AB30" i="30"/>
  <c r="X30" i="30"/>
  <c r="Z31" i="30"/>
  <c r="AC31" i="30" s="1"/>
  <c r="V31" i="30" s="1"/>
  <c r="Y31" i="30"/>
  <c r="AA31" i="30"/>
  <c r="W31" i="30"/>
  <c r="AW31" i="30"/>
  <c r="AW32" i="30"/>
  <c r="AW33" i="30"/>
  <c r="W34" i="30"/>
  <c r="AG40" i="30"/>
  <c r="AW18" i="27"/>
  <c r="AW22" i="27"/>
  <c r="AW26" i="27"/>
  <c r="AW30" i="27"/>
  <c r="AW34" i="27"/>
  <c r="AI39" i="27"/>
  <c r="AI49" i="27" s="1"/>
  <c r="AM39" i="27"/>
  <c r="AQ39" i="27"/>
  <c r="AU39" i="27"/>
  <c r="AJ40" i="27"/>
  <c r="AN40" i="27"/>
  <c r="AR40" i="27"/>
  <c r="AV40" i="27"/>
  <c r="AI43" i="27"/>
  <c r="AM43" i="27"/>
  <c r="AQ43" i="27"/>
  <c r="AU43" i="27"/>
  <c r="AJ46" i="27"/>
  <c r="AN46" i="27"/>
  <c r="AR46" i="27"/>
  <c r="AV46" i="27"/>
  <c r="AW8" i="28"/>
  <c r="AW12" i="28"/>
  <c r="AW16" i="28"/>
  <c r="AW20" i="28"/>
  <c r="AW24" i="28"/>
  <c r="AW28" i="28"/>
  <c r="AG34" i="28"/>
  <c r="AK34" i="28"/>
  <c r="AO34" i="28"/>
  <c r="AS34" i="28"/>
  <c r="AH35" i="28"/>
  <c r="AL35" i="28"/>
  <c r="AP35" i="28"/>
  <c r="AT35" i="28"/>
  <c r="AI36" i="28"/>
  <c r="AM36" i="28"/>
  <c r="AQ36" i="28"/>
  <c r="AU36" i="28"/>
  <c r="AG38" i="28"/>
  <c r="AK38" i="28"/>
  <c r="AO38" i="28"/>
  <c r="AS38" i="28"/>
  <c r="AI39" i="28"/>
  <c r="AM39" i="28"/>
  <c r="AQ39" i="28"/>
  <c r="AU39" i="28"/>
  <c r="AI40" i="28"/>
  <c r="AM40" i="28"/>
  <c r="AQ40" i="28"/>
  <c r="AU40" i="28"/>
  <c r="AH41" i="28"/>
  <c r="AL41" i="28"/>
  <c r="AP41" i="28"/>
  <c r="AT41" i="28"/>
  <c r="AG38" i="29"/>
  <c r="AK38" i="29"/>
  <c r="AO38" i="29"/>
  <c r="AS38" i="29"/>
  <c r="AW6" i="29"/>
  <c r="Z8" i="29"/>
  <c r="Z12" i="29"/>
  <c r="Z16" i="29"/>
  <c r="Z20" i="29"/>
  <c r="Z24" i="29"/>
  <c r="Z28" i="29"/>
  <c r="W29" i="29"/>
  <c r="AA29" i="29"/>
  <c r="X30" i="29"/>
  <c r="AB30" i="29"/>
  <c r="X31" i="29"/>
  <c r="AB31" i="29"/>
  <c r="AI33" i="29"/>
  <c r="AM33" i="29"/>
  <c r="AQ33" i="29"/>
  <c r="AU33" i="29"/>
  <c r="AJ34" i="29"/>
  <c r="AN34" i="29"/>
  <c r="AR34" i="29"/>
  <c r="AV34" i="29"/>
  <c r="AG35" i="29"/>
  <c r="AK35" i="29"/>
  <c r="AO35" i="29"/>
  <c r="AS35" i="29"/>
  <c r="AJ37" i="29"/>
  <c r="AN37" i="29"/>
  <c r="AR37" i="29"/>
  <c r="AV37" i="29"/>
  <c r="AM38" i="29"/>
  <c r="AU38" i="29"/>
  <c r="AK39" i="29"/>
  <c r="AS39" i="29"/>
  <c r="AM44" i="30"/>
  <c r="AQ44" i="30"/>
  <c r="AU44" i="30"/>
  <c r="Y7" i="30"/>
  <c r="AD7" i="30" s="1"/>
  <c r="Z7" i="30"/>
  <c r="AA7" i="30"/>
  <c r="W7" i="30"/>
  <c r="AW7" i="30"/>
  <c r="AA8" i="30"/>
  <c r="W8" i="30"/>
  <c r="W38" i="30" s="1"/>
  <c r="C38" i="43" s="1"/>
  <c r="AB8" i="30"/>
  <c r="AB40" i="30" s="1"/>
  <c r="X8" i="30"/>
  <c r="Y14" i="30"/>
  <c r="AD15" i="30"/>
  <c r="AA16" i="30"/>
  <c r="W16" i="30"/>
  <c r="Z16" i="30"/>
  <c r="AB16" i="30"/>
  <c r="X16" i="30"/>
  <c r="AC23" i="30"/>
  <c r="V23" i="30" s="1"/>
  <c r="AA24" i="30"/>
  <c r="W24" i="30"/>
  <c r="Z24" i="30"/>
  <c r="AB24" i="30"/>
  <c r="X24" i="30"/>
  <c r="AA32" i="30"/>
  <c r="W32" i="30"/>
  <c r="Z32" i="30"/>
  <c r="AB32" i="30"/>
  <c r="X32" i="30"/>
  <c r="AB33" i="30"/>
  <c r="AI38" i="30"/>
  <c r="AI48" i="30" s="1"/>
  <c r="AW29" i="29"/>
  <c r="AI32" i="29"/>
  <c r="AM32" i="29"/>
  <c r="AQ32" i="29"/>
  <c r="AU32" i="29"/>
  <c r="AJ33" i="29"/>
  <c r="AN33" i="29"/>
  <c r="AR33" i="29"/>
  <c r="AV33" i="29"/>
  <c r="AG34" i="29"/>
  <c r="AK34" i="29"/>
  <c r="AO34" i="29"/>
  <c r="AS34" i="29"/>
  <c r="AG37" i="29"/>
  <c r="AK37" i="29"/>
  <c r="AO37" i="29"/>
  <c r="AS37" i="29"/>
  <c r="AE44" i="30"/>
  <c r="AE43" i="30"/>
  <c r="AE40" i="30"/>
  <c r="AE41" i="30"/>
  <c r="AE42" i="30"/>
  <c r="AE45" i="30"/>
  <c r="AJ41" i="30"/>
  <c r="AJ42" i="30"/>
  <c r="AJ38" i="30"/>
  <c r="AJ45" i="30"/>
  <c r="AJ44" i="30"/>
  <c r="AJ43" i="30"/>
  <c r="AJ40" i="30"/>
  <c r="AN41" i="30"/>
  <c r="AN42" i="30"/>
  <c r="AN38" i="30"/>
  <c r="AN45" i="30"/>
  <c r="AN44" i="30"/>
  <c r="AN43" i="30"/>
  <c r="AN40" i="30"/>
  <c r="AR41" i="30"/>
  <c r="AR42" i="30"/>
  <c r="AR38" i="30"/>
  <c r="AR45" i="30"/>
  <c r="AR44" i="30"/>
  <c r="AR43" i="30"/>
  <c r="AR40" i="30"/>
  <c r="AV41" i="30"/>
  <c r="AV42" i="30"/>
  <c r="AV38" i="30"/>
  <c r="AV45" i="30"/>
  <c r="AV44" i="30"/>
  <c r="AV43" i="30"/>
  <c r="AV40" i="30"/>
  <c r="AB9" i="30"/>
  <c r="X9" i="30"/>
  <c r="AA9" i="30"/>
  <c r="W9" i="30"/>
  <c r="AB10" i="30"/>
  <c r="X10" i="30"/>
  <c r="Z11" i="30"/>
  <c r="Y11" i="30"/>
  <c r="AC11" i="30" s="1"/>
  <c r="V11" i="30" s="1"/>
  <c r="AA11" i="30"/>
  <c r="W11" i="30"/>
  <c r="AW11" i="30"/>
  <c r="AW12" i="30"/>
  <c r="AB17" i="30"/>
  <c r="X17" i="30"/>
  <c r="AA17" i="30"/>
  <c r="W17" i="30"/>
  <c r="AB18" i="30"/>
  <c r="X18" i="30"/>
  <c r="Z19" i="30"/>
  <c r="Y19" i="30"/>
  <c r="AD19" i="30" s="1"/>
  <c r="AA19" i="30"/>
  <c r="W19" i="30"/>
  <c r="AW19" i="30"/>
  <c r="AW20" i="30"/>
  <c r="AB25" i="30"/>
  <c r="X25" i="30"/>
  <c r="AA25" i="30"/>
  <c r="W25" i="30"/>
  <c r="AB26" i="30"/>
  <c r="X26" i="30"/>
  <c r="Z27" i="30"/>
  <c r="Y27" i="30"/>
  <c r="AC27" i="30" s="1"/>
  <c r="V27" i="30" s="1"/>
  <c r="AA27" i="30"/>
  <c r="W27" i="30"/>
  <c r="AW27" i="30"/>
  <c r="AW28" i="30"/>
  <c r="X33" i="30"/>
  <c r="AA33" i="30"/>
  <c r="W33" i="30"/>
  <c r="Y33" i="30"/>
  <c r="AB34" i="30"/>
  <c r="X34" i="30"/>
  <c r="Z35" i="30"/>
  <c r="Y35" i="30"/>
  <c r="AD35" i="30" s="1"/>
  <c r="AA35" i="30"/>
  <c r="W35" i="30"/>
  <c r="AW35" i="30"/>
  <c r="AA36" i="30"/>
  <c r="AA37" i="30"/>
  <c r="AJ39" i="30"/>
  <c r="W19" i="27"/>
  <c r="X20" i="27"/>
  <c r="W23" i="27"/>
  <c r="X24" i="27"/>
  <c r="W27" i="27"/>
  <c r="X28" i="27"/>
  <c r="W31" i="27"/>
  <c r="X32" i="27"/>
  <c r="W35" i="27"/>
  <c r="X36" i="27"/>
  <c r="AI41" i="27"/>
  <c r="AM41" i="27"/>
  <c r="AQ41" i="27"/>
  <c r="AU41" i="27"/>
  <c r="AI44" i="27"/>
  <c r="AM44" i="27"/>
  <c r="AQ44" i="27"/>
  <c r="AU44" i="27"/>
  <c r="AI45" i="27"/>
  <c r="X6" i="28"/>
  <c r="AB6" i="28"/>
  <c r="AW6" i="28"/>
  <c r="W9" i="28"/>
  <c r="X10" i="28"/>
  <c r="W13" i="28"/>
  <c r="X14" i="28"/>
  <c r="W17" i="28"/>
  <c r="X18" i="28"/>
  <c r="W21" i="28"/>
  <c r="X22" i="28"/>
  <c r="W25" i="28"/>
  <c r="X26" i="28"/>
  <c r="AI34" i="28"/>
  <c r="AI44" i="28" s="1"/>
  <c r="AM34" i="28"/>
  <c r="AQ34" i="28"/>
  <c r="AU34" i="28"/>
  <c r="AG36" i="28"/>
  <c r="AK36" i="28"/>
  <c r="AO36" i="28"/>
  <c r="AS36" i="28"/>
  <c r="AG39" i="28"/>
  <c r="AK39" i="28"/>
  <c r="AO39" i="28"/>
  <c r="AS39" i="28"/>
  <c r="AI39" i="29"/>
  <c r="AM39" i="29"/>
  <c r="AQ39" i="29"/>
  <c r="AU39" i="29"/>
  <c r="X28" i="29"/>
  <c r="AJ32" i="29"/>
  <c r="AN32" i="29"/>
  <c r="AR32" i="29"/>
  <c r="AV32" i="29"/>
  <c r="AG33" i="29"/>
  <c r="AK33" i="29"/>
  <c r="AO33" i="29"/>
  <c r="AS33" i="29"/>
  <c r="AI35" i="29"/>
  <c r="AM35" i="29"/>
  <c r="AQ35" i="29"/>
  <c r="AU35" i="29"/>
  <c r="AJ36" i="29"/>
  <c r="AN36" i="29"/>
  <c r="AR36" i="29"/>
  <c r="AV36" i="29"/>
  <c r="AI38" i="29"/>
  <c r="AQ38" i="29"/>
  <c r="AG39" i="29"/>
  <c r="AO39" i="29"/>
  <c r="X6" i="30"/>
  <c r="AG42" i="30"/>
  <c r="AG38" i="30"/>
  <c r="Y6" i="30"/>
  <c r="AG45" i="30"/>
  <c r="AG39" i="30"/>
  <c r="AG44" i="30"/>
  <c r="AG43" i="30"/>
  <c r="AG41" i="30"/>
  <c r="Z6" i="30"/>
  <c r="AK42" i="30"/>
  <c r="AK38" i="30"/>
  <c r="AK45" i="30"/>
  <c r="AK39" i="30"/>
  <c r="AK44" i="30"/>
  <c r="AK43" i="30"/>
  <c r="AK41" i="30"/>
  <c r="AO42" i="30"/>
  <c r="AO38" i="30"/>
  <c r="AO45" i="30"/>
  <c r="AO39" i="30"/>
  <c r="AO44" i="30"/>
  <c r="AO43" i="30"/>
  <c r="AO41" i="30"/>
  <c r="AS42" i="30"/>
  <c r="AS38" i="30"/>
  <c r="AS45" i="30"/>
  <c r="AS39" i="30"/>
  <c r="AS44" i="30"/>
  <c r="AS43" i="30"/>
  <c r="AS41" i="30"/>
  <c r="AW6" i="30"/>
  <c r="Y8" i="30"/>
  <c r="AA12" i="30"/>
  <c r="W12" i="30"/>
  <c r="Z12" i="30"/>
  <c r="AB12" i="30"/>
  <c r="X12" i="30"/>
  <c r="AA20" i="30"/>
  <c r="W20" i="30"/>
  <c r="Z20" i="30"/>
  <c r="AB20" i="30"/>
  <c r="X20" i="30"/>
  <c r="AD27" i="30"/>
  <c r="AA28" i="30"/>
  <c r="W28" i="30"/>
  <c r="Z28" i="30"/>
  <c r="AB28" i="30"/>
  <c r="X28" i="30"/>
  <c r="AC35" i="30"/>
  <c r="V35" i="30" s="1"/>
  <c r="Z36" i="30"/>
  <c r="AB36" i="30"/>
  <c r="X36" i="30"/>
  <c r="Z37" i="30"/>
  <c r="AB37" i="30"/>
  <c r="X37" i="30"/>
  <c r="AN39" i="30"/>
  <c r="AS40" i="30"/>
  <c r="Y9" i="30"/>
  <c r="Z10" i="30"/>
  <c r="Y13" i="30"/>
  <c r="Z14" i="30"/>
  <c r="Y17" i="30"/>
  <c r="Z18" i="30"/>
  <c r="Y21" i="30"/>
  <c r="Z22" i="30"/>
  <c r="Y25" i="30"/>
  <c r="Z26" i="30"/>
  <c r="Y29" i="30"/>
  <c r="Z30" i="30"/>
  <c r="Z34" i="30"/>
  <c r="AW36" i="30"/>
  <c r="AW37" i="30"/>
  <c r="AH38" i="30"/>
  <c r="AL38" i="30"/>
  <c r="AP38" i="30"/>
  <c r="AT38" i="30"/>
  <c r="AI39" i="30"/>
  <c r="AM39" i="30"/>
  <c r="AQ39" i="30"/>
  <c r="AU39" i="30"/>
  <c r="AH42" i="30"/>
  <c r="AL42" i="30"/>
  <c r="AP42" i="30"/>
  <c r="AT42" i="30"/>
  <c r="AI45" i="30"/>
  <c r="AM45" i="30"/>
  <c r="AQ45" i="30"/>
  <c r="AU45" i="30"/>
  <c r="Y6" i="31"/>
  <c r="Z7" i="31"/>
  <c r="Z42" i="31" s="1"/>
  <c r="W8" i="31"/>
  <c r="AA8" i="31"/>
  <c r="X9" i="31"/>
  <c r="AB9" i="31"/>
  <c r="Y10" i="31"/>
  <c r="Z11" i="31"/>
  <c r="W12" i="31"/>
  <c r="AA12" i="31"/>
  <c r="X13" i="31"/>
  <c r="AB13" i="31"/>
  <c r="Y14" i="31"/>
  <c r="Z15" i="31"/>
  <c r="W16" i="31"/>
  <c r="AA16" i="31"/>
  <c r="X17" i="31"/>
  <c r="AB17" i="31"/>
  <c r="Y18" i="31"/>
  <c r="Z19" i="31"/>
  <c r="W20" i="31"/>
  <c r="AA20" i="31"/>
  <c r="X21" i="31"/>
  <c r="AB21" i="31"/>
  <c r="Y22" i="31"/>
  <c r="Z23" i="31"/>
  <c r="W24" i="31"/>
  <c r="AA24" i="31"/>
  <c r="X25" i="31"/>
  <c r="AB25" i="31"/>
  <c r="Y26" i="31"/>
  <c r="Z27" i="31"/>
  <c r="W28" i="31"/>
  <c r="AA28" i="31"/>
  <c r="X29" i="31"/>
  <c r="AB29" i="31"/>
  <c r="Y30" i="31"/>
  <c r="Z31" i="31"/>
  <c r="W32" i="31"/>
  <c r="AA32" i="31"/>
  <c r="X33" i="31"/>
  <c r="AB33" i="31"/>
  <c r="Y34" i="31"/>
  <c r="Z35" i="31"/>
  <c r="W36" i="31"/>
  <c r="AA36" i="31"/>
  <c r="W37" i="31"/>
  <c r="AA37" i="31"/>
  <c r="AG38" i="31"/>
  <c r="AK38" i="31"/>
  <c r="AO38" i="31"/>
  <c r="AS38" i="31"/>
  <c r="AH39" i="31"/>
  <c r="AL39" i="31"/>
  <c r="AP39" i="31"/>
  <c r="AT39" i="31"/>
  <c r="AE40" i="31"/>
  <c r="AI40" i="31"/>
  <c r="AM40" i="31"/>
  <c r="AQ40" i="31"/>
  <c r="AU40" i="31"/>
  <c r="AJ41" i="31"/>
  <c r="AN41" i="31"/>
  <c r="AR41" i="31"/>
  <c r="AV41" i="31"/>
  <c r="AG42" i="31"/>
  <c r="AK42" i="31"/>
  <c r="AO42" i="31"/>
  <c r="AS42" i="31"/>
  <c r="AE43" i="31"/>
  <c r="AI43" i="31"/>
  <c r="AM43" i="31"/>
  <c r="AQ43" i="31"/>
  <c r="AU43" i="31"/>
  <c r="AE44" i="31"/>
  <c r="AI44" i="31"/>
  <c r="AM44" i="31"/>
  <c r="AQ44" i="31"/>
  <c r="AU44" i="31"/>
  <c r="AH45" i="31"/>
  <c r="AL45" i="31"/>
  <c r="AP45" i="31"/>
  <c r="AT45" i="31"/>
  <c r="AI48" i="31"/>
  <c r="X6" i="32"/>
  <c r="AB6" i="32"/>
  <c r="AW6" i="32"/>
  <c r="Y7" i="32"/>
  <c r="Y44" i="32" s="1"/>
  <c r="Z8" i="32"/>
  <c r="W9" i="32"/>
  <c r="AA9" i="32"/>
  <c r="X10" i="32"/>
  <c r="AB10" i="32"/>
  <c r="AW10" i="32"/>
  <c r="Y11" i="32"/>
  <c r="Z12" i="32"/>
  <c r="W13" i="32"/>
  <c r="AA13" i="32"/>
  <c r="X14" i="32"/>
  <c r="AB14" i="32"/>
  <c r="AW14" i="32"/>
  <c r="Y15" i="32"/>
  <c r="Z16" i="32"/>
  <c r="W17" i="32"/>
  <c r="AA17" i="32"/>
  <c r="X18" i="32"/>
  <c r="AB18" i="32"/>
  <c r="AW18" i="32"/>
  <c r="Y19" i="32"/>
  <c r="Z20" i="32"/>
  <c r="W21" i="32"/>
  <c r="AA21" i="32"/>
  <c r="X22" i="32"/>
  <c r="AB22" i="32"/>
  <c r="AW22" i="32"/>
  <c r="Y23" i="32"/>
  <c r="Z24" i="32"/>
  <c r="W25" i="32"/>
  <c r="AA25" i="32"/>
  <c r="X26" i="32"/>
  <c r="AB26" i="32"/>
  <c r="AW26" i="32"/>
  <c r="Y27" i="32"/>
  <c r="Z28" i="32"/>
  <c r="W29" i="32"/>
  <c r="AA29" i="32"/>
  <c r="X30" i="32"/>
  <c r="AB30" i="32"/>
  <c r="AW30" i="32"/>
  <c r="Y31" i="32"/>
  <c r="Z32" i="32"/>
  <c r="W33" i="32"/>
  <c r="AA33" i="32"/>
  <c r="X34" i="32"/>
  <c r="AB34" i="32"/>
  <c r="AW34" i="32"/>
  <c r="Y35" i="32"/>
  <c r="Z36" i="32"/>
  <c r="Z37" i="32"/>
  <c r="AJ38" i="32"/>
  <c r="AN38" i="32"/>
  <c r="AR38" i="32"/>
  <c r="AV38" i="32"/>
  <c r="AG39" i="32"/>
  <c r="AK39" i="32"/>
  <c r="AO39" i="32"/>
  <c r="AS39" i="32"/>
  <c r="AH40" i="32"/>
  <c r="AL40" i="32"/>
  <c r="AP40" i="32"/>
  <c r="AT40" i="32"/>
  <c r="AE41" i="32"/>
  <c r="AI41" i="32"/>
  <c r="AM41" i="32"/>
  <c r="AQ41" i="32"/>
  <c r="AU41" i="32"/>
  <c r="AJ42" i="32"/>
  <c r="AN42" i="32"/>
  <c r="AR42" i="32"/>
  <c r="AV42" i="32"/>
  <c r="AH43" i="32"/>
  <c r="AL43" i="32"/>
  <c r="AP43" i="32"/>
  <c r="AT43" i="32"/>
  <c r="AH44" i="32"/>
  <c r="AL44" i="32"/>
  <c r="AP44" i="32"/>
  <c r="AT44" i="32"/>
  <c r="AG45" i="32"/>
  <c r="AK45" i="32"/>
  <c r="AO45" i="32"/>
  <c r="AS45" i="32"/>
  <c r="W6" i="33"/>
  <c r="AA6" i="33"/>
  <c r="AE41" i="33"/>
  <c r="AE44" i="33"/>
  <c r="AJ42" i="33"/>
  <c r="AJ45" i="33"/>
  <c r="AN42" i="33"/>
  <c r="AN45" i="33"/>
  <c r="AR42" i="33"/>
  <c r="AR45" i="33"/>
  <c r="AV42" i="33"/>
  <c r="AV45" i="33"/>
  <c r="X7" i="33"/>
  <c r="X43" i="33" s="1"/>
  <c r="AB7" i="33"/>
  <c r="AB41" i="33" s="1"/>
  <c r="AW7" i="33"/>
  <c r="Y8" i="33"/>
  <c r="Z9" i="33"/>
  <c r="W10" i="33"/>
  <c r="AA10" i="33"/>
  <c r="X11" i="33"/>
  <c r="AB11" i="33"/>
  <c r="AB38" i="33" s="1"/>
  <c r="H42" i="43" s="1"/>
  <c r="AW11" i="33"/>
  <c r="Y12" i="33"/>
  <c r="Z13" i="33"/>
  <c r="W14" i="33"/>
  <c r="AA14" i="33"/>
  <c r="X15" i="33"/>
  <c r="AB15" i="33"/>
  <c r="AW15" i="33"/>
  <c r="Y16" i="33"/>
  <c r="Z17" i="33"/>
  <c r="W18" i="33"/>
  <c r="AA18" i="33"/>
  <c r="AC18" i="33" s="1"/>
  <c r="V18" i="33" s="1"/>
  <c r="X19" i="33"/>
  <c r="AB19" i="33"/>
  <c r="AW19" i="33"/>
  <c r="Y20" i="33"/>
  <c r="Z21" i="33"/>
  <c r="W22" i="33"/>
  <c r="AA22" i="33"/>
  <c r="X23" i="33"/>
  <c r="AB23" i="33"/>
  <c r="AW23" i="33"/>
  <c r="Y24" i="33"/>
  <c r="Z25" i="33"/>
  <c r="W26" i="33"/>
  <c r="AA26" i="33"/>
  <c r="X27" i="33"/>
  <c r="AB27" i="33"/>
  <c r="AW27" i="33"/>
  <c r="Y28" i="33"/>
  <c r="Z29" i="33"/>
  <c r="W30" i="33"/>
  <c r="AA30" i="33"/>
  <c r="X31" i="33"/>
  <c r="AB31" i="33"/>
  <c r="AW31" i="33"/>
  <c r="Y32" i="33"/>
  <c r="Z33" i="33"/>
  <c r="X34" i="33"/>
  <c r="AW35" i="33"/>
  <c r="Y36" i="33"/>
  <c r="AW36" i="33"/>
  <c r="AJ38" i="33"/>
  <c r="AO38" i="33"/>
  <c r="AT38" i="33"/>
  <c r="AH39" i="33"/>
  <c r="AM39" i="33"/>
  <c r="AR39" i="33"/>
  <c r="AQ40" i="33"/>
  <c r="AV40" i="33"/>
  <c r="AJ41" i="33"/>
  <c r="AT41" i="33"/>
  <c r="AG42" i="33"/>
  <c r="AQ42" i="33"/>
  <c r="AM43" i="33"/>
  <c r="AR43" i="33"/>
  <c r="AJ44" i="33"/>
  <c r="AM45" i="33"/>
  <c r="Y44" i="34"/>
  <c r="Y39" i="34"/>
  <c r="Y43" i="34"/>
  <c r="Y42" i="34"/>
  <c r="Y40" i="34"/>
  <c r="Y41" i="34"/>
  <c r="AH41" i="34"/>
  <c r="AH44" i="34"/>
  <c r="AH38" i="34"/>
  <c r="AH43" i="34"/>
  <c r="AH42" i="34"/>
  <c r="AH39" i="34"/>
  <c r="AH40" i="34"/>
  <c r="AH37" i="34"/>
  <c r="AB6" i="34"/>
  <c r="X6" i="34"/>
  <c r="AL41" i="34"/>
  <c r="AL44" i="34"/>
  <c r="AL38" i="34"/>
  <c r="AL43" i="34"/>
  <c r="AL42" i="34"/>
  <c r="AL39" i="34"/>
  <c r="AL40" i="34"/>
  <c r="AL37" i="34"/>
  <c r="AP41" i="34"/>
  <c r="AP44" i="34"/>
  <c r="AP38" i="34"/>
  <c r="AP43" i="34"/>
  <c r="AP42" i="34"/>
  <c r="AP39" i="34"/>
  <c r="AP40" i="34"/>
  <c r="AP37" i="34"/>
  <c r="AT41" i="34"/>
  <c r="AT44" i="34"/>
  <c r="AT38" i="34"/>
  <c r="AT43" i="34"/>
  <c r="AT42" i="34"/>
  <c r="AT39" i="34"/>
  <c r="AT40" i="34"/>
  <c r="AT37" i="34"/>
  <c r="AB7" i="34"/>
  <c r="X7" i="34"/>
  <c r="AB8" i="34"/>
  <c r="X8" i="34"/>
  <c r="AB9" i="34"/>
  <c r="X9" i="34"/>
  <c r="AW8" i="31"/>
  <c r="AW12" i="31"/>
  <c r="AW16" i="31"/>
  <c r="AW20" i="31"/>
  <c r="AW24" i="31"/>
  <c r="AW28" i="31"/>
  <c r="AW32" i="31"/>
  <c r="AW36" i="31"/>
  <c r="AW37" i="31"/>
  <c r="AH38" i="31"/>
  <c r="AL38" i="31"/>
  <c r="AP38" i="31"/>
  <c r="AT38" i="31"/>
  <c r="AI39" i="31"/>
  <c r="AM39" i="31"/>
  <c r="AQ39" i="31"/>
  <c r="AU39" i="31"/>
  <c r="AJ40" i="31"/>
  <c r="AN40" i="31"/>
  <c r="AR40" i="31"/>
  <c r="AV40" i="31"/>
  <c r="AG41" i="31"/>
  <c r="AJ43" i="31"/>
  <c r="AN43" i="31"/>
  <c r="AR43" i="31"/>
  <c r="AV43" i="31"/>
  <c r="AJ44" i="31"/>
  <c r="AN44" i="31"/>
  <c r="AR44" i="31"/>
  <c r="AV44" i="31"/>
  <c r="AE45" i="31"/>
  <c r="AI45" i="31"/>
  <c r="AM45" i="31"/>
  <c r="AQ45" i="31"/>
  <c r="AU45" i="31"/>
  <c r="AW9" i="32"/>
  <c r="AW13" i="32"/>
  <c r="AW17" i="32"/>
  <c r="AW21" i="32"/>
  <c r="AW25" i="32"/>
  <c r="AW29" i="32"/>
  <c r="AW33" i="32"/>
  <c r="AG38" i="32"/>
  <c r="AK38" i="32"/>
  <c r="AO38" i="32"/>
  <c r="AS38" i="32"/>
  <c r="AH39" i="32"/>
  <c r="AL39" i="32"/>
  <c r="AP39" i="32"/>
  <c r="AT39" i="32"/>
  <c r="AE40" i="32"/>
  <c r="AI40" i="32"/>
  <c r="AM40" i="32"/>
  <c r="AQ40" i="32"/>
  <c r="AU40" i="32"/>
  <c r="AJ41" i="32"/>
  <c r="AN41" i="32"/>
  <c r="AR41" i="32"/>
  <c r="AV41" i="32"/>
  <c r="AG42" i="32"/>
  <c r="AK42" i="32"/>
  <c r="AO42" i="32"/>
  <c r="AS42" i="32"/>
  <c r="AE43" i="32"/>
  <c r="AI43" i="32"/>
  <c r="AM43" i="32"/>
  <c r="AQ43" i="32"/>
  <c r="AU43" i="32"/>
  <c r="AE44" i="32"/>
  <c r="AI44" i="32"/>
  <c r="AM44" i="32"/>
  <c r="AQ44" i="32"/>
  <c r="AU44" i="32"/>
  <c r="AH45" i="32"/>
  <c r="AL45" i="32"/>
  <c r="AP45" i="32"/>
  <c r="AT45" i="32"/>
  <c r="AB40" i="33"/>
  <c r="AG45" i="33"/>
  <c r="AG39" i="33"/>
  <c r="AG44" i="33"/>
  <c r="AK45" i="33"/>
  <c r="AK39" i="33"/>
  <c r="AK44" i="33"/>
  <c r="AO45" i="33"/>
  <c r="AO39" i="33"/>
  <c r="AO44" i="33"/>
  <c r="AS45" i="33"/>
  <c r="AS39" i="33"/>
  <c r="AS44" i="33"/>
  <c r="AS43" i="33"/>
  <c r="AW6" i="33"/>
  <c r="AW10" i="33"/>
  <c r="AW14" i="33"/>
  <c r="AW18" i="33"/>
  <c r="AW22" i="33"/>
  <c r="AW26" i="33"/>
  <c r="AW30" i="33"/>
  <c r="AB35" i="33"/>
  <c r="X35" i="33"/>
  <c r="AK38" i="33"/>
  <c r="AP38" i="33"/>
  <c r="AV38" i="33"/>
  <c r="AI39" i="33"/>
  <c r="AI48" i="33" s="1"/>
  <c r="AN39" i="33"/>
  <c r="AG40" i="33"/>
  <c r="AM40" i="33"/>
  <c r="AR40" i="33"/>
  <c r="AK41" i="33"/>
  <c r="AV41" i="33"/>
  <c r="AS42" i="33"/>
  <c r="AI43" i="33"/>
  <c r="AN43" i="33"/>
  <c r="AU43" i="33"/>
  <c r="AN44" i="33"/>
  <c r="AE45" i="33"/>
  <c r="AW10" i="30"/>
  <c r="AW14" i="30"/>
  <c r="AW18" i="30"/>
  <c r="AW22" i="30"/>
  <c r="AW26" i="30"/>
  <c r="AW30" i="30"/>
  <c r="AW34" i="30"/>
  <c r="AH40" i="30"/>
  <c r="AL40" i="30"/>
  <c r="AP40" i="30"/>
  <c r="AT40" i="30"/>
  <c r="AI41" i="30"/>
  <c r="AM41" i="30"/>
  <c r="AQ41" i="30"/>
  <c r="AU41" i="30"/>
  <c r="AH43" i="30"/>
  <c r="AL43" i="30"/>
  <c r="AP43" i="30"/>
  <c r="AT43" i="30"/>
  <c r="AH44" i="30"/>
  <c r="AL44" i="30"/>
  <c r="AP44" i="30"/>
  <c r="AT44" i="30"/>
  <c r="W6" i="31"/>
  <c r="AA6" i="31"/>
  <c r="X7" i="31"/>
  <c r="AW7" i="31"/>
  <c r="Y8" i="31"/>
  <c r="AD8" i="31" s="1"/>
  <c r="AC8" i="31"/>
  <c r="V8" i="31" s="1"/>
  <c r="Z9" i="31"/>
  <c r="Z41" i="31" s="1"/>
  <c r="W10" i="31"/>
  <c r="AA10" i="31"/>
  <c r="X11" i="31"/>
  <c r="AW11" i="31"/>
  <c r="Y12" i="31"/>
  <c r="AD12" i="31" s="1"/>
  <c r="AC12" i="31"/>
  <c r="V12" i="31" s="1"/>
  <c r="Z13" i="31"/>
  <c r="W14" i="31"/>
  <c r="AA14" i="31"/>
  <c r="X15" i="31"/>
  <c r="AW15" i="31"/>
  <c r="Y16" i="31"/>
  <c r="AC16" i="31" s="1"/>
  <c r="V16" i="31" s="1"/>
  <c r="Z17" i="31"/>
  <c r="W18" i="31"/>
  <c r="AA18" i="31"/>
  <c r="X19" i="31"/>
  <c r="AW19" i="31"/>
  <c r="Y20" i="31"/>
  <c r="AD20" i="31" s="1"/>
  <c r="AC20" i="31"/>
  <c r="V20" i="31" s="1"/>
  <c r="Z21" i="31"/>
  <c r="W22" i="31"/>
  <c r="AA22" i="31"/>
  <c r="X23" i="31"/>
  <c r="AW23" i="31"/>
  <c r="Y24" i="31"/>
  <c r="AD24" i="31" s="1"/>
  <c r="AC24" i="31"/>
  <c r="V24" i="31" s="1"/>
  <c r="Z25" i="31"/>
  <c r="W26" i="31"/>
  <c r="AA26" i="31"/>
  <c r="X27" i="31"/>
  <c r="AW27" i="31"/>
  <c r="Y28" i="31"/>
  <c r="AD28" i="31" s="1"/>
  <c r="AC28" i="31"/>
  <c r="V28" i="31" s="1"/>
  <c r="Z29" i="31"/>
  <c r="W30" i="31"/>
  <c r="AA30" i="31"/>
  <c r="X31" i="31"/>
  <c r="AW31" i="31"/>
  <c r="Y32" i="31"/>
  <c r="AD32" i="31" s="1"/>
  <c r="Z33" i="31"/>
  <c r="W34" i="31"/>
  <c r="AA34" i="31"/>
  <c r="X35" i="31"/>
  <c r="AW35" i="31"/>
  <c r="Y36" i="31"/>
  <c r="AD36" i="31" s="1"/>
  <c r="AC36" i="31"/>
  <c r="V36" i="31" s="1"/>
  <c r="Y37" i="31"/>
  <c r="AD37" i="31" s="1"/>
  <c r="AC37" i="31"/>
  <c r="V37" i="31" s="1"/>
  <c r="AI38" i="31"/>
  <c r="AM38" i="31"/>
  <c r="AQ38" i="31"/>
  <c r="AU38" i="31"/>
  <c r="AJ39" i="31"/>
  <c r="AN39" i="31"/>
  <c r="AR39" i="31"/>
  <c r="AV39" i="31"/>
  <c r="AG40" i="31"/>
  <c r="AK40" i="31"/>
  <c r="AO40" i="31"/>
  <c r="AS40" i="31"/>
  <c r="AH41" i="31"/>
  <c r="AL41" i="31"/>
  <c r="AP41" i="31"/>
  <c r="AT41" i="31"/>
  <c r="AE42" i="31"/>
  <c r="AI42" i="31"/>
  <c r="AM42" i="31"/>
  <c r="AQ42" i="31"/>
  <c r="AU42" i="31"/>
  <c r="AG43" i="31"/>
  <c r="AK43" i="31"/>
  <c r="AO43" i="31"/>
  <c r="AS43" i="31"/>
  <c r="AG44" i="31"/>
  <c r="AK44" i="31"/>
  <c r="AO44" i="31"/>
  <c r="AS44" i="31"/>
  <c r="AJ45" i="31"/>
  <c r="AN45" i="31"/>
  <c r="AR45" i="31"/>
  <c r="AV45" i="31"/>
  <c r="Z6" i="32"/>
  <c r="W7" i="32"/>
  <c r="AA7" i="32"/>
  <c r="X8" i="32"/>
  <c r="AW8" i="32"/>
  <c r="Y9" i="32"/>
  <c r="AD9" i="32" s="1"/>
  <c r="W11" i="32"/>
  <c r="X12" i="32"/>
  <c r="AW12" i="32"/>
  <c r="Y13" i="32"/>
  <c r="AD13" i="32" s="1"/>
  <c r="AC13" i="32"/>
  <c r="V13" i="32" s="1"/>
  <c r="W15" i="32"/>
  <c r="X16" i="32"/>
  <c r="AW16" i="32"/>
  <c r="Y17" i="32"/>
  <c r="AD17" i="32" s="1"/>
  <c r="AC17" i="32"/>
  <c r="V17" i="32" s="1"/>
  <c r="W19" i="32"/>
  <c r="X20" i="32"/>
  <c r="AW20" i="32"/>
  <c r="Y21" i="32"/>
  <c r="Y41" i="32" s="1"/>
  <c r="W23" i="32"/>
  <c r="X24" i="32"/>
  <c r="AW24" i="32"/>
  <c r="Y25" i="32"/>
  <c r="AD25" i="32" s="1"/>
  <c r="W27" i="32"/>
  <c r="X28" i="32"/>
  <c r="AW28" i="32"/>
  <c r="Y29" i="32"/>
  <c r="AD29" i="32" s="1"/>
  <c r="AC29" i="32"/>
  <c r="V29" i="32" s="1"/>
  <c r="W31" i="32"/>
  <c r="X32" i="32"/>
  <c r="AW32" i="32"/>
  <c r="Y33" i="32"/>
  <c r="AD33" i="32" s="1"/>
  <c r="AC33" i="32"/>
  <c r="V33" i="32" s="1"/>
  <c r="W35" i="32"/>
  <c r="X36" i="32"/>
  <c r="AW36" i="32"/>
  <c r="X37" i="32"/>
  <c r="AW37" i="32"/>
  <c r="AH38" i="32"/>
  <c r="AL38" i="32"/>
  <c r="AP38" i="32"/>
  <c r="AT38" i="32"/>
  <c r="AI39" i="32"/>
  <c r="AM39" i="32"/>
  <c r="AQ39" i="32"/>
  <c r="AU39" i="32"/>
  <c r="AJ40" i="32"/>
  <c r="AN40" i="32"/>
  <c r="AR40" i="32"/>
  <c r="AV40" i="32"/>
  <c r="AG41" i="32"/>
  <c r="AK41" i="32"/>
  <c r="AO41" i="32"/>
  <c r="AS41" i="32"/>
  <c r="AH42" i="32"/>
  <c r="AL42" i="32"/>
  <c r="AP42" i="32"/>
  <c r="AT42" i="32"/>
  <c r="AJ43" i="32"/>
  <c r="AN43" i="32"/>
  <c r="AR43" i="32"/>
  <c r="AV43" i="32"/>
  <c r="AJ44" i="32"/>
  <c r="AN44" i="32"/>
  <c r="AR44" i="32"/>
  <c r="AV44" i="32"/>
  <c r="AE45" i="32"/>
  <c r="AI45" i="32"/>
  <c r="AM45" i="32"/>
  <c r="AQ45" i="32"/>
  <c r="AU45" i="32"/>
  <c r="Y6" i="33"/>
  <c r="AD6" i="33" s="1"/>
  <c r="AH44" i="33"/>
  <c r="AH43" i="33"/>
  <c r="AH40" i="33"/>
  <c r="AH45" i="33"/>
  <c r="AL44" i="33"/>
  <c r="AL43" i="33"/>
  <c r="AL40" i="33"/>
  <c r="AL45" i="33"/>
  <c r="AP44" i="33"/>
  <c r="AP43" i="33"/>
  <c r="AP40" i="33"/>
  <c r="AP45" i="33"/>
  <c r="AT44" i="33"/>
  <c r="AT43" i="33"/>
  <c r="AT40" i="33"/>
  <c r="AT45" i="33"/>
  <c r="W8" i="33"/>
  <c r="X9" i="33"/>
  <c r="AW9" i="33"/>
  <c r="Y10" i="33"/>
  <c r="AD10" i="33" s="1"/>
  <c r="W12" i="33"/>
  <c r="X13" i="33"/>
  <c r="AW13" i="33"/>
  <c r="Y14" i="33"/>
  <c r="AD14" i="33" s="1"/>
  <c r="AC14" i="33"/>
  <c r="V14" i="33" s="1"/>
  <c r="W16" i="33"/>
  <c r="X17" i="33"/>
  <c r="AW17" i="33"/>
  <c r="Y18" i="33"/>
  <c r="AD18" i="33" s="1"/>
  <c r="W20" i="33"/>
  <c r="X21" i="33"/>
  <c r="AW21" i="33"/>
  <c r="Y22" i="33"/>
  <c r="AD22" i="33" s="1"/>
  <c r="AC22" i="33"/>
  <c r="V22" i="33" s="1"/>
  <c r="W24" i="33"/>
  <c r="X25" i="33"/>
  <c r="AW25" i="33"/>
  <c r="Y26" i="33"/>
  <c r="AC26" i="33" s="1"/>
  <c r="V26" i="33" s="1"/>
  <c r="W28" i="33"/>
  <c r="X29" i="33"/>
  <c r="AW29" i="33"/>
  <c r="Y30" i="33"/>
  <c r="AD30" i="33" s="1"/>
  <c r="AC30" i="33"/>
  <c r="V30" i="33" s="1"/>
  <c r="W32" i="33"/>
  <c r="X33" i="33"/>
  <c r="AW33" i="33"/>
  <c r="Y35" i="33"/>
  <c r="Y37" i="33"/>
  <c r="AD37" i="33" s="1"/>
  <c r="AW37" i="33"/>
  <c r="AG38" i="33"/>
  <c r="AL38" i="33"/>
  <c r="AR38" i="33"/>
  <c r="AJ39" i="33"/>
  <c r="AP39" i="33"/>
  <c r="AU39" i="33"/>
  <c r="AI40" i="33"/>
  <c r="AN40" i="33"/>
  <c r="AS40" i="33"/>
  <c r="AG41" i="33"/>
  <c r="AL41" i="33"/>
  <c r="AR41" i="33"/>
  <c r="AE42" i="33"/>
  <c r="AO42" i="33"/>
  <c r="AT42" i="33"/>
  <c r="AE43" i="33"/>
  <c r="AJ43" i="33"/>
  <c r="AO43" i="33"/>
  <c r="AV43" i="33"/>
  <c r="AR44" i="33"/>
  <c r="W36" i="30"/>
  <c r="W37" i="30"/>
  <c r="AH39" i="30"/>
  <c r="AL39" i="30"/>
  <c r="AP39" i="30"/>
  <c r="AT39" i="30"/>
  <c r="AI40" i="30"/>
  <c r="AM40" i="30"/>
  <c r="AQ40" i="30"/>
  <c r="AU40" i="30"/>
  <c r="AI43" i="30"/>
  <c r="AM43" i="30"/>
  <c r="AQ43" i="30"/>
  <c r="AU43" i="30"/>
  <c r="AI44" i="30"/>
  <c r="X6" i="31"/>
  <c r="AB6" i="31"/>
  <c r="AW6" i="31"/>
  <c r="W9" i="31"/>
  <c r="X10" i="31"/>
  <c r="W13" i="31"/>
  <c r="X14" i="31"/>
  <c r="W17" i="31"/>
  <c r="X18" i="31"/>
  <c r="W21" i="31"/>
  <c r="X22" i="31"/>
  <c r="W25" i="31"/>
  <c r="X26" i="31"/>
  <c r="W29" i="31"/>
  <c r="X30" i="31"/>
  <c r="W33" i="31"/>
  <c r="X34" i="31"/>
  <c r="AJ38" i="31"/>
  <c r="AN38" i="31"/>
  <c r="AR38" i="31"/>
  <c r="AV38" i="31"/>
  <c r="AG39" i="31"/>
  <c r="AK39" i="31"/>
  <c r="AO39" i="31"/>
  <c r="AS39" i="31"/>
  <c r="AH40" i="31"/>
  <c r="AL40" i="31"/>
  <c r="AP40" i="31"/>
  <c r="AT40" i="31"/>
  <c r="AH43" i="31"/>
  <c r="AL43" i="31"/>
  <c r="AP43" i="31"/>
  <c r="AT43" i="31"/>
  <c r="W6" i="32"/>
  <c r="AA6" i="32"/>
  <c r="X7" i="32"/>
  <c r="W10" i="32"/>
  <c r="X11" i="32"/>
  <c r="W14" i="32"/>
  <c r="X15" i="32"/>
  <c r="W18" i="32"/>
  <c r="X19" i="32"/>
  <c r="W22" i="32"/>
  <c r="X23" i="32"/>
  <c r="W26" i="32"/>
  <c r="X27" i="32"/>
  <c r="W30" i="32"/>
  <c r="X31" i="32"/>
  <c r="W34" i="32"/>
  <c r="X35" i="32"/>
  <c r="AI38" i="32"/>
  <c r="AI48" i="32" s="1"/>
  <c r="AM38" i="32"/>
  <c r="AQ38" i="32"/>
  <c r="AU38" i="32"/>
  <c r="AJ39" i="32"/>
  <c r="AN39" i="32"/>
  <c r="AR39" i="32"/>
  <c r="AV39" i="32"/>
  <c r="AG40" i="32"/>
  <c r="AK40" i="32"/>
  <c r="AO40" i="32"/>
  <c r="AS40" i="32"/>
  <c r="AG43" i="32"/>
  <c r="AK43" i="32"/>
  <c r="AO43" i="32"/>
  <c r="AS43" i="32"/>
  <c r="Z6" i="33"/>
  <c r="AI41" i="33"/>
  <c r="AI38" i="33"/>
  <c r="AI44" i="33"/>
  <c r="AM41" i="33"/>
  <c r="AM38" i="33"/>
  <c r="AM44" i="33"/>
  <c r="AQ41" i="33"/>
  <c r="AQ38" i="33"/>
  <c r="AQ44" i="33"/>
  <c r="AU41" i="33"/>
  <c r="AU38" i="33"/>
  <c r="AU44" i="33"/>
  <c r="W7" i="33"/>
  <c r="X8" i="33"/>
  <c r="W11" i="33"/>
  <c r="X12" i="33"/>
  <c r="W15" i="33"/>
  <c r="X16" i="33"/>
  <c r="W19" i="33"/>
  <c r="X20" i="33"/>
  <c r="W23" i="33"/>
  <c r="X24" i="33"/>
  <c r="W27" i="33"/>
  <c r="X28" i="33"/>
  <c r="W31" i="33"/>
  <c r="X32" i="33"/>
  <c r="AA34" i="33"/>
  <c r="W34" i="33"/>
  <c r="AW34" i="33"/>
  <c r="Z35" i="33"/>
  <c r="Z36" i="33"/>
  <c r="AC36" i="33" s="1"/>
  <c r="V36" i="33" s="1"/>
  <c r="W37" i="33"/>
  <c r="AB37" i="33"/>
  <c r="AH38" i="33"/>
  <c r="AN38" i="33"/>
  <c r="AS38" i="33"/>
  <c r="AL39" i="33"/>
  <c r="AQ39" i="33"/>
  <c r="AV39" i="33"/>
  <c r="AE40" i="33"/>
  <c r="AJ40" i="33"/>
  <c r="AO40" i="33"/>
  <c r="AU40" i="33"/>
  <c r="AH41" i="33"/>
  <c r="AN41" i="33"/>
  <c r="AS41" i="33"/>
  <c r="AK42" i="33"/>
  <c r="AP42" i="33"/>
  <c r="AU42" i="33"/>
  <c r="AK43" i="33"/>
  <c r="AQ43" i="33"/>
  <c r="AV44" i="33"/>
  <c r="AI45" i="33"/>
  <c r="AA7" i="34"/>
  <c r="AA8" i="34"/>
  <c r="AA9" i="34"/>
  <c r="AD27" i="35"/>
  <c r="AW6" i="34"/>
  <c r="AW7" i="34"/>
  <c r="AW8" i="34"/>
  <c r="AW9" i="34"/>
  <c r="X10" i="34"/>
  <c r="AW10" i="34"/>
  <c r="X11" i="34"/>
  <c r="AW11" i="34"/>
  <c r="X12" i="34"/>
  <c r="AW12" i="34"/>
  <c r="X13" i="34"/>
  <c r="AW13" i="34"/>
  <c r="X14" i="34"/>
  <c r="AB14" i="34"/>
  <c r="AW14" i="34"/>
  <c r="X15" i="34"/>
  <c r="AB15" i="34"/>
  <c r="AW15" i="34"/>
  <c r="X16" i="34"/>
  <c r="AB16" i="34"/>
  <c r="AW16" i="34"/>
  <c r="X17" i="34"/>
  <c r="AB17" i="34"/>
  <c r="AW17" i="34"/>
  <c r="X18" i="34"/>
  <c r="AB18" i="34"/>
  <c r="AW18" i="34"/>
  <c r="X19" i="34"/>
  <c r="AB19" i="34"/>
  <c r="AW19" i="34"/>
  <c r="X20" i="34"/>
  <c r="AB20" i="34"/>
  <c r="AW20" i="34"/>
  <c r="X21" i="34"/>
  <c r="AB21" i="34"/>
  <c r="AW21" i="34"/>
  <c r="X22" i="34"/>
  <c r="AB22" i="34"/>
  <c r="AW22" i="34"/>
  <c r="X23" i="34"/>
  <c r="AB23" i="34"/>
  <c r="AW23" i="34"/>
  <c r="X24" i="34"/>
  <c r="AB24" i="34"/>
  <c r="AW24" i="34"/>
  <c r="X25" i="34"/>
  <c r="AB25" i="34"/>
  <c r="AW25" i="34"/>
  <c r="X26" i="34"/>
  <c r="AB26" i="34"/>
  <c r="AW26" i="34"/>
  <c r="X27" i="34"/>
  <c r="AB27" i="34"/>
  <c r="AW27" i="34"/>
  <c r="X28" i="34"/>
  <c r="AB28" i="34"/>
  <c r="AW28" i="34"/>
  <c r="X29" i="34"/>
  <c r="AB29" i="34"/>
  <c r="AW29" i="34"/>
  <c r="X30" i="34"/>
  <c r="AB30" i="34"/>
  <c r="X31" i="34"/>
  <c r="AB31" i="34"/>
  <c r="X32" i="34"/>
  <c r="AB32" i="34"/>
  <c r="X33" i="34"/>
  <c r="AB33" i="34"/>
  <c r="X34" i="34"/>
  <c r="AB34" i="34"/>
  <c r="X35" i="34"/>
  <c r="AB35" i="34"/>
  <c r="X36" i="34"/>
  <c r="AB36" i="34"/>
  <c r="AJ38" i="34"/>
  <c r="AN38" i="34"/>
  <c r="AR38" i="34"/>
  <c r="AV38" i="34"/>
  <c r="AG39" i="34"/>
  <c r="AK39" i="34"/>
  <c r="AO39" i="34"/>
  <c r="AS39" i="34"/>
  <c r="AE41" i="34"/>
  <c r="AI41" i="34"/>
  <c r="AM41" i="34"/>
  <c r="AQ41" i="34"/>
  <c r="AU41" i="34"/>
  <c r="AG42" i="34"/>
  <c r="AK42" i="34"/>
  <c r="AO42" i="34"/>
  <c r="AS42" i="34"/>
  <c r="AG43" i="34"/>
  <c r="AK43" i="34"/>
  <c r="AO43" i="34"/>
  <c r="AS43" i="34"/>
  <c r="AJ44" i="34"/>
  <c r="AN44" i="34"/>
  <c r="AR44" i="34"/>
  <c r="AV44" i="34"/>
  <c r="Z6" i="35"/>
  <c r="AI43" i="35"/>
  <c r="AI46" i="35"/>
  <c r="AI49" i="35"/>
  <c r="AI45" i="35"/>
  <c r="AM43" i="35"/>
  <c r="AM46" i="35"/>
  <c r="AM45" i="35"/>
  <c r="AQ43" i="35"/>
  <c r="AQ46" i="35"/>
  <c r="AQ45" i="35"/>
  <c r="AU43" i="35"/>
  <c r="AU46" i="35"/>
  <c r="AU45" i="35"/>
  <c r="W7" i="35"/>
  <c r="AA7" i="35"/>
  <c r="AA44" i="35" s="1"/>
  <c r="X8" i="35"/>
  <c r="AB8" i="35"/>
  <c r="AW8" i="35"/>
  <c r="Y9" i="35"/>
  <c r="AD9" i="35" s="1"/>
  <c r="Z10" i="35"/>
  <c r="W11" i="35"/>
  <c r="AA11" i="35"/>
  <c r="X12" i="35"/>
  <c r="AB12" i="35"/>
  <c r="AW12" i="35"/>
  <c r="Y13" i="35"/>
  <c r="Z14" i="35"/>
  <c r="W15" i="35"/>
  <c r="AA15" i="35"/>
  <c r="X16" i="35"/>
  <c r="AB16" i="35"/>
  <c r="AW16" i="35"/>
  <c r="Y17" i="35"/>
  <c r="Z18" i="35"/>
  <c r="W19" i="35"/>
  <c r="AA19" i="35"/>
  <c r="X20" i="35"/>
  <c r="AB20" i="35"/>
  <c r="AW20" i="35"/>
  <c r="Y21" i="35"/>
  <c r="Z22" i="35"/>
  <c r="W23" i="35"/>
  <c r="AA23" i="35"/>
  <c r="X24" i="35"/>
  <c r="AB24" i="35"/>
  <c r="AW24" i="35"/>
  <c r="Y25" i="35"/>
  <c r="Z26" i="35"/>
  <c r="W27" i="35"/>
  <c r="AA27" i="35"/>
  <c r="X28" i="35"/>
  <c r="AB28" i="35"/>
  <c r="AW28" i="35"/>
  <c r="Y29" i="35"/>
  <c r="Z30" i="35"/>
  <c r="W31" i="35"/>
  <c r="AA31" i="35"/>
  <c r="X32" i="35"/>
  <c r="AB32" i="35"/>
  <c r="AW32" i="35"/>
  <c r="Y33" i="35"/>
  <c r="Z34" i="35"/>
  <c r="W35" i="35"/>
  <c r="AA35" i="35"/>
  <c r="X36" i="35"/>
  <c r="AB36" i="35"/>
  <c r="AW36" i="35"/>
  <c r="Y37" i="35"/>
  <c r="Y38" i="35"/>
  <c r="AI39" i="35"/>
  <c r="AM39" i="35"/>
  <c r="AQ39" i="35"/>
  <c r="AU39" i="35"/>
  <c r="AK40" i="35"/>
  <c r="AO40" i="35"/>
  <c r="AS40" i="35"/>
  <c r="AH41" i="35"/>
  <c r="AL41" i="35"/>
  <c r="AP41" i="35"/>
  <c r="AT41" i="35"/>
  <c r="AI42" i="35"/>
  <c r="AQ42" i="35"/>
  <c r="AM44" i="35"/>
  <c r="AU44" i="35"/>
  <c r="AL45" i="35"/>
  <c r="Y9" i="36"/>
  <c r="AA9" i="36"/>
  <c r="W9" i="36"/>
  <c r="AB10" i="36"/>
  <c r="X10" i="36"/>
  <c r="AA11" i="36"/>
  <c r="W11" i="36"/>
  <c r="Z11" i="36"/>
  <c r="AC11" i="36" s="1"/>
  <c r="V11" i="36" s="1"/>
  <c r="Y11" i="36"/>
  <c r="AW11" i="36"/>
  <c r="AW12" i="36"/>
  <c r="AW13" i="36"/>
  <c r="AI37" i="34"/>
  <c r="AM37" i="34"/>
  <c r="AQ37" i="34"/>
  <c r="AU37" i="34"/>
  <c r="AG38" i="34"/>
  <c r="AK38" i="34"/>
  <c r="AO38" i="34"/>
  <c r="AS38" i="34"/>
  <c r="AE40" i="34"/>
  <c r="AI40" i="34"/>
  <c r="AM40" i="34"/>
  <c r="AQ40" i="34"/>
  <c r="AU40" i="34"/>
  <c r="AJ41" i="34"/>
  <c r="AN41" i="34"/>
  <c r="AR41" i="34"/>
  <c r="AV41" i="34"/>
  <c r="AG44" i="34"/>
  <c r="AK44" i="34"/>
  <c r="AO44" i="34"/>
  <c r="AS44" i="34"/>
  <c r="AE43" i="35"/>
  <c r="AE46" i="35"/>
  <c r="AE45" i="35"/>
  <c r="AJ46" i="35"/>
  <c r="AJ45" i="35"/>
  <c r="AJ44" i="35"/>
  <c r="AN46" i="35"/>
  <c r="AN45" i="35"/>
  <c r="AN44" i="35"/>
  <c r="AR46" i="35"/>
  <c r="AR45" i="35"/>
  <c r="AR44" i="35"/>
  <c r="AV46" i="35"/>
  <c r="AV45" i="35"/>
  <c r="AV44" i="35"/>
  <c r="AW7" i="35"/>
  <c r="AW11" i="35"/>
  <c r="AW15" i="35"/>
  <c r="AW19" i="35"/>
  <c r="AW23" i="35"/>
  <c r="AW27" i="35"/>
  <c r="AW31" i="35"/>
  <c r="AW35" i="35"/>
  <c r="AJ39" i="35"/>
  <c r="AN39" i="35"/>
  <c r="AR39" i="35"/>
  <c r="AV39" i="35"/>
  <c r="AH40" i="35"/>
  <c r="AP40" i="35"/>
  <c r="AT40" i="35"/>
  <c r="AE41" i="35"/>
  <c r="AI41" i="35"/>
  <c r="AM41" i="35"/>
  <c r="AQ41" i="35"/>
  <c r="AU41" i="35"/>
  <c r="AJ42" i="35"/>
  <c r="AR42" i="35"/>
  <c r="AS43" i="35"/>
  <c r="AP44" i="35"/>
  <c r="AI42" i="36"/>
  <c r="AM42" i="36"/>
  <c r="AQ42" i="36"/>
  <c r="AU42" i="36"/>
  <c r="Z10" i="36"/>
  <c r="AB12" i="36"/>
  <c r="X12" i="36"/>
  <c r="Z12" i="36"/>
  <c r="AB13" i="36"/>
  <c r="Z6" i="34"/>
  <c r="Z7" i="34"/>
  <c r="Z8" i="34"/>
  <c r="Z9" i="34"/>
  <c r="Z10" i="34"/>
  <c r="Z11" i="34"/>
  <c r="Z12" i="34"/>
  <c r="Z13" i="34"/>
  <c r="Z14" i="34"/>
  <c r="Z15" i="34"/>
  <c r="Z30" i="34"/>
  <c r="Z31" i="34"/>
  <c r="Z32" i="34"/>
  <c r="Z33" i="34"/>
  <c r="Z34" i="34"/>
  <c r="Z35" i="34"/>
  <c r="Z36" i="34"/>
  <c r="AJ37" i="34"/>
  <c r="AN37" i="34"/>
  <c r="AR37" i="34"/>
  <c r="AV37" i="34"/>
  <c r="AE39" i="34"/>
  <c r="AI39" i="34"/>
  <c r="AM39" i="34"/>
  <c r="AQ39" i="34"/>
  <c r="AU39" i="34"/>
  <c r="AJ40" i="34"/>
  <c r="AN40" i="34"/>
  <c r="AR40" i="34"/>
  <c r="AV40" i="34"/>
  <c r="AG41" i="34"/>
  <c r="AK41" i="34"/>
  <c r="AO41" i="34"/>
  <c r="AS41" i="34"/>
  <c r="AE42" i="34"/>
  <c r="AI42" i="34"/>
  <c r="AM42" i="34"/>
  <c r="AQ42" i="34"/>
  <c r="AU42" i="34"/>
  <c r="AE43" i="34"/>
  <c r="AI43" i="34"/>
  <c r="AM43" i="34"/>
  <c r="AQ43" i="34"/>
  <c r="AU43" i="34"/>
  <c r="AI47" i="34"/>
  <c r="X6" i="35"/>
  <c r="AB6" i="35"/>
  <c r="AG45" i="35"/>
  <c r="AG44" i="35"/>
  <c r="AG42" i="35"/>
  <c r="AK45" i="35"/>
  <c r="AK44" i="35"/>
  <c r="AK42" i="35"/>
  <c r="AO45" i="35"/>
  <c r="AO44" i="35"/>
  <c r="AO42" i="35"/>
  <c r="AS45" i="35"/>
  <c r="AS44" i="35"/>
  <c r="AS42" i="35"/>
  <c r="AW6" i="35"/>
  <c r="Y7" i="35"/>
  <c r="AD7" i="35" s="1"/>
  <c r="AC7" i="35"/>
  <c r="V7" i="35" s="1"/>
  <c r="Z8" i="35"/>
  <c r="W9" i="35"/>
  <c r="AA9" i="35"/>
  <c r="X10" i="35"/>
  <c r="AW10" i="35"/>
  <c r="Y11" i="35"/>
  <c r="AD11" i="35" s="1"/>
  <c r="AC11" i="35"/>
  <c r="V11" i="35" s="1"/>
  <c r="W13" i="35"/>
  <c r="W44" i="35" s="1"/>
  <c r="X14" i="35"/>
  <c r="AW14" i="35"/>
  <c r="Y15" i="35"/>
  <c r="AD15" i="35" s="1"/>
  <c r="AC15" i="35"/>
  <c r="V15" i="35" s="1"/>
  <c r="W17" i="35"/>
  <c r="X18" i="35"/>
  <c r="AW18" i="35"/>
  <c r="Y19" i="35"/>
  <c r="AD19" i="35" s="1"/>
  <c r="W21" i="35"/>
  <c r="X22" i="35"/>
  <c r="AW22" i="35"/>
  <c r="Y23" i="35"/>
  <c r="AD23" i="35" s="1"/>
  <c r="W25" i="35"/>
  <c r="X26" i="35"/>
  <c r="AW26" i="35"/>
  <c r="Y27" i="35"/>
  <c r="AC27" i="35"/>
  <c r="V27" i="35" s="1"/>
  <c r="W29" i="35"/>
  <c r="X30" i="35"/>
  <c r="AW30" i="35"/>
  <c r="Y31" i="35"/>
  <c r="AD31" i="35" s="1"/>
  <c r="AC31" i="35"/>
  <c r="V31" i="35" s="1"/>
  <c r="W33" i="35"/>
  <c r="X34" i="35"/>
  <c r="AW34" i="35"/>
  <c r="Y35" i="35"/>
  <c r="AD35" i="35" s="1"/>
  <c r="W37" i="35"/>
  <c r="W38" i="35"/>
  <c r="W39" i="35"/>
  <c r="C44" i="43" s="1"/>
  <c r="AG39" i="35"/>
  <c r="AK39" i="35"/>
  <c r="AO39" i="35"/>
  <c r="AS39" i="35"/>
  <c r="AI40" i="35"/>
  <c r="AM40" i="35"/>
  <c r="AQ40" i="35"/>
  <c r="AU40" i="35"/>
  <c r="AJ41" i="35"/>
  <c r="AN41" i="35"/>
  <c r="AR41" i="35"/>
  <c r="AV41" i="35"/>
  <c r="AE42" i="35"/>
  <c r="AM42" i="35"/>
  <c r="AU42" i="35"/>
  <c r="AN43" i="35"/>
  <c r="AV43" i="35"/>
  <c r="AI44" i="35"/>
  <c r="AQ44" i="35"/>
  <c r="AG46" i="35"/>
  <c r="AE42" i="36"/>
  <c r="AE45" i="36"/>
  <c r="AE44" i="36"/>
  <c r="AE43" i="36"/>
  <c r="AE40" i="36"/>
  <c r="AE41" i="36"/>
  <c r="AJ45" i="36"/>
  <c r="AJ39" i="36"/>
  <c r="AJ44" i="36"/>
  <c r="AJ43" i="36"/>
  <c r="AJ40" i="36"/>
  <c r="AJ41" i="36"/>
  <c r="AJ38" i="36"/>
  <c r="AB6" i="36"/>
  <c r="X6" i="36"/>
  <c r="AJ42" i="36"/>
  <c r="AN45" i="36"/>
  <c r="AN39" i="36"/>
  <c r="AN44" i="36"/>
  <c r="AN43" i="36"/>
  <c r="AN40" i="36"/>
  <c r="AN41" i="36"/>
  <c r="AN38" i="36"/>
  <c r="AN42" i="36"/>
  <c r="AR45" i="36"/>
  <c r="AR39" i="36"/>
  <c r="AR44" i="36"/>
  <c r="AR43" i="36"/>
  <c r="AR40" i="36"/>
  <c r="AR41" i="36"/>
  <c r="AR38" i="36"/>
  <c r="AR42" i="36"/>
  <c r="AV45" i="36"/>
  <c r="AV39" i="36"/>
  <c r="AV44" i="36"/>
  <c r="AV43" i="36"/>
  <c r="AV40" i="36"/>
  <c r="AV41" i="36"/>
  <c r="AV38" i="36"/>
  <c r="AV42" i="36"/>
  <c r="AA7" i="36"/>
  <c r="AA40" i="36" s="1"/>
  <c r="W7" i="36"/>
  <c r="W43" i="36" s="1"/>
  <c r="Z7" i="36"/>
  <c r="Y7" i="36"/>
  <c r="AW7" i="36"/>
  <c r="AW9" i="36"/>
  <c r="W10" i="36"/>
  <c r="Y13" i="36"/>
  <c r="AA13" i="36"/>
  <c r="W13" i="36"/>
  <c r="W6" i="34"/>
  <c r="AA6" i="34"/>
  <c r="W7" i="34"/>
  <c r="W8" i="34"/>
  <c r="W9" i="34"/>
  <c r="W10" i="34"/>
  <c r="W11" i="34"/>
  <c r="W12" i="34"/>
  <c r="W13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AG37" i="34"/>
  <c r="AK37" i="34"/>
  <c r="AO37" i="34"/>
  <c r="AS37" i="34"/>
  <c r="AI38" i="34"/>
  <c r="AM38" i="34"/>
  <c r="AQ38" i="34"/>
  <c r="AU38" i="34"/>
  <c r="AJ39" i="34"/>
  <c r="AN39" i="34"/>
  <c r="AR39" i="34"/>
  <c r="AV39" i="34"/>
  <c r="AJ42" i="34"/>
  <c r="AN42" i="34"/>
  <c r="AR42" i="34"/>
  <c r="AV42" i="34"/>
  <c r="Y6" i="35"/>
  <c r="AH42" i="35"/>
  <c r="AH43" i="35"/>
  <c r="AH46" i="35"/>
  <c r="AL42" i="35"/>
  <c r="AL43" i="35"/>
  <c r="AL46" i="35"/>
  <c r="AP42" i="35"/>
  <c r="AP43" i="35"/>
  <c r="AP46" i="35"/>
  <c r="AT42" i="35"/>
  <c r="AT43" i="35"/>
  <c r="AT46" i="35"/>
  <c r="W12" i="35"/>
  <c r="X13" i="35"/>
  <c r="W16" i="35"/>
  <c r="X17" i="35"/>
  <c r="W20" i="35"/>
  <c r="X21" i="35"/>
  <c r="W24" i="35"/>
  <c r="X25" i="35"/>
  <c r="W28" i="35"/>
  <c r="X29" i="35"/>
  <c r="W32" i="35"/>
  <c r="X33" i="35"/>
  <c r="W36" i="35"/>
  <c r="X37" i="35"/>
  <c r="X38" i="35"/>
  <c r="AH39" i="35"/>
  <c r="AL39" i="35"/>
  <c r="AP39" i="35"/>
  <c r="AT39" i="35"/>
  <c r="AJ40" i="35"/>
  <c r="AN40" i="35"/>
  <c r="AR40" i="35"/>
  <c r="AV40" i="35"/>
  <c r="AG41" i="35"/>
  <c r="AK41" i="35"/>
  <c r="AO41" i="35"/>
  <c r="AS41" i="35"/>
  <c r="AN42" i="35"/>
  <c r="AV42" i="35"/>
  <c r="AG43" i="35"/>
  <c r="AO43" i="35"/>
  <c r="AE44" i="35"/>
  <c r="AL44" i="35"/>
  <c r="AT44" i="35"/>
  <c r="AH45" i="35"/>
  <c r="AK46" i="35"/>
  <c r="X7" i="36"/>
  <c r="AB8" i="36"/>
  <c r="X8" i="36"/>
  <c r="Z8" i="36"/>
  <c r="Z9" i="36"/>
  <c r="AB9" i="36"/>
  <c r="AA10" i="36"/>
  <c r="AD23" i="36"/>
  <c r="AW15" i="36"/>
  <c r="AW19" i="36"/>
  <c r="AW23" i="36"/>
  <c r="AW27" i="36"/>
  <c r="AW31" i="36"/>
  <c r="AW35" i="36"/>
  <c r="AI38" i="36"/>
  <c r="AM38" i="36"/>
  <c r="AQ38" i="36"/>
  <c r="AU38" i="36"/>
  <c r="AG39" i="36"/>
  <c r="AK39" i="36"/>
  <c r="AO39" i="36"/>
  <c r="AS39" i="36"/>
  <c r="AH40" i="36"/>
  <c r="AL40" i="36"/>
  <c r="AP40" i="36"/>
  <c r="AT40" i="36"/>
  <c r="AI41" i="36"/>
  <c r="AM41" i="36"/>
  <c r="AQ41" i="36"/>
  <c r="AU41" i="36"/>
  <c r="AH43" i="36"/>
  <c r="AL43" i="36"/>
  <c r="AP43" i="36"/>
  <c r="AT43" i="36"/>
  <c r="AH44" i="36"/>
  <c r="AL44" i="36"/>
  <c r="AP44" i="36"/>
  <c r="AT44" i="36"/>
  <c r="AG45" i="36"/>
  <c r="AK45" i="36"/>
  <c r="AO45" i="36"/>
  <c r="AS45" i="36"/>
  <c r="AE45" i="37"/>
  <c r="AE44" i="37"/>
  <c r="AE43" i="37"/>
  <c r="AE40" i="37"/>
  <c r="AJ45" i="37"/>
  <c r="AJ44" i="37"/>
  <c r="AJ43" i="37"/>
  <c r="AJ40" i="37"/>
  <c r="AJ41" i="37"/>
  <c r="AN45" i="37"/>
  <c r="AN44" i="37"/>
  <c r="AN43" i="37"/>
  <c r="AN40" i="37"/>
  <c r="AN41" i="37"/>
  <c r="AN38" i="37"/>
  <c r="AR45" i="37"/>
  <c r="AR44" i="37"/>
  <c r="AR43" i="37"/>
  <c r="AR40" i="37"/>
  <c r="AR41" i="37"/>
  <c r="AR38" i="37"/>
  <c r="AV45" i="37"/>
  <c r="AV44" i="37"/>
  <c r="AV43" i="37"/>
  <c r="AV40" i="37"/>
  <c r="AV41" i="37"/>
  <c r="AV38" i="37"/>
  <c r="AW7" i="37"/>
  <c r="AW11" i="37"/>
  <c r="AW15" i="37"/>
  <c r="AW19" i="37"/>
  <c r="AW23" i="37"/>
  <c r="AW27" i="37"/>
  <c r="AW37" i="37"/>
  <c r="AH38" i="37"/>
  <c r="AM38" i="37"/>
  <c r="AU38" i="37"/>
  <c r="AK39" i="37"/>
  <c r="AS39" i="37"/>
  <c r="AI41" i="37"/>
  <c r="AQ41" i="37"/>
  <c r="AJ42" i="37"/>
  <c r="AR42" i="37"/>
  <c r="AO43" i="37"/>
  <c r="AL44" i="37"/>
  <c r="AA11" i="38"/>
  <c r="W11" i="38"/>
  <c r="Z11" i="38"/>
  <c r="Y11" i="38"/>
  <c r="AW11" i="38"/>
  <c r="AA19" i="38"/>
  <c r="W19" i="38"/>
  <c r="Z19" i="38"/>
  <c r="Y19" i="38"/>
  <c r="AW19" i="38"/>
  <c r="AW6" i="36"/>
  <c r="AW10" i="36"/>
  <c r="X14" i="36"/>
  <c r="AW14" i="36"/>
  <c r="Y15" i="36"/>
  <c r="AC15" i="36" s="1"/>
  <c r="V15" i="36" s="1"/>
  <c r="Z16" i="36"/>
  <c r="W17" i="36"/>
  <c r="AA17" i="36"/>
  <c r="X18" i="36"/>
  <c r="AW18" i="36"/>
  <c r="Y19" i="36"/>
  <c r="AD19" i="36" s="1"/>
  <c r="Z20" i="36"/>
  <c r="W21" i="36"/>
  <c r="AA21" i="36"/>
  <c r="X22" i="36"/>
  <c r="AW22" i="36"/>
  <c r="Y23" i="36"/>
  <c r="AC23" i="36"/>
  <c r="V23" i="36" s="1"/>
  <c r="Z24" i="36"/>
  <c r="W25" i="36"/>
  <c r="AA25" i="36"/>
  <c r="X26" i="36"/>
  <c r="AW26" i="36"/>
  <c r="Y27" i="36"/>
  <c r="AD27" i="36" s="1"/>
  <c r="Z28" i="36"/>
  <c r="W29" i="36"/>
  <c r="AA29" i="36"/>
  <c r="X30" i="36"/>
  <c r="AW30" i="36"/>
  <c r="Y31" i="36"/>
  <c r="AD31" i="36" s="1"/>
  <c r="Z32" i="36"/>
  <c r="W33" i="36"/>
  <c r="AA33" i="36"/>
  <c r="X34" i="36"/>
  <c r="AW34" i="36"/>
  <c r="Y35" i="36"/>
  <c r="AC35" i="36" s="1"/>
  <c r="V35" i="36" s="1"/>
  <c r="Z36" i="36"/>
  <c r="Z37" i="36"/>
  <c r="AH39" i="36"/>
  <c r="AL39" i="36"/>
  <c r="AP39" i="36"/>
  <c r="AT39" i="36"/>
  <c r="AI40" i="36"/>
  <c r="AM40" i="36"/>
  <c r="AQ40" i="36"/>
  <c r="AU40" i="36"/>
  <c r="AG42" i="36"/>
  <c r="AK42" i="36"/>
  <c r="AO42" i="36"/>
  <c r="AS42" i="36"/>
  <c r="AI43" i="36"/>
  <c r="AM43" i="36"/>
  <c r="AQ43" i="36"/>
  <c r="AU43" i="36"/>
  <c r="AI44" i="36"/>
  <c r="AM44" i="36"/>
  <c r="AQ44" i="36"/>
  <c r="AU44" i="36"/>
  <c r="AH45" i="36"/>
  <c r="AL45" i="36"/>
  <c r="AP45" i="36"/>
  <c r="AT45" i="36"/>
  <c r="AI48" i="36"/>
  <c r="X6" i="37"/>
  <c r="AB6" i="37"/>
  <c r="AG44" i="37"/>
  <c r="AG41" i="37"/>
  <c r="AG38" i="37"/>
  <c r="AG42" i="37"/>
  <c r="AK44" i="37"/>
  <c r="AK41" i="37"/>
  <c r="AK38" i="37"/>
  <c r="AK42" i="37"/>
  <c r="AO44" i="37"/>
  <c r="AO41" i="37"/>
  <c r="AO38" i="37"/>
  <c r="AO42" i="37"/>
  <c r="AS44" i="37"/>
  <c r="AS41" i="37"/>
  <c r="AS38" i="37"/>
  <c r="AS42" i="37"/>
  <c r="AW6" i="37"/>
  <c r="Y7" i="37"/>
  <c r="AD7" i="37" s="1"/>
  <c r="Z8" i="37"/>
  <c r="W9" i="37"/>
  <c r="AA9" i="37"/>
  <c r="AA43" i="37" s="1"/>
  <c r="X10" i="37"/>
  <c r="AW10" i="37"/>
  <c r="Y11" i="37"/>
  <c r="AD11" i="37" s="1"/>
  <c r="Z12" i="37"/>
  <c r="W13" i="37"/>
  <c r="AA13" i="37"/>
  <c r="X14" i="37"/>
  <c r="AW14" i="37"/>
  <c r="Y15" i="37"/>
  <c r="AD15" i="37" s="1"/>
  <c r="AC15" i="37"/>
  <c r="V15" i="37" s="1"/>
  <c r="Z16" i="37"/>
  <c r="W17" i="37"/>
  <c r="AA17" i="37"/>
  <c r="X18" i="37"/>
  <c r="AW18" i="37"/>
  <c r="Y19" i="37"/>
  <c r="AD19" i="37" s="1"/>
  <c r="Z20" i="37"/>
  <c r="W21" i="37"/>
  <c r="AA21" i="37"/>
  <c r="X22" i="37"/>
  <c r="AW22" i="37"/>
  <c r="Y23" i="37"/>
  <c r="AC23" i="37" s="1"/>
  <c r="V23" i="37" s="1"/>
  <c r="Z24" i="37"/>
  <c r="W25" i="37"/>
  <c r="AA25" i="37"/>
  <c r="X26" i="37"/>
  <c r="AW26" i="37"/>
  <c r="Y27" i="37"/>
  <c r="AD27" i="37" s="1"/>
  <c r="Z28" i="37"/>
  <c r="W29" i="37"/>
  <c r="AA29" i="37"/>
  <c r="X30" i="37"/>
  <c r="AW30" i="37"/>
  <c r="Z31" i="37"/>
  <c r="X32" i="37"/>
  <c r="AW32" i="37"/>
  <c r="Z33" i="37"/>
  <c r="X34" i="37"/>
  <c r="AW34" i="37"/>
  <c r="Z35" i="37"/>
  <c r="X36" i="37"/>
  <c r="AW36" i="37"/>
  <c r="Y37" i="37"/>
  <c r="AD37" i="37" s="1"/>
  <c r="AC37" i="37"/>
  <c r="AP38" i="37"/>
  <c r="AN39" i="37"/>
  <c r="AV39" i="37"/>
  <c r="AL40" i="37"/>
  <c r="AT40" i="37"/>
  <c r="AE41" i="37"/>
  <c r="AE42" i="37"/>
  <c r="AM42" i="37"/>
  <c r="AU42" i="37"/>
  <c r="AP43" i="37"/>
  <c r="AS45" i="37"/>
  <c r="AI41" i="38"/>
  <c r="AM41" i="38"/>
  <c r="AQ41" i="38"/>
  <c r="AU41" i="38"/>
  <c r="Y10" i="38"/>
  <c r="X11" i="38"/>
  <c r="AB12" i="38"/>
  <c r="X12" i="38"/>
  <c r="Z13" i="38"/>
  <c r="AB13" i="38"/>
  <c r="Y18" i="38"/>
  <c r="X19" i="38"/>
  <c r="AB20" i="38"/>
  <c r="X20" i="38"/>
  <c r="Y6" i="36"/>
  <c r="W8" i="36"/>
  <c r="W38" i="36" s="1"/>
  <c r="C45" i="43" s="1"/>
  <c r="AA8" i="36"/>
  <c r="X9" i="36"/>
  <c r="Y10" i="36"/>
  <c r="W12" i="36"/>
  <c r="AA12" i="36"/>
  <c r="X13" i="36"/>
  <c r="Y14" i="36"/>
  <c r="Z15" i="36"/>
  <c r="AD15" i="36" s="1"/>
  <c r="W16" i="36"/>
  <c r="AA16" i="36"/>
  <c r="X17" i="36"/>
  <c r="Y18" i="36"/>
  <c r="Z19" i="36"/>
  <c r="W20" i="36"/>
  <c r="AA20" i="36"/>
  <c r="X21" i="36"/>
  <c r="Y22" i="36"/>
  <c r="Z23" i="36"/>
  <c r="W24" i="36"/>
  <c r="AA24" i="36"/>
  <c r="X25" i="36"/>
  <c r="Y26" i="36"/>
  <c r="Z27" i="36"/>
  <c r="AC27" i="36" s="1"/>
  <c r="V27" i="36" s="1"/>
  <c r="W28" i="36"/>
  <c r="AA28" i="36"/>
  <c r="X29" i="36"/>
  <c r="Y30" i="36"/>
  <c r="Z31" i="36"/>
  <c r="W32" i="36"/>
  <c r="AA32" i="36"/>
  <c r="X33" i="36"/>
  <c r="Y34" i="36"/>
  <c r="Z35" i="36"/>
  <c r="W36" i="36"/>
  <c r="AA36" i="36"/>
  <c r="W37" i="36"/>
  <c r="AA37" i="36"/>
  <c r="AG38" i="36"/>
  <c r="AK38" i="36"/>
  <c r="AO38" i="36"/>
  <c r="AS38" i="36"/>
  <c r="AI39" i="36"/>
  <c r="AM39" i="36"/>
  <c r="AQ39" i="36"/>
  <c r="AU39" i="36"/>
  <c r="AG41" i="36"/>
  <c r="AK41" i="36"/>
  <c r="AO41" i="36"/>
  <c r="AS41" i="36"/>
  <c r="AH42" i="36"/>
  <c r="AL42" i="36"/>
  <c r="AP42" i="36"/>
  <c r="AT42" i="36"/>
  <c r="AI45" i="36"/>
  <c r="AM45" i="36"/>
  <c r="AQ45" i="36"/>
  <c r="AU45" i="36"/>
  <c r="Y6" i="37"/>
  <c r="AH42" i="37"/>
  <c r="AH45" i="37"/>
  <c r="AH39" i="37"/>
  <c r="AL42" i="37"/>
  <c r="AL45" i="37"/>
  <c r="AL39" i="37"/>
  <c r="AP42" i="37"/>
  <c r="AP45" i="37"/>
  <c r="AP39" i="37"/>
  <c r="AT42" i="37"/>
  <c r="AT45" i="37"/>
  <c r="AT39" i="37"/>
  <c r="Z7" i="37"/>
  <c r="W8" i="37"/>
  <c r="AA8" i="37"/>
  <c r="AA44" i="37" s="1"/>
  <c r="X9" i="37"/>
  <c r="Y10" i="37"/>
  <c r="Z11" i="37"/>
  <c r="AC11" i="37" s="1"/>
  <c r="V11" i="37" s="1"/>
  <c r="W12" i="37"/>
  <c r="AA12" i="37"/>
  <c r="X13" i="37"/>
  <c r="Y14" i="37"/>
  <c r="Z15" i="37"/>
  <c r="W16" i="37"/>
  <c r="AA16" i="37"/>
  <c r="X17" i="37"/>
  <c r="Y18" i="37"/>
  <c r="Z19" i="37"/>
  <c r="AC19" i="37" s="1"/>
  <c r="V19" i="37" s="1"/>
  <c r="W20" i="37"/>
  <c r="AA20" i="37"/>
  <c r="X21" i="37"/>
  <c r="Y22" i="37"/>
  <c r="Z23" i="37"/>
  <c r="W24" i="37"/>
  <c r="AA24" i="37"/>
  <c r="X25" i="37"/>
  <c r="Y26" i="37"/>
  <c r="Z27" i="37"/>
  <c r="AC27" i="37" s="1"/>
  <c r="V27" i="37" s="1"/>
  <c r="W28" i="37"/>
  <c r="AA28" i="37"/>
  <c r="X29" i="37"/>
  <c r="Y30" i="37"/>
  <c r="W31" i="37"/>
  <c r="AA31" i="37"/>
  <c r="Y32" i="37"/>
  <c r="W33" i="37"/>
  <c r="AA33" i="37"/>
  <c r="Y34" i="37"/>
  <c r="W35" i="37"/>
  <c r="AA35" i="37"/>
  <c r="Y36" i="37"/>
  <c r="Z37" i="37"/>
  <c r="AJ38" i="37"/>
  <c r="AG39" i="37"/>
  <c r="AO39" i="37"/>
  <c r="AG40" i="37"/>
  <c r="AO40" i="37"/>
  <c r="AN42" i="37"/>
  <c r="AV42" i="37"/>
  <c r="AK43" i="37"/>
  <c r="AS43" i="37"/>
  <c r="AT44" i="37"/>
  <c r="AG45" i="37"/>
  <c r="AE41" i="38"/>
  <c r="AE42" i="38"/>
  <c r="AE45" i="38"/>
  <c r="AE44" i="38"/>
  <c r="AE43" i="38"/>
  <c r="AE40" i="38"/>
  <c r="AJ42" i="38"/>
  <c r="AJ45" i="38"/>
  <c r="AJ39" i="38"/>
  <c r="Z6" i="38"/>
  <c r="AJ44" i="38"/>
  <c r="AJ43" i="38"/>
  <c r="AJ40" i="38"/>
  <c r="AJ41" i="38"/>
  <c r="AJ38" i="38"/>
  <c r="AN42" i="38"/>
  <c r="AN45" i="38"/>
  <c r="AN39" i="38"/>
  <c r="AN44" i="38"/>
  <c r="AN43" i="38"/>
  <c r="AN40" i="38"/>
  <c r="AN41" i="38"/>
  <c r="AN38" i="38"/>
  <c r="AR42" i="38"/>
  <c r="AR45" i="38"/>
  <c r="AR39" i="38"/>
  <c r="AR44" i="38"/>
  <c r="AR43" i="38"/>
  <c r="AR40" i="38"/>
  <c r="AR41" i="38"/>
  <c r="AR38" i="38"/>
  <c r="AV42" i="38"/>
  <c r="AV45" i="38"/>
  <c r="AV39" i="38"/>
  <c r="AV44" i="38"/>
  <c r="AV43" i="38"/>
  <c r="AV40" i="38"/>
  <c r="AV41" i="38"/>
  <c r="AV38" i="38"/>
  <c r="AA7" i="38"/>
  <c r="AA43" i="38" s="1"/>
  <c r="W7" i="38"/>
  <c r="W43" i="38" s="1"/>
  <c r="Z7" i="38"/>
  <c r="Y7" i="38"/>
  <c r="AD7" i="38" s="1"/>
  <c r="AW7" i="38"/>
  <c r="AW8" i="38"/>
  <c r="AW9" i="38"/>
  <c r="W10" i="38"/>
  <c r="AB11" i="38"/>
  <c r="AA15" i="38"/>
  <c r="W15" i="38"/>
  <c r="Z15" i="38"/>
  <c r="AD15" i="38" s="1"/>
  <c r="Y15" i="38"/>
  <c r="AW15" i="38"/>
  <c r="AW16" i="38"/>
  <c r="AW17" i="38"/>
  <c r="W18" i="38"/>
  <c r="AB19" i="38"/>
  <c r="Z6" i="36"/>
  <c r="W15" i="36"/>
  <c r="X16" i="36"/>
  <c r="W19" i="36"/>
  <c r="X20" i="36"/>
  <c r="W23" i="36"/>
  <c r="X24" i="36"/>
  <c r="W27" i="36"/>
  <c r="X28" i="36"/>
  <c r="W31" i="36"/>
  <c r="X32" i="36"/>
  <c r="W35" i="36"/>
  <c r="X36" i="36"/>
  <c r="X37" i="36"/>
  <c r="AH38" i="36"/>
  <c r="AL38" i="36"/>
  <c r="AP38" i="36"/>
  <c r="AT38" i="36"/>
  <c r="AG40" i="36"/>
  <c r="AK40" i="36"/>
  <c r="AO40" i="36"/>
  <c r="AS40" i="36"/>
  <c r="AG43" i="36"/>
  <c r="AK43" i="36"/>
  <c r="AO43" i="36"/>
  <c r="AS43" i="36"/>
  <c r="Z6" i="37"/>
  <c r="AI45" i="37"/>
  <c r="AI39" i="37"/>
  <c r="AI48" i="37" s="1"/>
  <c r="AI44" i="37"/>
  <c r="AI43" i="37"/>
  <c r="AI40" i="37"/>
  <c r="AM45" i="37"/>
  <c r="AM39" i="37"/>
  <c r="AM44" i="37"/>
  <c r="AM43" i="37"/>
  <c r="AM40" i="37"/>
  <c r="AQ45" i="37"/>
  <c r="AQ39" i="37"/>
  <c r="AQ44" i="37"/>
  <c r="AQ43" i="37"/>
  <c r="AQ40" i="37"/>
  <c r="AU45" i="37"/>
  <c r="AU39" i="37"/>
  <c r="AU44" i="37"/>
  <c r="AU43" i="37"/>
  <c r="AU40" i="37"/>
  <c r="W7" i="37"/>
  <c r="W43" i="37" s="1"/>
  <c r="X8" i="37"/>
  <c r="W11" i="37"/>
  <c r="X12" i="37"/>
  <c r="W15" i="37"/>
  <c r="X16" i="37"/>
  <c r="W19" i="37"/>
  <c r="X20" i="37"/>
  <c r="W23" i="37"/>
  <c r="X24" i="37"/>
  <c r="W27" i="37"/>
  <c r="X28" i="37"/>
  <c r="X31" i="37"/>
  <c r="X33" i="37"/>
  <c r="X35" i="37"/>
  <c r="W37" i="37"/>
  <c r="AL38" i="37"/>
  <c r="AT38" i="37"/>
  <c r="AJ39" i="37"/>
  <c r="AR39" i="37"/>
  <c r="AA40" i="37"/>
  <c r="AH40" i="37"/>
  <c r="AP40" i="37"/>
  <c r="AH41" i="37"/>
  <c r="AP41" i="37"/>
  <c r="AI42" i="37"/>
  <c r="AQ42" i="37"/>
  <c r="AL43" i="37"/>
  <c r="AT43" i="37"/>
  <c r="AH44" i="37"/>
  <c r="AK45" i="37"/>
  <c r="AG45" i="38"/>
  <c r="AK45" i="38"/>
  <c r="AO45" i="38"/>
  <c r="AS45" i="38"/>
  <c r="AC7" i="38"/>
  <c r="V7" i="38" s="1"/>
  <c r="AB8" i="38"/>
  <c r="X8" i="38"/>
  <c r="Z9" i="38"/>
  <c r="AB9" i="38"/>
  <c r="AA10" i="38"/>
  <c r="AB10" i="38"/>
  <c r="AC15" i="38"/>
  <c r="V15" i="38" s="1"/>
  <c r="AB16" i="38"/>
  <c r="X16" i="38"/>
  <c r="Z17" i="38"/>
  <c r="AB17" i="38"/>
  <c r="AA18" i="38"/>
  <c r="AB18" i="38"/>
  <c r="AC36" i="38"/>
  <c r="V36" i="38" s="1"/>
  <c r="X6" i="38"/>
  <c r="AB6" i="38"/>
  <c r="AW6" i="38"/>
  <c r="Z8" i="38"/>
  <c r="W9" i="38"/>
  <c r="AA9" i="38"/>
  <c r="X10" i="38"/>
  <c r="AW10" i="38"/>
  <c r="Z12" i="38"/>
  <c r="W13" i="38"/>
  <c r="AA13" i="38"/>
  <c r="X14" i="38"/>
  <c r="AW14" i="38"/>
  <c r="Z16" i="38"/>
  <c r="W17" i="38"/>
  <c r="AA17" i="38"/>
  <c r="X18" i="38"/>
  <c r="AW18" i="38"/>
  <c r="Z20" i="38"/>
  <c r="W21" i="38"/>
  <c r="AA21" i="38"/>
  <c r="X22" i="38"/>
  <c r="AW22" i="38"/>
  <c r="Z24" i="38"/>
  <c r="AC24" i="38" s="1"/>
  <c r="V24" i="38" s="1"/>
  <c r="W25" i="38"/>
  <c r="AA25" i="38"/>
  <c r="X26" i="38"/>
  <c r="AW26" i="38"/>
  <c r="Z28" i="38"/>
  <c r="AC28" i="38" s="1"/>
  <c r="V28" i="38" s="1"/>
  <c r="W29" i="38"/>
  <c r="AA29" i="38"/>
  <c r="X30" i="38"/>
  <c r="AW30" i="38"/>
  <c r="Z32" i="38"/>
  <c r="AC32" i="38" s="1"/>
  <c r="V32" i="38" s="1"/>
  <c r="W33" i="38"/>
  <c r="AA33" i="38"/>
  <c r="X34" i="38"/>
  <c r="AW34" i="38"/>
  <c r="AD36" i="38"/>
  <c r="AH39" i="38"/>
  <c r="AL39" i="38"/>
  <c r="AP39" i="38"/>
  <c r="AT39" i="38"/>
  <c r="AI40" i="38"/>
  <c r="AM40" i="38"/>
  <c r="AQ40" i="38"/>
  <c r="AU40" i="38"/>
  <c r="AG42" i="38"/>
  <c r="AK42" i="38"/>
  <c r="AO42" i="38"/>
  <c r="AS42" i="38"/>
  <c r="AI43" i="38"/>
  <c r="AM43" i="38"/>
  <c r="AQ43" i="38"/>
  <c r="AU43" i="38"/>
  <c r="AI44" i="38"/>
  <c r="AM44" i="38"/>
  <c r="AQ44" i="38"/>
  <c r="AU44" i="38"/>
  <c r="AH45" i="38"/>
  <c r="AL45" i="38"/>
  <c r="AP45" i="38"/>
  <c r="AT45" i="38"/>
  <c r="X6" i="39"/>
  <c r="AB6" i="39"/>
  <c r="AG40" i="39"/>
  <c r="AG37" i="39"/>
  <c r="AG44" i="39"/>
  <c r="AK40" i="39"/>
  <c r="AK37" i="39"/>
  <c r="AK44" i="39"/>
  <c r="AO40" i="39"/>
  <c r="AO37" i="39"/>
  <c r="AO44" i="39"/>
  <c r="AS40" i="39"/>
  <c r="AS37" i="39"/>
  <c r="AS44" i="39"/>
  <c r="AW6" i="39"/>
  <c r="X7" i="39"/>
  <c r="AW7" i="39"/>
  <c r="X8" i="39"/>
  <c r="AW8" i="39"/>
  <c r="X9" i="39"/>
  <c r="AW9" i="39"/>
  <c r="X10" i="39"/>
  <c r="AW10" i="39"/>
  <c r="X11" i="39"/>
  <c r="AW11" i="39"/>
  <c r="X12" i="39"/>
  <c r="AW12" i="39"/>
  <c r="X13" i="39"/>
  <c r="AW13" i="39"/>
  <c r="X14" i="39"/>
  <c r="AW14" i="39"/>
  <c r="X15" i="39"/>
  <c r="AW15" i="39"/>
  <c r="X16" i="39"/>
  <c r="AW16" i="39"/>
  <c r="X17" i="39"/>
  <c r="AW17" i="39"/>
  <c r="X18" i="39"/>
  <c r="AW18" i="39"/>
  <c r="X19" i="39"/>
  <c r="AW19" i="39"/>
  <c r="X20" i="39"/>
  <c r="AW20" i="39"/>
  <c r="X21" i="39"/>
  <c r="AW21" i="39"/>
  <c r="X22" i="39"/>
  <c r="AW22" i="39"/>
  <c r="X23" i="39"/>
  <c r="AW23" i="39"/>
  <c r="X24" i="39"/>
  <c r="AW24" i="39"/>
  <c r="X25" i="39"/>
  <c r="AW25" i="39"/>
  <c r="Z27" i="39"/>
  <c r="Z41" i="39" s="1"/>
  <c r="AD27" i="39"/>
  <c r="W28" i="39"/>
  <c r="AA28" i="39"/>
  <c r="X29" i="39"/>
  <c r="AW29" i="39"/>
  <c r="Z31" i="39"/>
  <c r="AD31" i="39" s="1"/>
  <c r="AB32" i="39"/>
  <c r="X32" i="39"/>
  <c r="W33" i="39"/>
  <c r="AB33" i="39"/>
  <c r="W34" i="39"/>
  <c r="AA35" i="39"/>
  <c r="W35" i="39"/>
  <c r="AW35" i="39"/>
  <c r="Y36" i="39"/>
  <c r="AI37" i="39"/>
  <c r="AN37" i="39"/>
  <c r="AG38" i="39"/>
  <c r="AR38" i="39"/>
  <c r="AG39" i="39"/>
  <c r="AO39" i="39"/>
  <c r="AG41" i="39"/>
  <c r="AO41" i="39"/>
  <c r="AE42" i="39"/>
  <c r="AK42" i="39"/>
  <c r="AS42" i="39"/>
  <c r="AS43" i="39"/>
  <c r="AJ44" i="39"/>
  <c r="Z7" i="40"/>
  <c r="Z41" i="40" s="1"/>
  <c r="AB9" i="40"/>
  <c r="X9" i="40"/>
  <c r="AA9" i="40"/>
  <c r="W9" i="40"/>
  <c r="Z9" i="40"/>
  <c r="AA11" i="40"/>
  <c r="AC15" i="40"/>
  <c r="V15" i="40" s="1"/>
  <c r="Y6" i="38"/>
  <c r="W8" i="38"/>
  <c r="AA8" i="38"/>
  <c r="X9" i="38"/>
  <c r="W12" i="38"/>
  <c r="AA12" i="38"/>
  <c r="X13" i="38"/>
  <c r="W16" i="38"/>
  <c r="AA16" i="38"/>
  <c r="X17" i="38"/>
  <c r="W20" i="38"/>
  <c r="AA20" i="38"/>
  <c r="X21" i="38"/>
  <c r="Y22" i="38"/>
  <c r="Z23" i="38"/>
  <c r="W24" i="38"/>
  <c r="AA24" i="38"/>
  <c r="AD24" i="38" s="1"/>
  <c r="X25" i="38"/>
  <c r="AW25" i="38"/>
  <c r="Y26" i="38"/>
  <c r="Z27" i="38"/>
  <c r="W28" i="38"/>
  <c r="AA28" i="38"/>
  <c r="X29" i="38"/>
  <c r="AB29" i="38"/>
  <c r="Y30" i="38"/>
  <c r="Z31" i="38"/>
  <c r="W32" i="38"/>
  <c r="AA32" i="38"/>
  <c r="AD32" i="38" s="1"/>
  <c r="X33" i="38"/>
  <c r="AB33" i="38"/>
  <c r="Y34" i="38"/>
  <c r="Z35" i="38"/>
  <c r="W36" i="38"/>
  <c r="AA36" i="38"/>
  <c r="W37" i="38"/>
  <c r="AA37" i="38"/>
  <c r="AG38" i="38"/>
  <c r="AK38" i="38"/>
  <c r="AO38" i="38"/>
  <c r="AS38" i="38"/>
  <c r="AI39" i="38"/>
  <c r="AM39" i="38"/>
  <c r="AQ39" i="38"/>
  <c r="AU39" i="38"/>
  <c r="AG41" i="38"/>
  <c r="AK41" i="38"/>
  <c r="AO41" i="38"/>
  <c r="AS41" i="38"/>
  <c r="AH42" i="38"/>
  <c r="AL42" i="38"/>
  <c r="AP42" i="38"/>
  <c r="AT42" i="38"/>
  <c r="AI45" i="38"/>
  <c r="AM45" i="38"/>
  <c r="AQ45" i="38"/>
  <c r="AU45" i="38"/>
  <c r="Y6" i="39"/>
  <c r="AH41" i="39"/>
  <c r="AH44" i="39"/>
  <c r="AH43" i="39"/>
  <c r="AH42" i="39"/>
  <c r="AH39" i="39"/>
  <c r="AL41" i="39"/>
  <c r="AL44" i="39"/>
  <c r="AL43" i="39"/>
  <c r="AL42" i="39"/>
  <c r="AL39" i="39"/>
  <c r="AP41" i="39"/>
  <c r="AP44" i="39"/>
  <c r="AP43" i="39"/>
  <c r="AP42" i="39"/>
  <c r="AP39" i="39"/>
  <c r="AT41" i="39"/>
  <c r="AT44" i="39"/>
  <c r="AT43" i="39"/>
  <c r="AT42" i="39"/>
  <c r="AT39" i="39"/>
  <c r="Y7" i="39"/>
  <c r="Y8" i="39"/>
  <c r="Y9" i="39"/>
  <c r="Y10" i="39"/>
  <c r="Y11" i="39"/>
  <c r="Y12" i="39"/>
  <c r="Y13" i="39"/>
  <c r="Y14" i="39"/>
  <c r="Y15" i="39"/>
  <c r="Y16" i="39"/>
  <c r="Y17" i="39"/>
  <c r="Y18" i="39"/>
  <c r="Y19" i="39"/>
  <c r="Y20" i="39"/>
  <c r="Y21" i="39"/>
  <c r="Y22" i="39"/>
  <c r="Y23" i="39"/>
  <c r="Y24" i="39"/>
  <c r="Y25" i="39"/>
  <c r="Z26" i="39"/>
  <c r="Z40" i="39" s="1"/>
  <c r="W27" i="39"/>
  <c r="AA27" i="39"/>
  <c r="X28" i="39"/>
  <c r="AW28" i="39"/>
  <c r="Y29" i="39"/>
  <c r="Z30" i="39"/>
  <c r="W31" i="39"/>
  <c r="AA31" i="39"/>
  <c r="AC31" i="39" s="1"/>
  <c r="V31" i="39" s="1"/>
  <c r="Y32" i="39"/>
  <c r="X34" i="39"/>
  <c r="X35" i="39"/>
  <c r="AJ37" i="39"/>
  <c r="AP37" i="39"/>
  <c r="AU37" i="39"/>
  <c r="AH38" i="39"/>
  <c r="AN38" i="39"/>
  <c r="AS38" i="39"/>
  <c r="AI39" i="39"/>
  <c r="AQ39" i="39"/>
  <c r="AJ40" i="39"/>
  <c r="AR40" i="39"/>
  <c r="AG43" i="39"/>
  <c r="AB10" i="40"/>
  <c r="X10" i="40"/>
  <c r="AA12" i="40"/>
  <c r="W12" i="40"/>
  <c r="Z12" i="40"/>
  <c r="AD12" i="40" s="1"/>
  <c r="Y12" i="40"/>
  <c r="AW12" i="40"/>
  <c r="AW13" i="40"/>
  <c r="AW24" i="38"/>
  <c r="AW28" i="38"/>
  <c r="AW32" i="38"/>
  <c r="AW36" i="38"/>
  <c r="X37" i="38"/>
  <c r="AW37" i="38"/>
  <c r="AH38" i="38"/>
  <c r="AL38" i="38"/>
  <c r="AP38" i="38"/>
  <c r="AT38" i="38"/>
  <c r="AG40" i="38"/>
  <c r="AK40" i="38"/>
  <c r="AO40" i="38"/>
  <c r="AS40" i="38"/>
  <c r="AH41" i="38"/>
  <c r="AL41" i="38"/>
  <c r="AP41" i="38"/>
  <c r="AT41" i="38"/>
  <c r="AI42" i="38"/>
  <c r="AM42" i="38"/>
  <c r="AQ42" i="38"/>
  <c r="AU42" i="38"/>
  <c r="AG43" i="38"/>
  <c r="AK43" i="38"/>
  <c r="AO43" i="38"/>
  <c r="AS43" i="38"/>
  <c r="AG44" i="38"/>
  <c r="AK44" i="38"/>
  <c r="AO44" i="38"/>
  <c r="AS44" i="38"/>
  <c r="Z43" i="39"/>
  <c r="AI44" i="39"/>
  <c r="AI38" i="39"/>
  <c r="AI47" i="39"/>
  <c r="AI43" i="39"/>
  <c r="AI40" i="39"/>
  <c r="AM44" i="39"/>
  <c r="AM38" i="39"/>
  <c r="AM43" i="39"/>
  <c r="AM40" i="39"/>
  <c r="AQ44" i="39"/>
  <c r="AQ38" i="39"/>
  <c r="AQ43" i="39"/>
  <c r="AQ40" i="39"/>
  <c r="AU44" i="39"/>
  <c r="AU38" i="39"/>
  <c r="AU43" i="39"/>
  <c r="AU40" i="39"/>
  <c r="AW27" i="39"/>
  <c r="AW31" i="39"/>
  <c r="AA36" i="39"/>
  <c r="W36" i="39"/>
  <c r="AW36" i="39"/>
  <c r="AL37" i="39"/>
  <c r="AQ37" i="39"/>
  <c r="AO38" i="39"/>
  <c r="AT38" i="39"/>
  <c r="AE39" i="39"/>
  <c r="AK39" i="39"/>
  <c r="AS39" i="39"/>
  <c r="AL40" i="39"/>
  <c r="AT40" i="39"/>
  <c r="AK41" i="39"/>
  <c r="AS41" i="39"/>
  <c r="Z42" i="39"/>
  <c r="AG42" i="39"/>
  <c r="AO42" i="39"/>
  <c r="AK43" i="39"/>
  <c r="AA7" i="40"/>
  <c r="Z11" i="40"/>
  <c r="Z45" i="40" s="1"/>
  <c r="AB13" i="40"/>
  <c r="X13" i="40"/>
  <c r="AA13" i="40"/>
  <c r="W13" i="40"/>
  <c r="Z13" i="40"/>
  <c r="W22" i="38"/>
  <c r="X23" i="38"/>
  <c r="W26" i="38"/>
  <c r="X27" i="38"/>
  <c r="W30" i="38"/>
  <c r="X31" i="38"/>
  <c r="W34" i="38"/>
  <c r="X35" i="38"/>
  <c r="AI38" i="38"/>
  <c r="AI48" i="38" s="1"/>
  <c r="AM38" i="38"/>
  <c r="AQ38" i="38"/>
  <c r="AU38" i="38"/>
  <c r="AG39" i="38"/>
  <c r="AK39" i="38"/>
  <c r="AO39" i="38"/>
  <c r="AS39" i="38"/>
  <c r="AH40" i="38"/>
  <c r="AL40" i="38"/>
  <c r="AP40" i="38"/>
  <c r="AT40" i="38"/>
  <c r="AH43" i="38"/>
  <c r="AL43" i="38"/>
  <c r="AP43" i="38"/>
  <c r="AT43" i="38"/>
  <c r="W6" i="39"/>
  <c r="AA6" i="39"/>
  <c r="AE44" i="39"/>
  <c r="AE43" i="39"/>
  <c r="AE40" i="39"/>
  <c r="AJ43" i="39"/>
  <c r="AJ42" i="39"/>
  <c r="AJ39" i="39"/>
  <c r="AJ41" i="39"/>
  <c r="AN43" i="39"/>
  <c r="AN42" i="39"/>
  <c r="AN39" i="39"/>
  <c r="AN41" i="39"/>
  <c r="AR43" i="39"/>
  <c r="AR42" i="39"/>
  <c r="AR39" i="39"/>
  <c r="AR41" i="39"/>
  <c r="AV43" i="39"/>
  <c r="AV42" i="39"/>
  <c r="AV39" i="39"/>
  <c r="AV41" i="39"/>
  <c r="W7" i="39"/>
  <c r="W8" i="39"/>
  <c r="W9" i="39"/>
  <c r="W10" i="39"/>
  <c r="W11" i="39"/>
  <c r="W12" i="39"/>
  <c r="W13" i="39"/>
  <c r="W14" i="39"/>
  <c r="W15" i="39"/>
  <c r="W16" i="39"/>
  <c r="W17" i="39"/>
  <c r="W18" i="39"/>
  <c r="W19" i="39"/>
  <c r="W20" i="39"/>
  <c r="W21" i="39"/>
  <c r="W22" i="39"/>
  <c r="W23" i="39"/>
  <c r="W24" i="39"/>
  <c r="W25" i="39"/>
  <c r="X26" i="39"/>
  <c r="W29" i="39"/>
  <c r="X30" i="39"/>
  <c r="AA32" i="39"/>
  <c r="AW32" i="39"/>
  <c r="Y33" i="39"/>
  <c r="AC33" i="39" s="1"/>
  <c r="V33" i="39" s="1"/>
  <c r="AW33" i="39"/>
  <c r="Z34" i="39"/>
  <c r="Z39" i="39" s="1"/>
  <c r="AW34" i="39"/>
  <c r="Z35" i="39"/>
  <c r="X36" i="39"/>
  <c r="Z37" i="39"/>
  <c r="F47" i="43" s="1"/>
  <c r="AH37" i="39"/>
  <c r="AM37" i="39"/>
  <c r="AR37" i="39"/>
  <c r="AK38" i="39"/>
  <c r="AP38" i="39"/>
  <c r="AV38" i="39"/>
  <c r="AM39" i="39"/>
  <c r="AU39" i="39"/>
  <c r="AN40" i="39"/>
  <c r="AV40" i="39"/>
  <c r="AM41" i="39"/>
  <c r="AU41" i="39"/>
  <c r="AI42" i="39"/>
  <c r="AQ42" i="39"/>
  <c r="AO43" i="39"/>
  <c r="AV44" i="39"/>
  <c r="AI45" i="40"/>
  <c r="AI44" i="40"/>
  <c r="AI43" i="40"/>
  <c r="AI40" i="40"/>
  <c r="AI41" i="40"/>
  <c r="AI38" i="40"/>
  <c r="AI39" i="40"/>
  <c r="AI48" i="40"/>
  <c r="AB6" i="40"/>
  <c r="X6" i="40"/>
  <c r="AI42" i="40"/>
  <c r="AM45" i="40"/>
  <c r="AM44" i="40"/>
  <c r="AM43" i="40"/>
  <c r="AM40" i="40"/>
  <c r="AM41" i="40"/>
  <c r="AM38" i="40"/>
  <c r="AM42" i="40"/>
  <c r="AM39" i="40"/>
  <c r="AQ45" i="40"/>
  <c r="AQ44" i="40"/>
  <c r="AQ43" i="40"/>
  <c r="AQ40" i="40"/>
  <c r="AQ41" i="40"/>
  <c r="AQ38" i="40"/>
  <c r="AQ39" i="40"/>
  <c r="AQ42" i="40"/>
  <c r="AU45" i="40"/>
  <c r="AU44" i="40"/>
  <c r="AU43" i="40"/>
  <c r="AU40" i="40"/>
  <c r="AU41" i="40"/>
  <c r="AU38" i="40"/>
  <c r="AU42" i="40"/>
  <c r="AU39" i="40"/>
  <c r="AA8" i="40"/>
  <c r="W8" i="40"/>
  <c r="Z8" i="40"/>
  <c r="Y8" i="40"/>
  <c r="AD8" i="40" s="1"/>
  <c r="AW8" i="40"/>
  <c r="Y10" i="40"/>
  <c r="W11" i="40"/>
  <c r="AB11" i="40"/>
  <c r="AB12" i="40"/>
  <c r="AC23" i="40"/>
  <c r="V23" i="40" s="1"/>
  <c r="W6" i="40"/>
  <c r="AA6" i="40"/>
  <c r="AE45" i="40"/>
  <c r="AE44" i="40"/>
  <c r="AE43" i="40"/>
  <c r="AE40" i="40"/>
  <c r="AE41" i="40"/>
  <c r="AJ41" i="40"/>
  <c r="AJ38" i="40"/>
  <c r="AJ42" i="40"/>
  <c r="AN41" i="40"/>
  <c r="AN38" i="40"/>
  <c r="AN42" i="40"/>
  <c r="AR45" i="40"/>
  <c r="AR41" i="40"/>
  <c r="AR38" i="40"/>
  <c r="AR42" i="40"/>
  <c r="AV44" i="40"/>
  <c r="AV41" i="40"/>
  <c r="AV38" i="40"/>
  <c r="AV45" i="40"/>
  <c r="AV42" i="40"/>
  <c r="X7" i="40"/>
  <c r="AW7" i="40"/>
  <c r="W10" i="40"/>
  <c r="AA10" i="40"/>
  <c r="X11" i="40"/>
  <c r="AW11" i="40"/>
  <c r="W14" i="40"/>
  <c r="AA14" i="40"/>
  <c r="X16" i="40"/>
  <c r="X17" i="40"/>
  <c r="AW18" i="40"/>
  <c r="AA19" i="40"/>
  <c r="Y19" i="40"/>
  <c r="AW19" i="40"/>
  <c r="Z20" i="40"/>
  <c r="AW20" i="40"/>
  <c r="Y22" i="40"/>
  <c r="X24" i="40"/>
  <c r="X25" i="40"/>
  <c r="AW26" i="40"/>
  <c r="AA27" i="40"/>
  <c r="Y27" i="40"/>
  <c r="AW27" i="40"/>
  <c r="Z28" i="40"/>
  <c r="AW28" i="40"/>
  <c r="Y30" i="40"/>
  <c r="X32" i="40"/>
  <c r="X33" i="40"/>
  <c r="Z35" i="40"/>
  <c r="Y35" i="40"/>
  <c r="Z37" i="40"/>
  <c r="Y37" i="40"/>
  <c r="AC37" i="40" s="1"/>
  <c r="V37" i="40" s="1"/>
  <c r="AW37" i="40"/>
  <c r="AL38" i="40"/>
  <c r="AT38" i="40"/>
  <c r="AJ39" i="40"/>
  <c r="AR39" i="40"/>
  <c r="AK40" i="40"/>
  <c r="AS40" i="40"/>
  <c r="AS41" i="40"/>
  <c r="AG43" i="40"/>
  <c r="AO43" i="40"/>
  <c r="X6" i="41"/>
  <c r="X7" i="41"/>
  <c r="X8" i="41"/>
  <c r="Z11" i="41"/>
  <c r="Y11" i="41"/>
  <c r="X11" i="41"/>
  <c r="AW11" i="41"/>
  <c r="AA16" i="41"/>
  <c r="W16" i="41"/>
  <c r="Z16" i="41"/>
  <c r="AC16" i="41" s="1"/>
  <c r="V16" i="41" s="1"/>
  <c r="AB16" i="41"/>
  <c r="AW16" i="41"/>
  <c r="AW17" i="41"/>
  <c r="AB21" i="41"/>
  <c r="X21" i="41"/>
  <c r="AA21" i="41"/>
  <c r="W21" i="41"/>
  <c r="Y21" i="41"/>
  <c r="AB26" i="41"/>
  <c r="X26" i="41"/>
  <c r="AA26" i="41"/>
  <c r="Z26" i="41"/>
  <c r="AA32" i="41"/>
  <c r="W32" i="41"/>
  <c r="Z32" i="41"/>
  <c r="AB32" i="41"/>
  <c r="AW32" i="41"/>
  <c r="AW33" i="41"/>
  <c r="AG45" i="40"/>
  <c r="AG42" i="40"/>
  <c r="AG39" i="40"/>
  <c r="AK42" i="40"/>
  <c r="AK45" i="40"/>
  <c r="AK39" i="40"/>
  <c r="AO42" i="40"/>
  <c r="AO39" i="40"/>
  <c r="AS42" i="40"/>
  <c r="AS39" i="40"/>
  <c r="AW6" i="40"/>
  <c r="AW10" i="40"/>
  <c r="X14" i="40"/>
  <c r="AW14" i="40"/>
  <c r="Y16" i="40"/>
  <c r="Y17" i="40"/>
  <c r="AB18" i="40"/>
  <c r="X18" i="40"/>
  <c r="W19" i="40"/>
  <c r="W20" i="40"/>
  <c r="AA21" i="40"/>
  <c r="W21" i="40"/>
  <c r="AW21" i="40"/>
  <c r="Z22" i="40"/>
  <c r="Y24" i="40"/>
  <c r="Y25" i="40"/>
  <c r="AB26" i="40"/>
  <c r="X26" i="40"/>
  <c r="W27" i="40"/>
  <c r="W28" i="40"/>
  <c r="AA29" i="40"/>
  <c r="W29" i="40"/>
  <c r="AW29" i="40"/>
  <c r="Z30" i="40"/>
  <c r="Y32" i="40"/>
  <c r="Y33" i="40"/>
  <c r="Y34" i="40"/>
  <c r="Z36" i="40"/>
  <c r="AC36" i="40" s="1"/>
  <c r="V36" i="40" s="1"/>
  <c r="Y36" i="40"/>
  <c r="AD36" i="40" s="1"/>
  <c r="AW36" i="40"/>
  <c r="AA37" i="40"/>
  <c r="AG38" i="40"/>
  <c r="AO38" i="40"/>
  <c r="AN40" i="40"/>
  <c r="AV40" i="40"/>
  <c r="AL41" i="40"/>
  <c r="AT41" i="40"/>
  <c r="AE42" i="40"/>
  <c r="AT42" i="40"/>
  <c r="AJ43" i="40"/>
  <c r="AR43" i="40"/>
  <c r="AJ44" i="40"/>
  <c r="AR44" i="40"/>
  <c r="AJ45" i="40"/>
  <c r="AA12" i="41"/>
  <c r="W12" i="41"/>
  <c r="Y12" i="41"/>
  <c r="X12" i="41"/>
  <c r="AW12" i="41"/>
  <c r="AB17" i="41"/>
  <c r="X17" i="41"/>
  <c r="AA17" i="41"/>
  <c r="W17" i="41"/>
  <c r="Y17" i="41"/>
  <c r="AB22" i="41"/>
  <c r="X22" i="41"/>
  <c r="AA22" i="41"/>
  <c r="Z22" i="41"/>
  <c r="AA28" i="41"/>
  <c r="W28" i="41"/>
  <c r="Z28" i="41"/>
  <c r="AB28" i="41"/>
  <c r="AW28" i="41"/>
  <c r="AB33" i="41"/>
  <c r="X33" i="41"/>
  <c r="AA33" i="41"/>
  <c r="W33" i="41"/>
  <c r="Y33" i="41"/>
  <c r="Y6" i="40"/>
  <c r="AH39" i="40"/>
  <c r="AH44" i="40"/>
  <c r="AH43" i="40"/>
  <c r="AH40" i="40"/>
  <c r="AL45" i="40"/>
  <c r="AL39" i="40"/>
  <c r="AL44" i="40"/>
  <c r="AL43" i="40"/>
  <c r="AL40" i="40"/>
  <c r="AP39" i="40"/>
  <c r="AP45" i="40"/>
  <c r="AP44" i="40"/>
  <c r="AP43" i="40"/>
  <c r="AP40" i="40"/>
  <c r="AT39" i="40"/>
  <c r="AT44" i="40"/>
  <c r="AT43" i="40"/>
  <c r="AT40" i="40"/>
  <c r="Y15" i="40"/>
  <c r="AD15" i="40" s="1"/>
  <c r="AW15" i="40"/>
  <c r="Z16" i="40"/>
  <c r="AW16" i="40"/>
  <c r="Y18" i="40"/>
  <c r="X19" i="40"/>
  <c r="X20" i="40"/>
  <c r="X21" i="40"/>
  <c r="AW22" i="40"/>
  <c r="Y23" i="40"/>
  <c r="AD23" i="40" s="1"/>
  <c r="AW23" i="40"/>
  <c r="Z24" i="40"/>
  <c r="AW24" i="40"/>
  <c r="Y26" i="40"/>
  <c r="X27" i="40"/>
  <c r="X28" i="40"/>
  <c r="X29" i="40"/>
  <c r="AW30" i="40"/>
  <c r="Y31" i="40"/>
  <c r="AC31" i="40" s="1"/>
  <c r="V31" i="40" s="1"/>
  <c r="AW31" i="40"/>
  <c r="Z32" i="40"/>
  <c r="AW32" i="40"/>
  <c r="AW34" i="40"/>
  <c r="AB35" i="40"/>
  <c r="X35" i="40"/>
  <c r="AA36" i="40"/>
  <c r="AB37" i="40"/>
  <c r="AH38" i="40"/>
  <c r="AP38" i="40"/>
  <c r="AN39" i="40"/>
  <c r="AV39" i="40"/>
  <c r="AG40" i="40"/>
  <c r="AO40" i="40"/>
  <c r="AG41" i="40"/>
  <c r="AO41" i="40"/>
  <c r="AK43" i="40"/>
  <c r="AS43" i="40"/>
  <c r="AK44" i="40"/>
  <c r="AS44" i="40"/>
  <c r="AN45" i="40"/>
  <c r="AI45" i="41"/>
  <c r="AI41" i="41"/>
  <c r="AI38" i="41"/>
  <c r="AI43" i="41"/>
  <c r="AI39" i="41"/>
  <c r="AI44" i="41"/>
  <c r="AA6" i="41"/>
  <c r="AI40" i="41"/>
  <c r="AI42" i="41"/>
  <c r="AM45" i="41"/>
  <c r="AM41" i="41"/>
  <c r="AM38" i="41"/>
  <c r="AM42" i="41"/>
  <c r="AM40" i="41"/>
  <c r="AM44" i="41"/>
  <c r="AM43" i="41"/>
  <c r="AM39" i="41"/>
  <c r="AQ45" i="41"/>
  <c r="AQ41" i="41"/>
  <c r="AQ38" i="41"/>
  <c r="AQ42" i="41"/>
  <c r="AQ40" i="41"/>
  <c r="AQ44" i="41"/>
  <c r="AQ39" i="41"/>
  <c r="AQ43" i="41"/>
  <c r="AU45" i="41"/>
  <c r="AU41" i="41"/>
  <c r="AU38" i="41"/>
  <c r="AU44" i="41"/>
  <c r="AU43" i="41"/>
  <c r="AU40" i="41"/>
  <c r="AU42" i="41"/>
  <c r="AU39" i="41"/>
  <c r="AB8" i="41"/>
  <c r="Z8" i="41"/>
  <c r="AH38" i="41"/>
  <c r="AL39" i="41"/>
  <c r="AL41" i="41"/>
  <c r="AT42" i="41"/>
  <c r="AW9" i="41"/>
  <c r="AB11" i="41"/>
  <c r="Z12" i="41"/>
  <c r="AB13" i="41"/>
  <c r="X13" i="41"/>
  <c r="AA13" i="41"/>
  <c r="W13" i="41"/>
  <c r="Y13" i="41"/>
  <c r="Y16" i="41"/>
  <c r="AD16" i="41" s="1"/>
  <c r="AB18" i="41"/>
  <c r="X18" i="41"/>
  <c r="AA18" i="41"/>
  <c r="Z18" i="41"/>
  <c r="AC23" i="41"/>
  <c r="V23" i="41" s="1"/>
  <c r="AA24" i="41"/>
  <c r="AC24" i="41" s="1"/>
  <c r="V24" i="41" s="1"/>
  <c r="W24" i="41"/>
  <c r="Z24" i="41"/>
  <c r="AB24" i="41"/>
  <c r="AW24" i="41"/>
  <c r="AW25" i="41"/>
  <c r="X28" i="41"/>
  <c r="AB29" i="41"/>
  <c r="X29" i="41"/>
  <c r="AA29" i="41"/>
  <c r="W29" i="41"/>
  <c r="Y29" i="41"/>
  <c r="Y32" i="41"/>
  <c r="AD32" i="41" s="1"/>
  <c r="AA17" i="40"/>
  <c r="W17" i="40"/>
  <c r="AW17" i="40"/>
  <c r="AB22" i="40"/>
  <c r="X22" i="40"/>
  <c r="AA25" i="40"/>
  <c r="W25" i="40"/>
  <c r="AW25" i="40"/>
  <c r="AB30" i="40"/>
  <c r="X30" i="40"/>
  <c r="AA33" i="40"/>
  <c r="W33" i="40"/>
  <c r="AW33" i="40"/>
  <c r="AB34" i="40"/>
  <c r="X34" i="40"/>
  <c r="AA34" i="40"/>
  <c r="W34" i="40"/>
  <c r="AK38" i="40"/>
  <c r="AS38" i="40"/>
  <c r="AJ40" i="40"/>
  <c r="AR40" i="40"/>
  <c r="AH41" i="40"/>
  <c r="AP41" i="40"/>
  <c r="AH42" i="40"/>
  <c r="AP42" i="40"/>
  <c r="AN43" i="40"/>
  <c r="AV43" i="40"/>
  <c r="AN44" i="40"/>
  <c r="AO45" i="40"/>
  <c r="AE45" i="41"/>
  <c r="AE41" i="41"/>
  <c r="AE40" i="41"/>
  <c r="AE42" i="41"/>
  <c r="AE44" i="41"/>
  <c r="AE43" i="41"/>
  <c r="AJ44" i="41"/>
  <c r="AJ42" i="41"/>
  <c r="AJ41" i="41"/>
  <c r="AJ38" i="41"/>
  <c r="AJ45" i="41"/>
  <c r="AJ43" i="41"/>
  <c r="AJ40" i="41"/>
  <c r="AJ39" i="41"/>
  <c r="AN44" i="41"/>
  <c r="AN42" i="41"/>
  <c r="AN45" i="41"/>
  <c r="AN43" i="41"/>
  <c r="AN39" i="41"/>
  <c r="AN40" i="41"/>
  <c r="AN38" i="41"/>
  <c r="AN41" i="41"/>
  <c r="AR44" i="41"/>
  <c r="AR42" i="41"/>
  <c r="AR40" i="41"/>
  <c r="AR43" i="41"/>
  <c r="AR39" i="41"/>
  <c r="AR45" i="41"/>
  <c r="AR41" i="41"/>
  <c r="AR38" i="41"/>
  <c r="AV44" i="41"/>
  <c r="AV42" i="41"/>
  <c r="AV45" i="41"/>
  <c r="AV41" i="41"/>
  <c r="AV38" i="41"/>
  <c r="AV40" i="41"/>
  <c r="AV43" i="41"/>
  <c r="AV39" i="41"/>
  <c r="AB9" i="41"/>
  <c r="X9" i="41"/>
  <c r="Z9" i="41"/>
  <c r="Y9" i="41"/>
  <c r="Y10" i="41"/>
  <c r="Z10" i="41"/>
  <c r="X10" i="41"/>
  <c r="AG38" i="41"/>
  <c r="AK42" i="41"/>
  <c r="AO43" i="41"/>
  <c r="AO40" i="41"/>
  <c r="AS40" i="41"/>
  <c r="AS38" i="41"/>
  <c r="AW10" i="41"/>
  <c r="AB12" i="41"/>
  <c r="AB14" i="41"/>
  <c r="X14" i="41"/>
  <c r="AA14" i="41"/>
  <c r="Z14" i="41"/>
  <c r="AC19" i="41"/>
  <c r="V19" i="41" s="1"/>
  <c r="AA20" i="41"/>
  <c r="W20" i="41"/>
  <c r="Z20" i="41"/>
  <c r="AC20" i="41" s="1"/>
  <c r="V20" i="41" s="1"/>
  <c r="AB20" i="41"/>
  <c r="AW20" i="41"/>
  <c r="AB25" i="41"/>
  <c r="X25" i="41"/>
  <c r="AA25" i="41"/>
  <c r="W25" i="41"/>
  <c r="Y25" i="41"/>
  <c r="Y28" i="41"/>
  <c r="AB30" i="41"/>
  <c r="X30" i="41"/>
  <c r="AA30" i="41"/>
  <c r="Z30" i="41"/>
  <c r="AB34" i="41"/>
  <c r="X34" i="41"/>
  <c r="AA37" i="41"/>
  <c r="W37" i="41"/>
  <c r="Z37" i="41"/>
  <c r="AW37" i="41"/>
  <c r="Y10" i="42"/>
  <c r="AA10" i="42"/>
  <c r="W10" i="42"/>
  <c r="AA36" i="41"/>
  <c r="W36" i="41"/>
  <c r="Z36" i="41"/>
  <c r="AD36" i="41" s="1"/>
  <c r="AW36" i="41"/>
  <c r="AB37" i="41"/>
  <c r="AW35" i="40"/>
  <c r="AG45" i="41"/>
  <c r="AG39" i="41"/>
  <c r="AG44" i="41"/>
  <c r="AG40" i="41"/>
  <c r="Y6" i="41"/>
  <c r="AG43" i="41"/>
  <c r="AG42" i="41"/>
  <c r="AK45" i="41"/>
  <c r="AK39" i="41"/>
  <c r="AK41" i="41"/>
  <c r="AK38" i="41"/>
  <c r="AK40" i="41"/>
  <c r="AK44" i="41"/>
  <c r="AO45" i="41"/>
  <c r="AO39" i="41"/>
  <c r="AO44" i="41"/>
  <c r="AO41" i="41"/>
  <c r="AO38" i="41"/>
  <c r="AS45" i="41"/>
  <c r="AS39" i="41"/>
  <c r="AS43" i="41"/>
  <c r="AS42" i="41"/>
  <c r="AS44" i="41"/>
  <c r="AW6" i="41"/>
  <c r="Z7" i="41"/>
  <c r="Z42" i="41" s="1"/>
  <c r="AW7" i="41"/>
  <c r="Y14" i="41"/>
  <c r="Y18" i="41"/>
  <c r="Y22" i="41"/>
  <c r="Y26" i="41"/>
  <c r="Y30" i="41"/>
  <c r="Z34" i="41"/>
  <c r="Y34" i="41"/>
  <c r="AB36" i="41"/>
  <c r="AP39" i="41"/>
  <c r="AG41" i="41"/>
  <c r="AO42" i="41"/>
  <c r="AH45" i="41"/>
  <c r="AA7" i="42"/>
  <c r="W7" i="42"/>
  <c r="Y7" i="42"/>
  <c r="X7" i="42"/>
  <c r="AG21" i="42"/>
  <c r="AB7" i="42"/>
  <c r="AK21" i="42"/>
  <c r="AK18" i="42"/>
  <c r="AO21" i="42"/>
  <c r="AO18" i="42"/>
  <c r="AS16" i="42"/>
  <c r="AS18" i="42"/>
  <c r="AW7" i="42"/>
  <c r="AB9" i="42"/>
  <c r="X9" i="42"/>
  <c r="Z9" i="42"/>
  <c r="AA11" i="42"/>
  <c r="W11" i="42"/>
  <c r="Z11" i="42"/>
  <c r="Y11" i="42"/>
  <c r="AB11" i="42"/>
  <c r="X11" i="42"/>
  <c r="AW11" i="42"/>
  <c r="W6" i="41"/>
  <c r="AB6" i="41"/>
  <c r="AH39" i="41"/>
  <c r="AL45" i="41"/>
  <c r="AT45" i="41"/>
  <c r="W7" i="41"/>
  <c r="AB7" i="41"/>
  <c r="AA8" i="41"/>
  <c r="W8" i="41"/>
  <c r="AW8" i="41"/>
  <c r="Z15" i="41"/>
  <c r="Y15" i="41"/>
  <c r="AD15" i="41" s="1"/>
  <c r="AW15" i="41"/>
  <c r="Z19" i="41"/>
  <c r="Y19" i="41"/>
  <c r="AD19" i="41" s="1"/>
  <c r="AW19" i="41"/>
  <c r="Z23" i="41"/>
  <c r="Y23" i="41"/>
  <c r="AD23" i="41" s="1"/>
  <c r="AW23" i="41"/>
  <c r="Z27" i="41"/>
  <c r="Y27" i="41"/>
  <c r="AD27" i="41" s="1"/>
  <c r="AW27" i="41"/>
  <c r="Z31" i="41"/>
  <c r="Y31" i="41"/>
  <c r="AD31" i="41" s="1"/>
  <c r="AW31" i="41"/>
  <c r="AA34" i="41"/>
  <c r="Z35" i="41"/>
  <c r="Y35" i="41"/>
  <c r="AC35" i="41" s="1"/>
  <c r="V35" i="41" s="1"/>
  <c r="AW35" i="41"/>
  <c r="X37" i="41"/>
  <c r="AS41" i="41"/>
  <c r="AP42" i="41"/>
  <c r="AK43" i="41"/>
  <c r="W16" i="42"/>
  <c r="C52" i="43" s="1"/>
  <c r="AE23" i="42"/>
  <c r="AE22" i="42"/>
  <c r="AE21" i="42"/>
  <c r="AE18" i="42"/>
  <c r="AE19" i="42"/>
  <c r="AJ23" i="42"/>
  <c r="AJ22" i="42"/>
  <c r="AJ21" i="42"/>
  <c r="AJ18" i="42"/>
  <c r="AJ19" i="42"/>
  <c r="AJ16" i="42"/>
  <c r="AJ20" i="42"/>
  <c r="AN23" i="42"/>
  <c r="AN22" i="42"/>
  <c r="AN21" i="42"/>
  <c r="AN18" i="42"/>
  <c r="AN19" i="42"/>
  <c r="AN16" i="42"/>
  <c r="AN20" i="42"/>
  <c r="AR23" i="42"/>
  <c r="AR22" i="42"/>
  <c r="AR21" i="42"/>
  <c r="AR18" i="42"/>
  <c r="AR19" i="42"/>
  <c r="AR16" i="42"/>
  <c r="AR20" i="42"/>
  <c r="AV23" i="42"/>
  <c r="AV22" i="42"/>
  <c r="AV21" i="42"/>
  <c r="AV18" i="42"/>
  <c r="AV19" i="42"/>
  <c r="AV16" i="42"/>
  <c r="AV20" i="42"/>
  <c r="AW10" i="42"/>
  <c r="AB12" i="42"/>
  <c r="X12" i="42"/>
  <c r="AA12" i="42"/>
  <c r="W12" i="42"/>
  <c r="AH16" i="42"/>
  <c r="AV17" i="42"/>
  <c r="AW14" i="41"/>
  <c r="AW18" i="41"/>
  <c r="AW22" i="41"/>
  <c r="AW26" i="41"/>
  <c r="AW30" i="41"/>
  <c r="AW34" i="41"/>
  <c r="AT38" i="41"/>
  <c r="AT41" i="41"/>
  <c r="AL42" i="41"/>
  <c r="Y6" i="42"/>
  <c r="AG22" i="42"/>
  <c r="Y8" i="42"/>
  <c r="AW8" i="42"/>
  <c r="Y9" i="42"/>
  <c r="Z10" i="42"/>
  <c r="AB13" i="42"/>
  <c r="X13" i="42"/>
  <c r="AA15" i="42"/>
  <c r="W15" i="42"/>
  <c r="Z15" i="42"/>
  <c r="Y15" i="42"/>
  <c r="AW15" i="42"/>
  <c r="AJ17" i="42"/>
  <c r="AH44" i="41"/>
  <c r="AH43" i="41"/>
  <c r="AH40" i="41"/>
  <c r="AL44" i="41"/>
  <c r="AL43" i="41"/>
  <c r="AL40" i="41"/>
  <c r="AP44" i="41"/>
  <c r="AP43" i="41"/>
  <c r="AP40" i="41"/>
  <c r="AT44" i="41"/>
  <c r="AT43" i="41"/>
  <c r="AT40" i="41"/>
  <c r="AP38" i="41"/>
  <c r="AT39" i="41"/>
  <c r="AP41" i="41"/>
  <c r="AH42" i="41"/>
  <c r="AA6" i="42"/>
  <c r="AH23" i="42"/>
  <c r="AH20" i="42"/>
  <c r="Z6" i="42"/>
  <c r="AH17" i="42"/>
  <c r="AH21" i="42"/>
  <c r="AH18" i="42"/>
  <c r="AB6" i="42"/>
  <c r="X6" i="42"/>
  <c r="AL23" i="42"/>
  <c r="AL20" i="42"/>
  <c r="AL22" i="42"/>
  <c r="AL17" i="42"/>
  <c r="AL21" i="42"/>
  <c r="AL18" i="42"/>
  <c r="AP23" i="42"/>
  <c r="AP20" i="42"/>
  <c r="AP17" i="42"/>
  <c r="AP21" i="42"/>
  <c r="AP18" i="42"/>
  <c r="AT23" i="42"/>
  <c r="AT20" i="42"/>
  <c r="AT22" i="42"/>
  <c r="AT17" i="42"/>
  <c r="AT21" i="42"/>
  <c r="AT18" i="42"/>
  <c r="AB8" i="42"/>
  <c r="X8" i="42"/>
  <c r="AW14" i="42"/>
  <c r="X15" i="42"/>
  <c r="AP16" i="42"/>
  <c r="AN17" i="42"/>
  <c r="AH19" i="42"/>
  <c r="AK23" i="42"/>
  <c r="AO23" i="42"/>
  <c r="AS23" i="42"/>
  <c r="AW6" i="42"/>
  <c r="Z8" i="42"/>
  <c r="W9" i="42"/>
  <c r="AA9" i="42"/>
  <c r="X10" i="42"/>
  <c r="AB10" i="42"/>
  <c r="Z12" i="42"/>
  <c r="W13" i="42"/>
  <c r="W21" i="42" s="1"/>
  <c r="AA13" i="42"/>
  <c r="X14" i="42"/>
  <c r="AB14" i="42"/>
  <c r="AI16" i="42"/>
  <c r="AM16" i="42"/>
  <c r="AQ16" i="42"/>
  <c r="AU16" i="42"/>
  <c r="AG17" i="42"/>
  <c r="AK17" i="42"/>
  <c r="AO17" i="42"/>
  <c r="AS17" i="42"/>
  <c r="AI19" i="42"/>
  <c r="AM19" i="42"/>
  <c r="AQ19" i="42"/>
  <c r="AU19" i="42"/>
  <c r="AK22" i="42"/>
  <c r="AS22" i="42"/>
  <c r="AW9" i="42"/>
  <c r="AW13" i="42"/>
  <c r="AI18" i="42"/>
  <c r="AM18" i="42"/>
  <c r="AQ18" i="42"/>
  <c r="AU18" i="42"/>
  <c r="AG20" i="42"/>
  <c r="AK20" i="42"/>
  <c r="AO20" i="42"/>
  <c r="AS20" i="42"/>
  <c r="AI23" i="42"/>
  <c r="AI26" i="42"/>
  <c r="AI22" i="42"/>
  <c r="AM23" i="42"/>
  <c r="AM22" i="42"/>
  <c r="AQ23" i="42"/>
  <c r="AQ22" i="42"/>
  <c r="AU23" i="42"/>
  <c r="AU22" i="42"/>
  <c r="AG16" i="42"/>
  <c r="AK16" i="42"/>
  <c r="AO16" i="42"/>
  <c r="AI17" i="42"/>
  <c r="AM17" i="42"/>
  <c r="AQ17" i="42"/>
  <c r="AU17" i="42"/>
  <c r="AG19" i="42"/>
  <c r="AK19" i="42"/>
  <c r="AO19" i="42"/>
  <c r="AS19" i="42"/>
  <c r="AO22" i="42"/>
  <c r="B56" i="43"/>
  <c r="D36" i="43" l="1"/>
  <c r="Y38" i="27"/>
  <c r="E36" i="43" s="1"/>
  <c r="AD10" i="42"/>
  <c r="AC10" i="42"/>
  <c r="V10" i="42" s="1"/>
  <c r="Z38" i="41"/>
  <c r="F49" i="43" s="1"/>
  <c r="AD26" i="39"/>
  <c r="AC26" i="39"/>
  <c r="V26" i="39" s="1"/>
  <c r="AB20" i="42"/>
  <c r="AB23" i="42"/>
  <c r="AB18" i="42"/>
  <c r="AB21" i="42"/>
  <c r="AB22" i="42"/>
  <c r="AB19" i="42"/>
  <c r="AB16" i="42"/>
  <c r="H52" i="43" s="1"/>
  <c r="Z23" i="42"/>
  <c r="Z18" i="42"/>
  <c r="Z22" i="42"/>
  <c r="Z21" i="42"/>
  <c r="Z19" i="42"/>
  <c r="Z16" i="42"/>
  <c r="F52" i="43" s="1"/>
  <c r="Z20" i="42"/>
  <c r="AD37" i="41"/>
  <c r="AC37" i="41"/>
  <c r="V37" i="41" s="1"/>
  <c r="AD11" i="42"/>
  <c r="AC11" i="42"/>
  <c r="V11" i="42" s="1"/>
  <c r="AC30" i="41"/>
  <c r="V30" i="41" s="1"/>
  <c r="AD30" i="41"/>
  <c r="F38" i="41" a="1"/>
  <c r="Y23" i="42"/>
  <c r="Y18" i="42"/>
  <c r="Y22" i="42"/>
  <c r="Y21" i="42"/>
  <c r="Y19" i="42"/>
  <c r="Y20" i="42"/>
  <c r="AC36" i="41"/>
  <c r="V36" i="41" s="1"/>
  <c r="AB45" i="41"/>
  <c r="AB40" i="41"/>
  <c r="AB43" i="41"/>
  <c r="AB42" i="41"/>
  <c r="AB41" i="41"/>
  <c r="AB38" i="41"/>
  <c r="H49" i="43" s="1"/>
  <c r="AB44" i="41"/>
  <c r="AD35" i="41"/>
  <c r="AD24" i="41"/>
  <c r="AC10" i="41"/>
  <c r="V10" i="41" s="1"/>
  <c r="AD10" i="41"/>
  <c r="AC30" i="40"/>
  <c r="V30" i="40" s="1"/>
  <c r="AD30" i="40"/>
  <c r="AD28" i="41"/>
  <c r="AC28" i="41"/>
  <c r="V28" i="41" s="1"/>
  <c r="AC35" i="40"/>
  <c r="V35" i="40" s="1"/>
  <c r="AD35" i="40"/>
  <c r="AD29" i="40"/>
  <c r="AC29" i="40"/>
  <c r="V29" i="40" s="1"/>
  <c r="AC27" i="41"/>
  <c r="V27" i="41" s="1"/>
  <c r="AC22" i="41"/>
  <c r="V22" i="41" s="1"/>
  <c r="AD22" i="41"/>
  <c r="AD18" i="40"/>
  <c r="AC18" i="40"/>
  <c r="V18" i="40" s="1"/>
  <c r="AC31" i="41"/>
  <c r="V31" i="41" s="1"/>
  <c r="AC26" i="41"/>
  <c r="V26" i="41" s="1"/>
  <c r="AD26" i="41"/>
  <c r="AD11" i="41"/>
  <c r="AC11" i="41"/>
  <c r="V11" i="41" s="1"/>
  <c r="AD7" i="41"/>
  <c r="AC7" i="41"/>
  <c r="V7" i="41" s="1"/>
  <c r="AD33" i="40"/>
  <c r="AC33" i="40"/>
  <c r="V33" i="40" s="1"/>
  <c r="AA45" i="40"/>
  <c r="AA42" i="40"/>
  <c r="AA41" i="40"/>
  <c r="AA38" i="40"/>
  <c r="G48" i="43" s="1"/>
  <c r="AA44" i="40"/>
  <c r="AA43" i="40"/>
  <c r="AA40" i="40"/>
  <c r="Z43" i="41"/>
  <c r="Z45" i="41"/>
  <c r="AC36" i="39"/>
  <c r="V36" i="39" s="1"/>
  <c r="AD36" i="39"/>
  <c r="AD30" i="39"/>
  <c r="AC30" i="39"/>
  <c r="V30" i="39" s="1"/>
  <c r="AD20" i="41"/>
  <c r="AC12" i="40"/>
  <c r="V12" i="40" s="1"/>
  <c r="Z44" i="39"/>
  <c r="AC13" i="38"/>
  <c r="V13" i="38" s="1"/>
  <c r="AD13" i="38"/>
  <c r="AD37" i="40"/>
  <c r="AD6" i="39"/>
  <c r="X42" i="39"/>
  <c r="X37" i="39"/>
  <c r="AC6" i="39"/>
  <c r="V6" i="39" s="1"/>
  <c r="AD34" i="38"/>
  <c r="AC34" i="38"/>
  <c r="V34" i="38" s="1"/>
  <c r="AD26" i="38"/>
  <c r="AC26" i="38"/>
  <c r="V26" i="38" s="1"/>
  <c r="AD14" i="38"/>
  <c r="AC14" i="38"/>
  <c r="V14" i="38" s="1"/>
  <c r="AC8" i="40"/>
  <c r="V8" i="40" s="1"/>
  <c r="AD16" i="38"/>
  <c r="AC16" i="38"/>
  <c r="V16" i="38" s="1"/>
  <c r="AD8" i="38"/>
  <c r="AC8" i="38"/>
  <c r="V8" i="38" s="1"/>
  <c r="AD35" i="37"/>
  <c r="AC35" i="37"/>
  <c r="Z45" i="37"/>
  <c r="Z40" i="37"/>
  <c r="Z44" i="37"/>
  <c r="Z43" i="37"/>
  <c r="Z41" i="37"/>
  <c r="Z42" i="37"/>
  <c r="Z38" i="37"/>
  <c r="F51" i="43" s="1"/>
  <c r="F53" i="43" s="1"/>
  <c r="AD32" i="36"/>
  <c r="AC32" i="36"/>
  <c r="V32" i="36" s="1"/>
  <c r="AD24" i="36"/>
  <c r="AC24" i="36"/>
  <c r="V24" i="36" s="1"/>
  <c r="AD16" i="36"/>
  <c r="AC16" i="36"/>
  <c r="V16" i="36" s="1"/>
  <c r="AC25" i="37"/>
  <c r="V25" i="37" s="1"/>
  <c r="AD25" i="37"/>
  <c r="AC9" i="37"/>
  <c r="V9" i="37" s="1"/>
  <c r="AD9" i="37"/>
  <c r="Y45" i="37"/>
  <c r="Y40" i="37"/>
  <c r="Y42" i="37"/>
  <c r="Y41" i="37"/>
  <c r="Y44" i="37"/>
  <c r="Y43" i="37"/>
  <c r="F38" i="36" a="1"/>
  <c r="AC29" i="36"/>
  <c r="V29" i="36" s="1"/>
  <c r="AD29" i="36"/>
  <c r="AC13" i="36"/>
  <c r="V13" i="36" s="1"/>
  <c r="AD13" i="36"/>
  <c r="AC9" i="36"/>
  <c r="V9" i="36" s="1"/>
  <c r="AD9" i="36"/>
  <c r="Z40" i="40"/>
  <c r="Z43" i="40"/>
  <c r="AD34" i="37"/>
  <c r="AC34" i="37"/>
  <c r="AD22" i="37"/>
  <c r="AC22" i="37"/>
  <c r="V22" i="37" s="1"/>
  <c r="AB44" i="37"/>
  <c r="AB42" i="37"/>
  <c r="AB43" i="37"/>
  <c r="AB38" i="37"/>
  <c r="H51" i="43" s="1"/>
  <c r="H53" i="43" s="1"/>
  <c r="AB45" i="37"/>
  <c r="AB41" i="37"/>
  <c r="AB40" i="37"/>
  <c r="AD34" i="36"/>
  <c r="AC34" i="36"/>
  <c r="V34" i="36" s="1"/>
  <c r="AC31" i="36"/>
  <c r="V31" i="36" s="1"/>
  <c r="AD18" i="36"/>
  <c r="AC18" i="36"/>
  <c r="V18" i="36" s="1"/>
  <c r="AC27" i="39"/>
  <c r="V27" i="39" s="1"/>
  <c r="W38" i="38"/>
  <c r="C46" i="43" s="1"/>
  <c r="AA38" i="37"/>
  <c r="G51" i="43" s="1"/>
  <c r="AA45" i="37"/>
  <c r="AD8" i="36"/>
  <c r="AC8" i="36"/>
  <c r="V8" i="36" s="1"/>
  <c r="AA41" i="35"/>
  <c r="AD33" i="35"/>
  <c r="AC33" i="35"/>
  <c r="V33" i="35" s="1"/>
  <c r="AD25" i="35"/>
  <c r="AC25" i="35"/>
  <c r="V25" i="35" s="1"/>
  <c r="AD17" i="35"/>
  <c r="AC17" i="35"/>
  <c r="V17" i="35" s="1"/>
  <c r="Y43" i="35"/>
  <c r="Y46" i="35"/>
  <c r="Y42" i="35"/>
  <c r="Y41" i="35"/>
  <c r="Y45" i="35"/>
  <c r="Y44" i="35"/>
  <c r="F37" i="34" a="1"/>
  <c r="AD23" i="37"/>
  <c r="F39" i="35" a="1"/>
  <c r="AC34" i="35"/>
  <c r="V34" i="35" s="1"/>
  <c r="AD34" i="35"/>
  <c r="AC23" i="35"/>
  <c r="V23" i="35" s="1"/>
  <c r="AC18" i="35"/>
  <c r="V18" i="35" s="1"/>
  <c r="AD18" i="35"/>
  <c r="AW45" i="35"/>
  <c r="AW44" i="35"/>
  <c r="AW46" i="35"/>
  <c r="AD35" i="36"/>
  <c r="AD11" i="36"/>
  <c r="AA43" i="35"/>
  <c r="AA45" i="35"/>
  <c r="AA42" i="38"/>
  <c r="AA44" i="38"/>
  <c r="AD36" i="35"/>
  <c r="AC36" i="35"/>
  <c r="V36" i="35" s="1"/>
  <c r="AD20" i="35"/>
  <c r="AC20" i="35"/>
  <c r="V20" i="35" s="1"/>
  <c r="AD36" i="34"/>
  <c r="AC36" i="34"/>
  <c r="V36" i="34" s="1"/>
  <c r="AD34" i="34"/>
  <c r="AC34" i="34"/>
  <c r="V34" i="34" s="1"/>
  <c r="AD32" i="34"/>
  <c r="AC32" i="34"/>
  <c r="V32" i="34" s="1"/>
  <c r="AD30" i="34"/>
  <c r="AC30" i="34"/>
  <c r="V30" i="34" s="1"/>
  <c r="AD26" i="34"/>
  <c r="AC26" i="34"/>
  <c r="V26" i="34" s="1"/>
  <c r="AD22" i="34"/>
  <c r="AC22" i="34"/>
  <c r="V22" i="34" s="1"/>
  <c r="AD18" i="34"/>
  <c r="AC18" i="34"/>
  <c r="V18" i="34" s="1"/>
  <c r="AD14" i="34"/>
  <c r="AC14" i="34"/>
  <c r="V14" i="34" s="1"/>
  <c r="AD12" i="34"/>
  <c r="AC12" i="34"/>
  <c r="V12" i="34" s="1"/>
  <c r="AD10" i="34"/>
  <c r="AC10" i="34"/>
  <c r="V10" i="34" s="1"/>
  <c r="AW44" i="34"/>
  <c r="AW43" i="34"/>
  <c r="AW42" i="34"/>
  <c r="Z38" i="31"/>
  <c r="F39" i="43" s="1"/>
  <c r="AB45" i="31"/>
  <c r="AB40" i="31"/>
  <c r="AB44" i="31"/>
  <c r="AB43" i="31"/>
  <c r="AB41" i="31"/>
  <c r="AB42" i="31"/>
  <c r="AB38" i="31"/>
  <c r="H39" i="43" s="1"/>
  <c r="AC25" i="33"/>
  <c r="V25" i="33" s="1"/>
  <c r="AD25" i="33"/>
  <c r="AC9" i="33"/>
  <c r="V9" i="33" s="1"/>
  <c r="AD9" i="33"/>
  <c r="AC36" i="32"/>
  <c r="V36" i="32" s="1"/>
  <c r="AD36" i="32"/>
  <c r="AC25" i="32"/>
  <c r="V25" i="32" s="1"/>
  <c r="AC20" i="32"/>
  <c r="V20" i="32" s="1"/>
  <c r="AD20" i="32"/>
  <c r="AC9" i="32"/>
  <c r="V9" i="32" s="1"/>
  <c r="AC31" i="31"/>
  <c r="V31" i="31" s="1"/>
  <c r="AD31" i="31"/>
  <c r="AC15" i="31"/>
  <c r="V15" i="31" s="1"/>
  <c r="AD15" i="31"/>
  <c r="W43" i="31"/>
  <c r="W38" i="31"/>
  <c r="C39" i="43" s="1"/>
  <c r="Z40" i="31"/>
  <c r="AA41" i="36"/>
  <c r="AA45" i="36"/>
  <c r="AB41" i="34"/>
  <c r="AB44" i="34"/>
  <c r="AB39" i="34"/>
  <c r="AB43" i="34"/>
  <c r="AB42" i="34"/>
  <c r="AB40" i="34"/>
  <c r="AB37" i="34"/>
  <c r="H43" i="43" s="1"/>
  <c r="H50" i="43" s="1"/>
  <c r="AD31" i="33"/>
  <c r="AC31" i="33"/>
  <c r="V31" i="33" s="1"/>
  <c r="AD15" i="33"/>
  <c r="AC15" i="33"/>
  <c r="V15" i="33" s="1"/>
  <c r="Y43" i="32"/>
  <c r="AD34" i="32"/>
  <c r="AC34" i="32"/>
  <c r="V34" i="32" s="1"/>
  <c r="AD18" i="32"/>
  <c r="AC18" i="32"/>
  <c r="V18" i="32" s="1"/>
  <c r="AB44" i="32"/>
  <c r="AB43" i="32"/>
  <c r="AB41" i="32"/>
  <c r="AB42" i="32"/>
  <c r="AB38" i="32"/>
  <c r="H40" i="43" s="1"/>
  <c r="AB45" i="32"/>
  <c r="AB40" i="32"/>
  <c r="Z44" i="31"/>
  <c r="F38" i="31" a="1"/>
  <c r="AD33" i="31"/>
  <c r="AC33" i="31"/>
  <c r="V33" i="31" s="1"/>
  <c r="AD25" i="31"/>
  <c r="AC25" i="31"/>
  <c r="V25" i="31" s="1"/>
  <c r="AD17" i="31"/>
  <c r="AC17" i="31"/>
  <c r="V17" i="31" s="1"/>
  <c r="AD9" i="31"/>
  <c r="AC9" i="31"/>
  <c r="V9" i="31" s="1"/>
  <c r="Y44" i="31"/>
  <c r="Y43" i="31"/>
  <c r="Y41" i="31"/>
  <c r="Y42" i="31"/>
  <c r="Y45" i="31"/>
  <c r="Y40" i="31"/>
  <c r="AD26" i="33"/>
  <c r="AD21" i="32"/>
  <c r="AD16" i="31"/>
  <c r="AD37" i="30"/>
  <c r="AC37" i="30"/>
  <c r="V37" i="30" s="1"/>
  <c r="AD28" i="30"/>
  <c r="AC28" i="30"/>
  <c r="V28" i="30" s="1"/>
  <c r="AC19" i="30"/>
  <c r="V19" i="30" s="1"/>
  <c r="AD11" i="30"/>
  <c r="Z44" i="30"/>
  <c r="Z43" i="30"/>
  <c r="Z41" i="30"/>
  <c r="Z42" i="30"/>
  <c r="Z38" i="30"/>
  <c r="F38" i="43" s="1"/>
  <c r="Z45" i="30"/>
  <c r="Z40" i="30"/>
  <c r="AC37" i="33"/>
  <c r="V37" i="33" s="1"/>
  <c r="AC34" i="30"/>
  <c r="V34" i="30" s="1"/>
  <c r="AD34" i="30"/>
  <c r="AC26" i="30"/>
  <c r="V26" i="30" s="1"/>
  <c r="AD26" i="30"/>
  <c r="AC25" i="30"/>
  <c r="V25" i="30" s="1"/>
  <c r="AD25" i="30"/>
  <c r="AC18" i="30"/>
  <c r="V18" i="30" s="1"/>
  <c r="AD18" i="30"/>
  <c r="AC17" i="30"/>
  <c r="V17" i="30" s="1"/>
  <c r="AD17" i="30"/>
  <c r="AC10" i="30"/>
  <c r="V10" i="30" s="1"/>
  <c r="AD10" i="30"/>
  <c r="AC9" i="30"/>
  <c r="V9" i="30" s="1"/>
  <c r="AD9" i="30"/>
  <c r="W43" i="30"/>
  <c r="AD31" i="30"/>
  <c r="AD16" i="30"/>
  <c r="AC16" i="30"/>
  <c r="V16" i="30" s="1"/>
  <c r="AD8" i="30"/>
  <c r="AC8" i="30"/>
  <c r="V8" i="30" s="1"/>
  <c r="AD30" i="29"/>
  <c r="AC30" i="29"/>
  <c r="V30" i="29" s="1"/>
  <c r="W37" i="29"/>
  <c r="W32" i="29"/>
  <c r="C54" i="43" s="1"/>
  <c r="C55" i="43" s="1"/>
  <c r="AC17" i="28"/>
  <c r="V17" i="28" s="1"/>
  <c r="AD17" i="28"/>
  <c r="AC35" i="27"/>
  <c r="V35" i="27" s="1"/>
  <c r="AD35" i="27"/>
  <c r="AC19" i="27"/>
  <c r="V19" i="27" s="1"/>
  <c r="AD19" i="27"/>
  <c r="AD12" i="29"/>
  <c r="AC12" i="29"/>
  <c r="V12" i="29" s="1"/>
  <c r="AC31" i="28"/>
  <c r="V31" i="28" s="1"/>
  <c r="AD31" i="28"/>
  <c r="AD24" i="28"/>
  <c r="AC24" i="28"/>
  <c r="V24" i="28" s="1"/>
  <c r="AD16" i="28"/>
  <c r="AC16" i="28"/>
  <c r="V16" i="28" s="1"/>
  <c r="AD8" i="28"/>
  <c r="AC8" i="28"/>
  <c r="V8" i="28" s="1"/>
  <c r="AC33" i="27"/>
  <c r="V33" i="27" s="1"/>
  <c r="AD33" i="27"/>
  <c r="AC25" i="27"/>
  <c r="V25" i="27" s="1"/>
  <c r="AD25" i="27"/>
  <c r="AC32" i="26"/>
  <c r="V32" i="26" s="1"/>
  <c r="AD31" i="26"/>
  <c r="AC19" i="26"/>
  <c r="V19" i="26" s="1"/>
  <c r="AD15" i="26"/>
  <c r="AB41" i="26"/>
  <c r="W33" i="26"/>
  <c r="C35" i="43" s="1"/>
  <c r="Z45" i="25"/>
  <c r="AC7" i="30"/>
  <c r="V7" i="30" s="1"/>
  <c r="AC17" i="29"/>
  <c r="V17" i="29" s="1"/>
  <c r="AD17" i="29"/>
  <c r="AD30" i="28"/>
  <c r="AC30" i="28"/>
  <c r="V30" i="28" s="1"/>
  <c r="Z40" i="28"/>
  <c r="Z39" i="28"/>
  <c r="Z37" i="28"/>
  <c r="Z38" i="28"/>
  <c r="Z33" i="28"/>
  <c r="F37" i="43" s="1"/>
  <c r="Z36" i="28"/>
  <c r="Z41" i="28"/>
  <c r="AC13" i="27"/>
  <c r="V13" i="27" s="1"/>
  <c r="Z39" i="26"/>
  <c r="AC29" i="25"/>
  <c r="V29" i="25" s="1"/>
  <c r="AD29" i="25"/>
  <c r="AC13" i="25"/>
  <c r="V13" i="25" s="1"/>
  <c r="AD13" i="25"/>
  <c r="Y44" i="25"/>
  <c r="Y42" i="25"/>
  <c r="Y46" i="25"/>
  <c r="Y45" i="25"/>
  <c r="Y41" i="25"/>
  <c r="Y43" i="25"/>
  <c r="AC25" i="24"/>
  <c r="V25" i="24" s="1"/>
  <c r="AD25" i="24"/>
  <c r="AC37" i="27"/>
  <c r="V37" i="27" s="1"/>
  <c r="AD37" i="27"/>
  <c r="AC29" i="27"/>
  <c r="V29" i="27" s="1"/>
  <c r="AD29" i="27"/>
  <c r="AC21" i="27"/>
  <c r="V21" i="27" s="1"/>
  <c r="AD21" i="27"/>
  <c r="AC20" i="26"/>
  <c r="V20" i="26" s="1"/>
  <c r="AD26" i="25"/>
  <c r="AC26" i="25"/>
  <c r="V26" i="25" s="1"/>
  <c r="AD10" i="25"/>
  <c r="AC10" i="25"/>
  <c r="V10" i="25" s="1"/>
  <c r="AD30" i="24"/>
  <c r="AC30" i="24"/>
  <c r="V30" i="24" s="1"/>
  <c r="AB41" i="30"/>
  <c r="AB45" i="30"/>
  <c r="Z39" i="29"/>
  <c r="Z36" i="29"/>
  <c r="Z32" i="29"/>
  <c r="F54" i="43" s="1"/>
  <c r="F55" i="43" s="1"/>
  <c r="Z38" i="29"/>
  <c r="Z34" i="29"/>
  <c r="Z37" i="29"/>
  <c r="Z35" i="29"/>
  <c r="Z45" i="27"/>
  <c r="Z44" i="27"/>
  <c r="Z42" i="27"/>
  <c r="Z46" i="27"/>
  <c r="Z41" i="27"/>
  <c r="Z38" i="27"/>
  <c r="F36" i="43" s="1"/>
  <c r="Z43" i="27"/>
  <c r="AD6" i="27"/>
  <c r="AC30" i="26"/>
  <c r="V30" i="26" s="1"/>
  <c r="AD30" i="26"/>
  <c r="AC26" i="26"/>
  <c r="V26" i="26" s="1"/>
  <c r="AD26" i="26"/>
  <c r="AC22" i="26"/>
  <c r="V22" i="26" s="1"/>
  <c r="AD22" i="26"/>
  <c r="AC18" i="26"/>
  <c r="V18" i="26" s="1"/>
  <c r="AD18" i="26"/>
  <c r="AC14" i="26"/>
  <c r="V14" i="26" s="1"/>
  <c r="AD14" i="26"/>
  <c r="AC10" i="26"/>
  <c r="V10" i="26" s="1"/>
  <c r="AD10" i="26"/>
  <c r="AD7" i="26"/>
  <c r="AD39" i="26" s="1"/>
  <c r="AC7" i="26"/>
  <c r="V7" i="26" s="1"/>
  <c r="AD35" i="25"/>
  <c r="AC35" i="25"/>
  <c r="V35" i="25" s="1"/>
  <c r="AD19" i="25"/>
  <c r="AC19" i="25"/>
  <c r="V19" i="25" s="1"/>
  <c r="AC16" i="25"/>
  <c r="V16" i="25" s="1"/>
  <c r="W44" i="25"/>
  <c r="W38" i="25"/>
  <c r="C34" i="43" s="1"/>
  <c r="AC36" i="24"/>
  <c r="V36" i="24" s="1"/>
  <c r="AD23" i="24"/>
  <c r="AC23" i="24"/>
  <c r="V23" i="24" s="1"/>
  <c r="AD19" i="24"/>
  <c r="AC19" i="24"/>
  <c r="V19" i="24" s="1"/>
  <c r="AD15" i="24"/>
  <c r="AC15" i="24"/>
  <c r="V15" i="24" s="1"/>
  <c r="AD11" i="24"/>
  <c r="AC11" i="24"/>
  <c r="V11" i="24" s="1"/>
  <c r="Z44" i="23"/>
  <c r="Z43" i="23"/>
  <c r="Z41" i="23"/>
  <c r="Z38" i="23"/>
  <c r="F31" i="43" s="1"/>
  <c r="Z45" i="23"/>
  <c r="Z42" i="23"/>
  <c r="Z40" i="23"/>
  <c r="Z33" i="26"/>
  <c r="F35" i="43" s="1"/>
  <c r="F41" i="43" s="1"/>
  <c r="AD20" i="24"/>
  <c r="AD13" i="24"/>
  <c r="AC13" i="24"/>
  <c r="V13" i="24" s="1"/>
  <c r="Z45" i="24"/>
  <c r="Z40" i="24"/>
  <c r="Z44" i="24"/>
  <c r="Z43" i="24"/>
  <c r="Z41" i="24"/>
  <c r="Z38" i="24"/>
  <c r="F32" i="43" s="1"/>
  <c r="Z42" i="24"/>
  <c r="W43" i="24"/>
  <c r="W38" i="24"/>
  <c r="C32" i="43" s="1"/>
  <c r="X43" i="24"/>
  <c r="X38" i="24"/>
  <c r="AD6" i="24"/>
  <c r="AC6" i="24"/>
  <c r="V6" i="24" s="1"/>
  <c r="Y40" i="24"/>
  <c r="Y45" i="21"/>
  <c r="Y40" i="21"/>
  <c r="Y44" i="21"/>
  <c r="Y43" i="21"/>
  <c r="Y41" i="21"/>
  <c r="Y42" i="21"/>
  <c r="AC31" i="23"/>
  <c r="V31" i="23" s="1"/>
  <c r="AC29" i="23"/>
  <c r="V29" i="23" s="1"/>
  <c r="AD24" i="23"/>
  <c r="AC24" i="23"/>
  <c r="V24" i="23" s="1"/>
  <c r="AD22" i="23"/>
  <c r="AC22" i="23"/>
  <c r="V22" i="23" s="1"/>
  <c r="AC15" i="23"/>
  <c r="V15" i="23" s="1"/>
  <c r="AC13" i="23"/>
  <c r="V13" i="23" s="1"/>
  <c r="AC11" i="23"/>
  <c r="V11" i="23" s="1"/>
  <c r="AC9" i="23"/>
  <c r="V9" i="23" s="1"/>
  <c r="AC7" i="23"/>
  <c r="V7" i="23" s="1"/>
  <c r="AB45" i="23"/>
  <c r="AB44" i="23"/>
  <c r="AB43" i="23"/>
  <c r="AB41" i="23"/>
  <c r="AB38" i="23"/>
  <c r="H31" i="43" s="1"/>
  <c r="AB42" i="23"/>
  <c r="AB40" i="23"/>
  <c r="AA45" i="23"/>
  <c r="AA44" i="22"/>
  <c r="AA41" i="22"/>
  <c r="AA45" i="22"/>
  <c r="AC8" i="24"/>
  <c r="V8" i="24" s="1"/>
  <c r="Y45" i="23"/>
  <c r="Y40" i="23"/>
  <c r="Y44" i="23"/>
  <c r="Y42" i="23"/>
  <c r="Y43" i="23"/>
  <c r="Y41" i="23"/>
  <c r="AD37" i="22"/>
  <c r="AC37" i="22"/>
  <c r="V37" i="22" s="1"/>
  <c r="AD32" i="22"/>
  <c r="AC32" i="22"/>
  <c r="V32" i="22" s="1"/>
  <c r="AD24" i="22"/>
  <c r="AC24" i="22"/>
  <c r="V24" i="22" s="1"/>
  <c r="AD16" i="22"/>
  <c r="AC16" i="22"/>
  <c r="V16" i="22" s="1"/>
  <c r="AD8" i="22"/>
  <c r="AC8" i="22"/>
  <c r="V8" i="22" s="1"/>
  <c r="Z44" i="22"/>
  <c r="Z43" i="22"/>
  <c r="Z38" i="22"/>
  <c r="F30" i="43" s="1"/>
  <c r="Z45" i="22"/>
  <c r="Z42" i="22"/>
  <c r="Z41" i="22"/>
  <c r="Z40" i="22"/>
  <c r="AA42" i="21"/>
  <c r="AA45" i="21"/>
  <c r="AA40" i="21"/>
  <c r="AA44" i="21"/>
  <c r="AA43" i="21"/>
  <c r="AA41" i="21"/>
  <c r="AA38" i="21"/>
  <c r="G29" i="43" s="1"/>
  <c r="AD35" i="20"/>
  <c r="AC35" i="20"/>
  <c r="V35" i="20" s="1"/>
  <c r="AD31" i="20"/>
  <c r="AC31" i="20"/>
  <c r="V31" i="20" s="1"/>
  <c r="AD27" i="20"/>
  <c r="AC27" i="20"/>
  <c r="V27" i="20" s="1"/>
  <c r="X33" i="26"/>
  <c r="AD24" i="24"/>
  <c r="AD35" i="22"/>
  <c r="AD19" i="22"/>
  <c r="AD11" i="22"/>
  <c r="Y45" i="22"/>
  <c r="Y42" i="22"/>
  <c r="Y40" i="22"/>
  <c r="Y43" i="22"/>
  <c r="Y44" i="22"/>
  <c r="Y41" i="22"/>
  <c r="Z44" i="21"/>
  <c r="Z43" i="21"/>
  <c r="Z41" i="21"/>
  <c r="Z38" i="21"/>
  <c r="F29" i="43" s="1"/>
  <c r="Z42" i="21"/>
  <c r="Z45" i="21"/>
  <c r="Z40" i="21"/>
  <c r="AD26" i="20"/>
  <c r="AC29" i="21"/>
  <c r="V29" i="21" s="1"/>
  <c r="AC13" i="21"/>
  <c r="V13" i="21" s="1"/>
  <c r="Y44" i="19"/>
  <c r="F38" i="18" a="1"/>
  <c r="F38" i="17" a="1"/>
  <c r="F38" i="16" a="1"/>
  <c r="Z45" i="20"/>
  <c r="Z40" i="20"/>
  <c r="Z44" i="20"/>
  <c r="Z43" i="20"/>
  <c r="Z41" i="20"/>
  <c r="Z38" i="20"/>
  <c r="F28" i="43" s="1"/>
  <c r="Z42" i="20"/>
  <c r="W43" i="20"/>
  <c r="W38" i="20"/>
  <c r="C28" i="43" s="1"/>
  <c r="AC18" i="19"/>
  <c r="V18" i="19" s="1"/>
  <c r="AD18" i="19"/>
  <c r="F38" i="19" a="1"/>
  <c r="AC34" i="18"/>
  <c r="V34" i="18" s="1"/>
  <c r="AD34" i="18"/>
  <c r="AC18" i="18"/>
  <c r="V18" i="18" s="1"/>
  <c r="AD18" i="18"/>
  <c r="Y40" i="17"/>
  <c r="AC30" i="17"/>
  <c r="V30" i="17" s="1"/>
  <c r="AD30" i="17"/>
  <c r="AC14" i="17"/>
  <c r="V14" i="17" s="1"/>
  <c r="AD14" i="17"/>
  <c r="AC6" i="17"/>
  <c r="V6" i="17" s="1"/>
  <c r="X43" i="17"/>
  <c r="X38" i="17"/>
  <c r="AD6" i="17"/>
  <c r="AC30" i="16"/>
  <c r="V30" i="16" s="1"/>
  <c r="AD30" i="16"/>
  <c r="AC23" i="21"/>
  <c r="V23" i="21" s="1"/>
  <c r="AC7" i="21"/>
  <c r="V7" i="21" s="1"/>
  <c r="AD19" i="20"/>
  <c r="AC19" i="20"/>
  <c r="V19" i="20" s="1"/>
  <c r="AD11" i="20"/>
  <c r="AC11" i="20"/>
  <c r="V11" i="20" s="1"/>
  <c r="AD23" i="19"/>
  <c r="AC23" i="19"/>
  <c r="V23" i="19" s="1"/>
  <c r="AD19" i="19"/>
  <c r="AC19" i="19"/>
  <c r="V19" i="19" s="1"/>
  <c r="AD15" i="19"/>
  <c r="AC15" i="19"/>
  <c r="V15" i="19" s="1"/>
  <c r="AD11" i="19"/>
  <c r="AC11" i="19"/>
  <c r="V11" i="19" s="1"/>
  <c r="Y43" i="18"/>
  <c r="AD35" i="18"/>
  <c r="AC35" i="18"/>
  <c r="V35" i="18" s="1"/>
  <c r="AD19" i="18"/>
  <c r="AC19" i="18"/>
  <c r="V19" i="18" s="1"/>
  <c r="AA44" i="18"/>
  <c r="AA43" i="18"/>
  <c r="AA41" i="18"/>
  <c r="AA38" i="18"/>
  <c r="G26" i="43" s="1"/>
  <c r="AA42" i="18"/>
  <c r="AA45" i="18"/>
  <c r="AA40" i="18"/>
  <c r="AD31" i="17"/>
  <c r="AC31" i="17"/>
  <c r="V31" i="17" s="1"/>
  <c r="AD15" i="17"/>
  <c r="AC15" i="17"/>
  <c r="V15" i="17" s="1"/>
  <c r="AA44" i="17"/>
  <c r="AA43" i="17"/>
  <c r="AA41" i="17"/>
  <c r="AA38" i="17"/>
  <c r="G25" i="43" s="1"/>
  <c r="AA42" i="17"/>
  <c r="AA45" i="17"/>
  <c r="AA40" i="17"/>
  <c r="AD35" i="16"/>
  <c r="AC35" i="16"/>
  <c r="V35" i="16" s="1"/>
  <c r="AD19" i="16"/>
  <c r="AC19" i="16"/>
  <c r="V19" i="16" s="1"/>
  <c r="AC30" i="19"/>
  <c r="V30" i="19" s="1"/>
  <c r="AD30" i="19"/>
  <c r="AD20" i="19"/>
  <c r="AC20" i="19"/>
  <c r="V20" i="19" s="1"/>
  <c r="AC17" i="19"/>
  <c r="V17" i="19" s="1"/>
  <c r="AD12" i="19"/>
  <c r="AC12" i="19"/>
  <c r="V12" i="19" s="1"/>
  <c r="AC9" i="19"/>
  <c r="V9" i="19" s="1"/>
  <c r="AD37" i="18"/>
  <c r="AC37" i="18"/>
  <c r="V37" i="18" s="1"/>
  <c r="AD28" i="18"/>
  <c r="AC28" i="18"/>
  <c r="V28" i="18" s="1"/>
  <c r="AC25" i="18"/>
  <c r="V25" i="18" s="1"/>
  <c r="AD12" i="18"/>
  <c r="AC12" i="18"/>
  <c r="V12" i="18" s="1"/>
  <c r="AC9" i="18"/>
  <c r="V9" i="18" s="1"/>
  <c r="Y42" i="17"/>
  <c r="AD36" i="17"/>
  <c r="AC36" i="17"/>
  <c r="V36" i="17" s="1"/>
  <c r="AC33" i="17"/>
  <c r="V33" i="17" s="1"/>
  <c r="AD20" i="17"/>
  <c r="AC20" i="17"/>
  <c r="V20" i="17" s="1"/>
  <c r="AC17" i="17"/>
  <c r="V17" i="17" s="1"/>
  <c r="Z45" i="17"/>
  <c r="Z40" i="17"/>
  <c r="Z44" i="17"/>
  <c r="Z43" i="17"/>
  <c r="Z41" i="17"/>
  <c r="Z38" i="17"/>
  <c r="F25" i="43" s="1"/>
  <c r="Z42" i="17"/>
  <c r="AD32" i="16"/>
  <c r="AC32" i="16"/>
  <c r="V32" i="16" s="1"/>
  <c r="AC29" i="16"/>
  <c r="V29" i="16" s="1"/>
  <c r="AD8" i="16"/>
  <c r="AC8" i="16"/>
  <c r="V8" i="16" s="1"/>
  <c r="AB43" i="19"/>
  <c r="AB42" i="19"/>
  <c r="AA40" i="15"/>
  <c r="AD31" i="10"/>
  <c r="AC31" i="10"/>
  <c r="V31" i="10" s="1"/>
  <c r="AD23" i="10"/>
  <c r="AC23" i="10"/>
  <c r="V23" i="10" s="1"/>
  <c r="AD15" i="10"/>
  <c r="AC15" i="10"/>
  <c r="V15" i="10" s="1"/>
  <c r="AD7" i="10"/>
  <c r="AC7" i="10"/>
  <c r="V7" i="10" s="1"/>
  <c r="AD7" i="9"/>
  <c r="AC7" i="9"/>
  <c r="V7" i="9" s="1"/>
  <c r="W43" i="8"/>
  <c r="W38" i="8"/>
  <c r="C12" i="43" s="1"/>
  <c r="AD14" i="16"/>
  <c r="AC14" i="16"/>
  <c r="V14" i="16" s="1"/>
  <c r="AA44" i="16"/>
  <c r="AA43" i="16"/>
  <c r="AA41" i="16"/>
  <c r="AA38" i="16"/>
  <c r="G23" i="43" s="1"/>
  <c r="AA42" i="16"/>
  <c r="AA45" i="16"/>
  <c r="AA40" i="16"/>
  <c r="X43" i="16"/>
  <c r="X38" i="16"/>
  <c r="AD6" i="16"/>
  <c r="AC6" i="16"/>
  <c r="V6" i="16" s="1"/>
  <c r="Y44" i="16"/>
  <c r="F38" i="15" a="1"/>
  <c r="AD24" i="15"/>
  <c r="AC24" i="15"/>
  <c r="V24" i="15" s="1"/>
  <c r="AC37" i="14"/>
  <c r="V37" i="14" s="1"/>
  <c r="AD37" i="14"/>
  <c r="AC32" i="14"/>
  <c r="V32" i="14" s="1"/>
  <c r="AD32" i="14"/>
  <c r="AC16" i="14"/>
  <c r="V16" i="14" s="1"/>
  <c r="AD16" i="14"/>
  <c r="AC37" i="13"/>
  <c r="V37" i="13" s="1"/>
  <c r="AD37" i="13"/>
  <c r="AC32" i="13"/>
  <c r="V32" i="13" s="1"/>
  <c r="AD32" i="13"/>
  <c r="AC16" i="13"/>
  <c r="V16" i="13" s="1"/>
  <c r="AD16" i="13"/>
  <c r="AC37" i="12"/>
  <c r="V37" i="12" s="1"/>
  <c r="AD37" i="12"/>
  <c r="AC32" i="12"/>
  <c r="V32" i="12" s="1"/>
  <c r="AD32" i="12"/>
  <c r="AC16" i="12"/>
  <c r="V16" i="12" s="1"/>
  <c r="AD16" i="12"/>
  <c r="AC37" i="11"/>
  <c r="V37" i="11" s="1"/>
  <c r="AD37" i="11"/>
  <c r="AC32" i="11"/>
  <c r="V32" i="11" s="1"/>
  <c r="AD32" i="11"/>
  <c r="AC16" i="11"/>
  <c r="V16" i="11" s="1"/>
  <c r="AD16" i="11"/>
  <c r="AC11" i="16"/>
  <c r="V11" i="16" s="1"/>
  <c r="AD11" i="16"/>
  <c r="AC21" i="15"/>
  <c r="V21" i="15" s="1"/>
  <c r="AD21" i="15"/>
  <c r="AD14" i="15"/>
  <c r="AC14" i="15"/>
  <c r="V14" i="15" s="1"/>
  <c r="AA44" i="14"/>
  <c r="W38" i="14"/>
  <c r="C21" i="43" s="1"/>
  <c r="AD29" i="14"/>
  <c r="AC29" i="14"/>
  <c r="V29" i="14" s="1"/>
  <c r="AD13" i="14"/>
  <c r="AC13" i="14"/>
  <c r="V13" i="14" s="1"/>
  <c r="AA43" i="13"/>
  <c r="AD25" i="13"/>
  <c r="AC25" i="13"/>
  <c r="V25" i="13" s="1"/>
  <c r="AD9" i="13"/>
  <c r="AC9" i="13"/>
  <c r="V9" i="13" s="1"/>
  <c r="Y44" i="13"/>
  <c r="Y43" i="13"/>
  <c r="Y41" i="13"/>
  <c r="Y42" i="13"/>
  <c r="Y45" i="13"/>
  <c r="Y40" i="13"/>
  <c r="AA41" i="12"/>
  <c r="F38" i="12" a="1"/>
  <c r="AD21" i="12"/>
  <c r="AC21" i="12"/>
  <c r="V21" i="12" s="1"/>
  <c r="AA38" i="11"/>
  <c r="G18" i="43" s="1"/>
  <c r="AD33" i="11"/>
  <c r="AC33" i="11"/>
  <c r="V33" i="11" s="1"/>
  <c r="AD17" i="11"/>
  <c r="AC17" i="11"/>
  <c r="V17" i="11" s="1"/>
  <c r="AD25" i="10"/>
  <c r="AC25" i="10"/>
  <c r="V25" i="10" s="1"/>
  <c r="AD9" i="10"/>
  <c r="AC9" i="10"/>
  <c r="V9" i="10" s="1"/>
  <c r="Y44" i="10"/>
  <c r="Y43" i="10"/>
  <c r="Y41" i="10"/>
  <c r="Y42" i="10"/>
  <c r="Y45" i="10"/>
  <c r="Y40" i="10"/>
  <c r="AD33" i="9"/>
  <c r="AC33" i="9"/>
  <c r="V33" i="9" s="1"/>
  <c r="AB44" i="20"/>
  <c r="Y45" i="19"/>
  <c r="AD9" i="18"/>
  <c r="AD10" i="16"/>
  <c r="AC10" i="16"/>
  <c r="V10" i="16" s="1"/>
  <c r="AD30" i="15"/>
  <c r="AC30" i="15"/>
  <c r="V30" i="15" s="1"/>
  <c r="AD10" i="15"/>
  <c r="AC10" i="15"/>
  <c r="V10" i="15" s="1"/>
  <c r="AD26" i="14"/>
  <c r="AC26" i="14"/>
  <c r="V26" i="14" s="1"/>
  <c r="AC23" i="14"/>
  <c r="V23" i="14" s="1"/>
  <c r="AD10" i="14"/>
  <c r="AC10" i="14"/>
  <c r="V10" i="14" s="1"/>
  <c r="AC7" i="14"/>
  <c r="V7" i="14" s="1"/>
  <c r="X43" i="14"/>
  <c r="X38" i="14"/>
  <c r="AD6" i="14"/>
  <c r="AC6" i="14"/>
  <c r="V6" i="14" s="1"/>
  <c r="AA42" i="13"/>
  <c r="AC35" i="13"/>
  <c r="V35" i="13" s="1"/>
  <c r="AD22" i="13"/>
  <c r="AC22" i="13"/>
  <c r="V22" i="13" s="1"/>
  <c r="AB45" i="13"/>
  <c r="AB40" i="13"/>
  <c r="AB44" i="13"/>
  <c r="AB43" i="13"/>
  <c r="AB41" i="13"/>
  <c r="AB38" i="13"/>
  <c r="H20" i="43" s="1"/>
  <c r="AB42" i="13"/>
  <c r="AD34" i="12"/>
  <c r="AC34" i="12"/>
  <c r="V34" i="12" s="1"/>
  <c r="AC31" i="12"/>
  <c r="V31" i="12" s="1"/>
  <c r="AD18" i="12"/>
  <c r="AC18" i="12"/>
  <c r="V18" i="12" s="1"/>
  <c r="AC15" i="12"/>
  <c r="V15" i="12" s="1"/>
  <c r="AW45" i="12"/>
  <c r="AW44" i="12"/>
  <c r="AW43" i="12"/>
  <c r="AD30" i="11"/>
  <c r="AC30" i="11"/>
  <c r="V30" i="11" s="1"/>
  <c r="AC27" i="11"/>
  <c r="V27" i="11" s="1"/>
  <c r="AD14" i="11"/>
  <c r="AC14" i="11"/>
  <c r="V14" i="11" s="1"/>
  <c r="Z43" i="10"/>
  <c r="AD30" i="10"/>
  <c r="AC30" i="10"/>
  <c r="V30" i="10" s="1"/>
  <c r="AD26" i="10"/>
  <c r="AC26" i="10"/>
  <c r="V26" i="10" s="1"/>
  <c r="AD22" i="10"/>
  <c r="AC22" i="10"/>
  <c r="V22" i="10" s="1"/>
  <c r="AD18" i="10"/>
  <c r="AC18" i="10"/>
  <c r="V18" i="10" s="1"/>
  <c r="AD14" i="10"/>
  <c r="AC14" i="10"/>
  <c r="V14" i="10" s="1"/>
  <c r="AD10" i="10"/>
  <c r="AC10" i="10"/>
  <c r="V10" i="10" s="1"/>
  <c r="X43" i="10"/>
  <c r="X38" i="10"/>
  <c r="AD6" i="10"/>
  <c r="AC6" i="10"/>
  <c r="V6" i="10" s="1"/>
  <c r="AW45" i="8"/>
  <c r="AW44" i="8"/>
  <c r="AW43" i="8"/>
  <c r="AD7" i="13"/>
  <c r="AC18" i="9"/>
  <c r="V18" i="9" s="1"/>
  <c r="AD18" i="9"/>
  <c r="AD33" i="8"/>
  <c r="AC33" i="8"/>
  <c r="V33" i="8" s="1"/>
  <c r="AD8" i="8"/>
  <c r="AC13" i="7"/>
  <c r="V13" i="7" s="1"/>
  <c r="AD13" i="7"/>
  <c r="W38" i="7"/>
  <c r="C14" i="43" s="1"/>
  <c r="F38" i="4" a="1"/>
  <c r="AC19" i="15"/>
  <c r="V19" i="15" s="1"/>
  <c r="AB43" i="15"/>
  <c r="W43" i="15"/>
  <c r="AD9" i="9"/>
  <c r="AC9" i="9"/>
  <c r="V9" i="9" s="1"/>
  <c r="AB43" i="7"/>
  <c r="F38" i="7" a="1"/>
  <c r="AA38" i="7"/>
  <c r="G14" i="43" s="1"/>
  <c r="AC26" i="6"/>
  <c r="V26" i="6" s="1"/>
  <c r="AD26" i="6"/>
  <c r="AC10" i="6"/>
  <c r="V10" i="6" s="1"/>
  <c r="AD10" i="6"/>
  <c r="AC34" i="5"/>
  <c r="V34" i="5" s="1"/>
  <c r="AD34" i="5"/>
  <c r="AC18" i="5"/>
  <c r="V18" i="5" s="1"/>
  <c r="AD18" i="5"/>
  <c r="AC34" i="4"/>
  <c r="V34" i="4" s="1"/>
  <c r="AD34" i="4"/>
  <c r="AC18" i="4"/>
  <c r="V18" i="4" s="1"/>
  <c r="AD18" i="4"/>
  <c r="AD15" i="9"/>
  <c r="AC15" i="9"/>
  <c r="V15" i="9" s="1"/>
  <c r="X43" i="9"/>
  <c r="X38" i="9"/>
  <c r="AC6" i="9"/>
  <c r="V6" i="9" s="1"/>
  <c r="AD6" i="9"/>
  <c r="AD9" i="7"/>
  <c r="AC9" i="7"/>
  <c r="V9" i="7" s="1"/>
  <c r="Y41" i="6"/>
  <c r="W43" i="6"/>
  <c r="W38" i="6"/>
  <c r="C13" i="43" s="1"/>
  <c r="Y41" i="5"/>
  <c r="W43" i="5"/>
  <c r="W38" i="5"/>
  <c r="C11" i="43" s="1"/>
  <c r="AD31" i="4"/>
  <c r="AC31" i="4"/>
  <c r="V31" i="4" s="1"/>
  <c r="AD15" i="4"/>
  <c r="AC15" i="4"/>
  <c r="V15" i="4" s="1"/>
  <c r="AD7" i="4"/>
  <c r="AC7" i="4"/>
  <c r="V7" i="4" s="1"/>
  <c r="AD19" i="3"/>
  <c r="AC19" i="3"/>
  <c r="V19" i="3" s="1"/>
  <c r="AD15" i="3"/>
  <c r="AC15" i="3"/>
  <c r="V15" i="3" s="1"/>
  <c r="Y45" i="3"/>
  <c r="Y40" i="3"/>
  <c r="Y44" i="3"/>
  <c r="Y43" i="3"/>
  <c r="Y41" i="3"/>
  <c r="Y42" i="3"/>
  <c r="AD33" i="15"/>
  <c r="AD29" i="15"/>
  <c r="AD27" i="14"/>
  <c r="AC26" i="8"/>
  <c r="V26" i="8" s="1"/>
  <c r="AD26" i="8"/>
  <c r="AC10" i="8"/>
  <c r="V10" i="8" s="1"/>
  <c r="AD10" i="8"/>
  <c r="AA40" i="7"/>
  <c r="AC30" i="7"/>
  <c r="V30" i="7" s="1"/>
  <c r="AD30" i="7"/>
  <c r="AD24" i="7"/>
  <c r="AC24" i="7"/>
  <c r="V24" i="7" s="1"/>
  <c r="AC14" i="7"/>
  <c r="V14" i="7" s="1"/>
  <c r="AD14" i="7"/>
  <c r="AD8" i="7"/>
  <c r="AC8" i="7"/>
  <c r="V8" i="7" s="1"/>
  <c r="Y42" i="6"/>
  <c r="AD36" i="6"/>
  <c r="AC36" i="6"/>
  <c r="V36" i="6" s="1"/>
  <c r="AC33" i="6"/>
  <c r="V33" i="6" s="1"/>
  <c r="AD28" i="6"/>
  <c r="AC28" i="6"/>
  <c r="V28" i="6" s="1"/>
  <c r="AD20" i="6"/>
  <c r="AC20" i="6"/>
  <c r="V20" i="6" s="1"/>
  <c r="AD12" i="6"/>
  <c r="AC12" i="6"/>
  <c r="V12" i="6" s="1"/>
  <c r="AD37" i="5"/>
  <c r="AC37" i="5"/>
  <c r="V37" i="5" s="1"/>
  <c r="AD16" i="5"/>
  <c r="AC16" i="5"/>
  <c r="V16" i="5" s="1"/>
  <c r="AD24" i="4"/>
  <c r="AC24" i="4"/>
  <c r="V24" i="4" s="1"/>
  <c r="AD8" i="4"/>
  <c r="AC8" i="4"/>
  <c r="V8" i="4" s="1"/>
  <c r="AD37" i="3"/>
  <c r="AC37" i="3"/>
  <c r="V37" i="3" s="1"/>
  <c r="AD18" i="3"/>
  <c r="AD14" i="3"/>
  <c r="AD8" i="3"/>
  <c r="AC8" i="3"/>
  <c r="V8" i="3" s="1"/>
  <c r="Z45" i="3"/>
  <c r="Z40" i="3"/>
  <c r="Z44" i="3"/>
  <c r="Z43" i="3"/>
  <c r="Z41" i="3"/>
  <c r="Z38" i="3"/>
  <c r="F9" i="43" s="1"/>
  <c r="Z42" i="3"/>
  <c r="AD37" i="2"/>
  <c r="AC37" i="2"/>
  <c r="V37" i="2" s="1"/>
  <c r="AC37" i="1"/>
  <c r="V37" i="1" s="1"/>
  <c r="AD37" i="1"/>
  <c r="AC10" i="3"/>
  <c r="V10" i="3" s="1"/>
  <c r="AD26" i="7"/>
  <c r="AC11" i="7"/>
  <c r="V11" i="7" s="1"/>
  <c r="AD21" i="6"/>
  <c r="AD18" i="2"/>
  <c r="AD15" i="1"/>
  <c r="AC15" i="1"/>
  <c r="V15" i="1" s="1"/>
  <c r="AD7" i="1"/>
  <c r="AC7" i="1"/>
  <c r="V7" i="1" s="1"/>
  <c r="X38" i="1"/>
  <c r="AD17" i="1"/>
  <c r="AD19" i="7"/>
  <c r="AD25" i="5"/>
  <c r="AD17" i="3"/>
  <c r="AC25" i="2"/>
  <c r="V25" i="2" s="1"/>
  <c r="AD17" i="2"/>
  <c r="AD7" i="2"/>
  <c r="AC7" i="2"/>
  <c r="V7" i="2" s="1"/>
  <c r="AD21" i="1"/>
  <c r="AC21" i="1"/>
  <c r="V21" i="1" s="1"/>
  <c r="Z42" i="1"/>
  <c r="Z40" i="1"/>
  <c r="Z45" i="1"/>
  <c r="Z41" i="1"/>
  <c r="Z44" i="1"/>
  <c r="Z38" i="1"/>
  <c r="F7" i="43" s="1"/>
  <c r="Z43" i="1"/>
  <c r="F38" i="1" a="1"/>
  <c r="AD10" i="7"/>
  <c r="AD13" i="4"/>
  <c r="AC21" i="2"/>
  <c r="V21" i="2" s="1"/>
  <c r="AW45" i="2"/>
  <c r="AW44" i="2"/>
  <c r="AW43" i="2"/>
  <c r="W38" i="2"/>
  <c r="C8" i="43" s="1"/>
  <c r="W43" i="2"/>
  <c r="Z41" i="9"/>
  <c r="Z45" i="9"/>
  <c r="AC18" i="7"/>
  <c r="V18" i="7" s="1"/>
  <c r="AD21" i="5"/>
  <c r="AC10" i="2"/>
  <c r="V10" i="2" s="1"/>
  <c r="AB43" i="1"/>
  <c r="AC34" i="1"/>
  <c r="V34" i="1" s="1"/>
  <c r="F16" i="42" a="1"/>
  <c r="AD12" i="42"/>
  <c r="AC12" i="42"/>
  <c r="V12" i="42" s="1"/>
  <c r="AC9" i="42"/>
  <c r="V9" i="42" s="1"/>
  <c r="AD9" i="42"/>
  <c r="AC14" i="41"/>
  <c r="V14" i="41" s="1"/>
  <c r="AD14" i="41"/>
  <c r="AC27" i="40"/>
  <c r="V27" i="40" s="1"/>
  <c r="AD27" i="40"/>
  <c r="AD20" i="40"/>
  <c r="AC20" i="40"/>
  <c r="V20" i="40" s="1"/>
  <c r="AD12" i="41"/>
  <c r="AC12" i="41"/>
  <c r="V12" i="41" s="1"/>
  <c r="F38" i="40" a="1"/>
  <c r="AD17" i="40"/>
  <c r="AC17" i="40"/>
  <c r="V17" i="40" s="1"/>
  <c r="AD8" i="42"/>
  <c r="AC8" i="42"/>
  <c r="V8" i="42" s="1"/>
  <c r="AD14" i="42"/>
  <c r="AC14" i="42"/>
  <c r="V14" i="42" s="1"/>
  <c r="AD15" i="42"/>
  <c r="AC15" i="42"/>
  <c r="V15" i="42" s="1"/>
  <c r="AC13" i="42"/>
  <c r="V13" i="42" s="1"/>
  <c r="AD13" i="42"/>
  <c r="W43" i="41"/>
  <c r="W38" i="41"/>
  <c r="C49" i="43" s="1"/>
  <c r="AC7" i="42"/>
  <c r="V7" i="42" s="1"/>
  <c r="AD7" i="42"/>
  <c r="AC34" i="41"/>
  <c r="V34" i="41" s="1"/>
  <c r="AD34" i="41"/>
  <c r="AD25" i="41"/>
  <c r="AC25" i="41"/>
  <c r="V25" i="41" s="1"/>
  <c r="AD9" i="41"/>
  <c r="AC9" i="41"/>
  <c r="V9" i="41" s="1"/>
  <c r="AC22" i="40"/>
  <c r="V22" i="40" s="1"/>
  <c r="AD22" i="40"/>
  <c r="AD13" i="41"/>
  <c r="AC13" i="41"/>
  <c r="V13" i="41" s="1"/>
  <c r="AD28" i="40"/>
  <c r="AC28" i="40"/>
  <c r="V28" i="40" s="1"/>
  <c r="AD21" i="40"/>
  <c r="AC21" i="40"/>
  <c r="V21" i="40" s="1"/>
  <c r="AC32" i="41"/>
  <c r="V32" i="41" s="1"/>
  <c r="AD17" i="41"/>
  <c r="AC17" i="41"/>
  <c r="V17" i="41" s="1"/>
  <c r="AC14" i="40"/>
  <c r="V14" i="40" s="1"/>
  <c r="AD14" i="40"/>
  <c r="AD21" i="41"/>
  <c r="AC21" i="41"/>
  <c r="V21" i="41" s="1"/>
  <c r="AC15" i="41"/>
  <c r="V15" i="41" s="1"/>
  <c r="X38" i="41"/>
  <c r="AC6" i="41"/>
  <c r="V6" i="41" s="1"/>
  <c r="X43" i="41"/>
  <c r="AD6" i="41"/>
  <c r="AD32" i="40"/>
  <c r="AC32" i="40"/>
  <c r="V32" i="40" s="1"/>
  <c r="AD25" i="40"/>
  <c r="AC25" i="40"/>
  <c r="V25" i="40" s="1"/>
  <c r="W43" i="40"/>
  <c r="W38" i="40"/>
  <c r="C48" i="43" s="1"/>
  <c r="Z40" i="41"/>
  <c r="X38" i="40"/>
  <c r="AC6" i="40"/>
  <c r="V6" i="40" s="1"/>
  <c r="X43" i="40"/>
  <c r="AD6" i="40"/>
  <c r="AA43" i="39"/>
  <c r="AA42" i="39"/>
  <c r="AA40" i="39"/>
  <c r="AA37" i="39"/>
  <c r="G47" i="43" s="1"/>
  <c r="AA44" i="39"/>
  <c r="AA41" i="39"/>
  <c r="AA39" i="39"/>
  <c r="AD31" i="38"/>
  <c r="AC31" i="38"/>
  <c r="V31" i="38" s="1"/>
  <c r="AD23" i="38"/>
  <c r="AC23" i="38"/>
  <c r="V23" i="38" s="1"/>
  <c r="AD31" i="40"/>
  <c r="AC10" i="40"/>
  <c r="V10" i="40" s="1"/>
  <c r="AD10" i="40"/>
  <c r="Y44" i="39"/>
  <c r="Y43" i="39"/>
  <c r="Y42" i="39"/>
  <c r="Y40" i="39"/>
  <c r="Y41" i="39"/>
  <c r="Y39" i="39"/>
  <c r="F38" i="38" a="1"/>
  <c r="AD33" i="38"/>
  <c r="AC33" i="38"/>
  <c r="V33" i="38" s="1"/>
  <c r="AD25" i="38"/>
  <c r="AC25" i="38"/>
  <c r="V25" i="38" s="1"/>
  <c r="AC17" i="38"/>
  <c r="V17" i="38" s="1"/>
  <c r="AD17" i="38"/>
  <c r="AD25" i="39"/>
  <c r="AC25" i="39"/>
  <c r="V25" i="39" s="1"/>
  <c r="AD23" i="39"/>
  <c r="AC23" i="39"/>
  <c r="V23" i="39" s="1"/>
  <c r="AD21" i="39"/>
  <c r="AC21" i="39"/>
  <c r="V21" i="39" s="1"/>
  <c r="AD19" i="39"/>
  <c r="AC19" i="39"/>
  <c r="V19" i="39" s="1"/>
  <c r="AD17" i="39"/>
  <c r="AC17" i="39"/>
  <c r="V17" i="39" s="1"/>
  <c r="AD15" i="39"/>
  <c r="AC15" i="39"/>
  <c r="V15" i="39" s="1"/>
  <c r="AD13" i="39"/>
  <c r="AC13" i="39"/>
  <c r="V13" i="39" s="1"/>
  <c r="AD11" i="39"/>
  <c r="AC11" i="39"/>
  <c r="V11" i="39" s="1"/>
  <c r="AD9" i="39"/>
  <c r="AC9" i="39"/>
  <c r="V9" i="39" s="1"/>
  <c r="AD7" i="39"/>
  <c r="AC7" i="39"/>
  <c r="V7" i="39" s="1"/>
  <c r="F37" i="39" a="1"/>
  <c r="AD28" i="38"/>
  <c r="AD10" i="38"/>
  <c r="AC10" i="38"/>
  <c r="V10" i="38" s="1"/>
  <c r="AW45" i="38"/>
  <c r="AW44" i="38"/>
  <c r="AW43" i="38"/>
  <c r="AD33" i="37"/>
  <c r="AC33" i="37"/>
  <c r="AD24" i="37"/>
  <c r="AC24" i="37"/>
  <c r="V24" i="37" s="1"/>
  <c r="AD16" i="37"/>
  <c r="AC16" i="37"/>
  <c r="V16" i="37" s="1"/>
  <c r="AD8" i="37"/>
  <c r="AC8" i="37"/>
  <c r="V8" i="37" s="1"/>
  <c r="AD37" i="36"/>
  <c r="AC37" i="36"/>
  <c r="V37" i="36" s="1"/>
  <c r="AC21" i="37"/>
  <c r="V21" i="37" s="1"/>
  <c r="AD21" i="37"/>
  <c r="AC25" i="36"/>
  <c r="V25" i="36" s="1"/>
  <c r="AD25" i="36"/>
  <c r="Z42" i="40"/>
  <c r="Z44" i="40"/>
  <c r="AD20" i="38"/>
  <c r="AC20" i="38"/>
  <c r="V20" i="38" s="1"/>
  <c r="AD11" i="38"/>
  <c r="AC11" i="38"/>
  <c r="V11" i="38" s="1"/>
  <c r="AD36" i="37"/>
  <c r="AC36" i="37"/>
  <c r="AD26" i="37"/>
  <c r="AC26" i="37"/>
  <c r="V26" i="37" s="1"/>
  <c r="AD10" i="37"/>
  <c r="AC10" i="37"/>
  <c r="V10" i="37" s="1"/>
  <c r="AC7" i="37"/>
  <c r="V7" i="37" s="1"/>
  <c r="F38" i="37" a="1"/>
  <c r="X43" i="37"/>
  <c r="AD6" i="37"/>
  <c r="X38" i="37"/>
  <c r="AC6" i="37"/>
  <c r="V6" i="37" s="1"/>
  <c r="AD22" i="36"/>
  <c r="AC22" i="36"/>
  <c r="V22" i="36" s="1"/>
  <c r="AC19" i="36"/>
  <c r="V19" i="36" s="1"/>
  <c r="AW44" i="36"/>
  <c r="AW43" i="36"/>
  <c r="AW45" i="36"/>
  <c r="AA41" i="37"/>
  <c r="W38" i="37"/>
  <c r="C51" i="43" s="1"/>
  <c r="C53" i="43" s="1"/>
  <c r="AD38" i="35"/>
  <c r="AC38" i="35"/>
  <c r="V38" i="35" s="1"/>
  <c r="AA43" i="34"/>
  <c r="AA42" i="34"/>
  <c r="AA40" i="34"/>
  <c r="AA37" i="34"/>
  <c r="G43" i="43" s="1"/>
  <c r="AA41" i="34"/>
  <c r="AA44" i="34"/>
  <c r="AA39" i="34"/>
  <c r="AA39" i="35"/>
  <c r="G44" i="43" s="1"/>
  <c r="AC35" i="35"/>
  <c r="V35" i="35" s="1"/>
  <c r="AC30" i="35"/>
  <c r="V30" i="35" s="1"/>
  <c r="AD30" i="35"/>
  <c r="AC19" i="35"/>
  <c r="V19" i="35" s="1"/>
  <c r="AC14" i="35"/>
  <c r="V14" i="35" s="1"/>
  <c r="AD14" i="35"/>
  <c r="AB45" i="35"/>
  <c r="AB44" i="35"/>
  <c r="AB42" i="35"/>
  <c r="AB43" i="35"/>
  <c r="AB39" i="35"/>
  <c r="H44" i="43" s="1"/>
  <c r="AB46" i="35"/>
  <c r="AB41" i="35"/>
  <c r="AD12" i="36"/>
  <c r="AC12" i="36"/>
  <c r="V12" i="36" s="1"/>
  <c r="AA46" i="35"/>
  <c r="AA38" i="38"/>
  <c r="G46" i="43" s="1"/>
  <c r="AA40" i="38"/>
  <c r="AD10" i="36"/>
  <c r="AC10" i="36"/>
  <c r="V10" i="36" s="1"/>
  <c r="AD24" i="35"/>
  <c r="AC24" i="35"/>
  <c r="V24" i="35" s="1"/>
  <c r="AD8" i="35"/>
  <c r="AC8" i="35"/>
  <c r="V8" i="35" s="1"/>
  <c r="Z46" i="35"/>
  <c r="Z45" i="35"/>
  <c r="Z41" i="35"/>
  <c r="Z44" i="35"/>
  <c r="Z39" i="35"/>
  <c r="F44" i="43" s="1"/>
  <c r="Z43" i="35"/>
  <c r="Z42" i="35"/>
  <c r="AD27" i="34"/>
  <c r="AC27" i="34"/>
  <c r="V27" i="34" s="1"/>
  <c r="AD23" i="34"/>
  <c r="AC23" i="34"/>
  <c r="V23" i="34" s="1"/>
  <c r="AD19" i="34"/>
  <c r="AC19" i="34"/>
  <c r="V19" i="34" s="1"/>
  <c r="AD15" i="34"/>
  <c r="AC15" i="34"/>
  <c r="V15" i="34" s="1"/>
  <c r="AD28" i="33"/>
  <c r="AC28" i="33"/>
  <c r="V28" i="33" s="1"/>
  <c r="AD20" i="33"/>
  <c r="AC20" i="33"/>
  <c r="V20" i="33" s="1"/>
  <c r="AD12" i="33"/>
  <c r="AC12" i="33"/>
  <c r="V12" i="33" s="1"/>
  <c r="AD31" i="32"/>
  <c r="AC31" i="32"/>
  <c r="V31" i="32" s="1"/>
  <c r="AD23" i="32"/>
  <c r="AC23" i="32"/>
  <c r="V23" i="32" s="1"/>
  <c r="AD15" i="32"/>
  <c r="AC15" i="32"/>
  <c r="V15" i="32" s="1"/>
  <c r="AD7" i="32"/>
  <c r="AC7" i="32"/>
  <c r="V7" i="32" s="1"/>
  <c r="AD34" i="31"/>
  <c r="AC34" i="31"/>
  <c r="V34" i="31" s="1"/>
  <c r="AD26" i="31"/>
  <c r="AC26" i="31"/>
  <c r="V26" i="31" s="1"/>
  <c r="AD18" i="31"/>
  <c r="AC18" i="31"/>
  <c r="V18" i="31" s="1"/>
  <c r="AD10" i="31"/>
  <c r="AC10" i="31"/>
  <c r="V10" i="31" s="1"/>
  <c r="X43" i="31"/>
  <c r="X38" i="31"/>
  <c r="AD6" i="31"/>
  <c r="AC6" i="31"/>
  <c r="V6" i="31" s="1"/>
  <c r="AC9" i="35"/>
  <c r="V9" i="35" s="1"/>
  <c r="AC21" i="33"/>
  <c r="V21" i="33" s="1"/>
  <c r="AD21" i="33"/>
  <c r="AC10" i="33"/>
  <c r="V10" i="33" s="1"/>
  <c r="AC32" i="32"/>
  <c r="V32" i="32" s="1"/>
  <c r="AD32" i="32"/>
  <c r="AC21" i="32"/>
  <c r="V21" i="32" s="1"/>
  <c r="AC16" i="32"/>
  <c r="V16" i="32" s="1"/>
  <c r="AD16" i="32"/>
  <c r="AC35" i="31"/>
  <c r="V35" i="31" s="1"/>
  <c r="AD35" i="31"/>
  <c r="AC32" i="31"/>
  <c r="V32" i="31" s="1"/>
  <c r="AC19" i="31"/>
  <c r="V19" i="31" s="1"/>
  <c r="AD19" i="31"/>
  <c r="AB43" i="33"/>
  <c r="AB44" i="33"/>
  <c r="Y45" i="32"/>
  <c r="Y40" i="32"/>
  <c r="F38" i="32" a="1"/>
  <c r="AA43" i="36"/>
  <c r="AD9" i="34"/>
  <c r="AC9" i="34"/>
  <c r="V9" i="34" s="1"/>
  <c r="AD7" i="34"/>
  <c r="AC7" i="34"/>
  <c r="V7" i="34" s="1"/>
  <c r="AD19" i="33"/>
  <c r="AC19" i="33"/>
  <c r="V19" i="33" s="1"/>
  <c r="AA45" i="33"/>
  <c r="AA41" i="33"/>
  <c r="AA38" i="33"/>
  <c r="G42" i="43" s="1"/>
  <c r="AA44" i="33"/>
  <c r="AA40" i="33"/>
  <c r="AA43" i="33"/>
  <c r="AA42" i="33"/>
  <c r="AD22" i="32"/>
  <c r="AC22" i="32"/>
  <c r="V22" i="32" s="1"/>
  <c r="X43" i="32"/>
  <c r="X38" i="32"/>
  <c r="AD6" i="32"/>
  <c r="AC6" i="32"/>
  <c r="V6" i="32" s="1"/>
  <c r="AC6" i="30"/>
  <c r="V6" i="30" s="1"/>
  <c r="X43" i="30"/>
  <c r="X38" i="30"/>
  <c r="AD6" i="30"/>
  <c r="AD22" i="28"/>
  <c r="AC22" i="28"/>
  <c r="V22" i="28" s="1"/>
  <c r="AD14" i="28"/>
  <c r="AC14" i="28"/>
  <c r="V14" i="28" s="1"/>
  <c r="AW40" i="28"/>
  <c r="AW39" i="28"/>
  <c r="AW41" i="28"/>
  <c r="AE6" i="28"/>
  <c r="AD36" i="27"/>
  <c r="AC36" i="27"/>
  <c r="V36" i="27" s="1"/>
  <c r="AD28" i="27"/>
  <c r="AC28" i="27"/>
  <c r="V28" i="27" s="1"/>
  <c r="AD20" i="27"/>
  <c r="AC20" i="27"/>
  <c r="V20" i="27" s="1"/>
  <c r="AC33" i="30"/>
  <c r="V33" i="30" s="1"/>
  <c r="AD33" i="30"/>
  <c r="AD24" i="30"/>
  <c r="AC24" i="30"/>
  <c r="V24" i="30" s="1"/>
  <c r="AW38" i="29"/>
  <c r="AW37" i="29"/>
  <c r="AW39" i="29"/>
  <c r="AE6" i="29"/>
  <c r="AC22" i="30"/>
  <c r="V22" i="30" s="1"/>
  <c r="AD22" i="30"/>
  <c r="AC21" i="30"/>
  <c r="V21" i="30" s="1"/>
  <c r="AD21" i="30"/>
  <c r="AA42" i="30"/>
  <c r="AA38" i="30"/>
  <c r="G38" i="43" s="1"/>
  <c r="AA45" i="30"/>
  <c r="AA44" i="30"/>
  <c r="AA43" i="30"/>
  <c r="AA41" i="30"/>
  <c r="AA40" i="30"/>
  <c r="AC29" i="28"/>
  <c r="V29" i="28" s="1"/>
  <c r="AD29" i="28"/>
  <c r="AC13" i="28"/>
  <c r="V13" i="28" s="1"/>
  <c r="AD13" i="28"/>
  <c r="Y38" i="28"/>
  <c r="Y41" i="28"/>
  <c r="Y36" i="28"/>
  <c r="Y40" i="28"/>
  <c r="Y39" i="28"/>
  <c r="Y37" i="28"/>
  <c r="AC31" i="27"/>
  <c r="V31" i="27" s="1"/>
  <c r="AD31" i="27"/>
  <c r="AD20" i="29"/>
  <c r="AC20" i="29"/>
  <c r="V20" i="29" s="1"/>
  <c r="AD32" i="28"/>
  <c r="AC32" i="28"/>
  <c r="V32" i="28" s="1"/>
  <c r="AC16" i="27"/>
  <c r="V16" i="27" s="1"/>
  <c r="AD16" i="27"/>
  <c r="AD14" i="27"/>
  <c r="AC14" i="27"/>
  <c r="V14" i="27" s="1"/>
  <c r="AC8" i="27"/>
  <c r="V8" i="27" s="1"/>
  <c r="AD8" i="27"/>
  <c r="AD18" i="29"/>
  <c r="AC18" i="29"/>
  <c r="V18" i="29" s="1"/>
  <c r="AB45" i="27"/>
  <c r="AB44" i="27"/>
  <c r="AB42" i="27"/>
  <c r="AB43" i="27"/>
  <c r="AB41" i="27"/>
  <c r="AB46" i="27"/>
  <c r="AB38" i="27"/>
  <c r="H36" i="43" s="1"/>
  <c r="AA41" i="26"/>
  <c r="AA36" i="26"/>
  <c r="AA33" i="26"/>
  <c r="G35" i="43" s="1"/>
  <c r="AA39" i="26"/>
  <c r="AA40" i="26"/>
  <c r="AA37" i="26"/>
  <c r="AA38" i="26"/>
  <c r="AC33" i="25"/>
  <c r="V33" i="25" s="1"/>
  <c r="AD33" i="25"/>
  <c r="AC17" i="25"/>
  <c r="V17" i="25" s="1"/>
  <c r="AD17" i="25"/>
  <c r="F38" i="24" a="1"/>
  <c r="AC29" i="24"/>
  <c r="V29" i="24" s="1"/>
  <c r="AD29" i="24"/>
  <c r="AW45" i="23"/>
  <c r="AW44" i="23"/>
  <c r="AW43" i="23"/>
  <c r="AE6" i="23"/>
  <c r="AD24" i="29"/>
  <c r="AC24" i="29"/>
  <c r="V24" i="29" s="1"/>
  <c r="AD28" i="28"/>
  <c r="AC28" i="28"/>
  <c r="V28" i="28" s="1"/>
  <c r="AD20" i="28"/>
  <c r="AC20" i="28"/>
  <c r="V20" i="28" s="1"/>
  <c r="AD12" i="28"/>
  <c r="AC12" i="28"/>
  <c r="V12" i="28" s="1"/>
  <c r="AA41" i="28"/>
  <c r="AA36" i="28"/>
  <c r="AA33" i="28"/>
  <c r="G37" i="43" s="1"/>
  <c r="AA38" i="28"/>
  <c r="AA40" i="28"/>
  <c r="AA39" i="28"/>
  <c r="AA37" i="28"/>
  <c r="AD29" i="26"/>
  <c r="AC29" i="26"/>
  <c r="V29" i="26" s="1"/>
  <c r="AD21" i="26"/>
  <c r="AC21" i="26"/>
  <c r="V21" i="26" s="1"/>
  <c r="AD13" i="26"/>
  <c r="AC13" i="26"/>
  <c r="V13" i="26" s="1"/>
  <c r="AD22" i="25"/>
  <c r="AC22" i="25"/>
  <c r="V22" i="25" s="1"/>
  <c r="AW46" i="25"/>
  <c r="AW44" i="25"/>
  <c r="AW45" i="25"/>
  <c r="AE6" i="25"/>
  <c r="AD26" i="24"/>
  <c r="AC26" i="24"/>
  <c r="V26" i="24" s="1"/>
  <c r="AB43" i="30"/>
  <c r="W33" i="28"/>
  <c r="C37" i="43" s="1"/>
  <c r="W39" i="28"/>
  <c r="F39" i="27" a="1"/>
  <c r="Z42" i="25"/>
  <c r="AC36" i="25"/>
  <c r="V36" i="25" s="1"/>
  <c r="AD23" i="25"/>
  <c r="AC23" i="25"/>
  <c r="V23" i="25" s="1"/>
  <c r="AC20" i="25"/>
  <c r="V20" i="25" s="1"/>
  <c r="AD27" i="24"/>
  <c r="AC27" i="24"/>
  <c r="V27" i="24" s="1"/>
  <c r="AC24" i="24"/>
  <c r="V24" i="24" s="1"/>
  <c r="Z43" i="25"/>
  <c r="AD21" i="24"/>
  <c r="AC21" i="24"/>
  <c r="V21" i="24" s="1"/>
  <c r="AA45" i="24"/>
  <c r="AA40" i="24"/>
  <c r="AA44" i="24"/>
  <c r="AA43" i="24"/>
  <c r="AA41" i="24"/>
  <c r="AA38" i="24"/>
  <c r="G32" i="43" s="1"/>
  <c r="AA42" i="24"/>
  <c r="AB44" i="24"/>
  <c r="AB43" i="24"/>
  <c r="AB41" i="24"/>
  <c r="AB38" i="24"/>
  <c r="H32" i="43" s="1"/>
  <c r="AB42" i="24"/>
  <c r="AB45" i="24"/>
  <c r="AB40" i="24"/>
  <c r="Y41" i="24"/>
  <c r="AA43" i="22"/>
  <c r="AA42" i="22"/>
  <c r="AD34" i="22"/>
  <c r="AC34" i="22"/>
  <c r="V34" i="22" s="1"/>
  <c r="AD26" i="22"/>
  <c r="AC26" i="22"/>
  <c r="V26" i="22" s="1"/>
  <c r="AD18" i="22"/>
  <c r="AC18" i="22"/>
  <c r="V18" i="22" s="1"/>
  <c r="AD10" i="22"/>
  <c r="AC10" i="22"/>
  <c r="V10" i="22" s="1"/>
  <c r="AB44" i="22"/>
  <c r="AB43" i="22"/>
  <c r="AB41" i="22"/>
  <c r="AB45" i="22"/>
  <c r="AB40" i="22"/>
  <c r="AB38" i="22"/>
  <c r="H30" i="43" s="1"/>
  <c r="AB42" i="22"/>
  <c r="AD29" i="20"/>
  <c r="AC29" i="20"/>
  <c r="V29" i="20" s="1"/>
  <c r="AD21" i="20"/>
  <c r="AC21" i="20"/>
  <c r="V21" i="20" s="1"/>
  <c r="AD13" i="20"/>
  <c r="AC13" i="20"/>
  <c r="V13" i="20" s="1"/>
  <c r="AC35" i="23"/>
  <c r="V35" i="23" s="1"/>
  <c r="AC33" i="23"/>
  <c r="V33" i="23" s="1"/>
  <c r="AD28" i="23"/>
  <c r="AC28" i="23"/>
  <c r="V28" i="23" s="1"/>
  <c r="AD26" i="23"/>
  <c r="AC26" i="23"/>
  <c r="V26" i="23" s="1"/>
  <c r="AC19" i="23"/>
  <c r="V19" i="23" s="1"/>
  <c r="AC17" i="23"/>
  <c r="V17" i="23" s="1"/>
  <c r="AD12" i="23"/>
  <c r="AC12" i="23"/>
  <c r="V12" i="23" s="1"/>
  <c r="AD8" i="23"/>
  <c r="AC8" i="23"/>
  <c r="V8" i="23" s="1"/>
  <c r="AA42" i="23"/>
  <c r="AW45" i="21"/>
  <c r="AW44" i="21"/>
  <c r="AW43" i="21"/>
  <c r="AD37" i="21"/>
  <c r="AC37" i="21"/>
  <c r="V37" i="21" s="1"/>
  <c r="AD32" i="21"/>
  <c r="AC32" i="21"/>
  <c r="V32" i="21" s="1"/>
  <c r="W43" i="21"/>
  <c r="W38" i="21"/>
  <c r="C29" i="43" s="1"/>
  <c r="X39" i="26"/>
  <c r="AC7" i="24"/>
  <c r="V7" i="24" s="1"/>
  <c r="AD7" i="24"/>
  <c r="AD29" i="22"/>
  <c r="AC29" i="22"/>
  <c r="V29" i="22" s="1"/>
  <c r="AD21" i="22"/>
  <c r="AC21" i="22"/>
  <c r="V21" i="22" s="1"/>
  <c r="AD13" i="22"/>
  <c r="AC13" i="22"/>
  <c r="V13" i="22" s="1"/>
  <c r="AD31" i="21"/>
  <c r="AD27" i="21"/>
  <c r="AD25" i="21"/>
  <c r="AD21" i="21"/>
  <c r="AD19" i="21"/>
  <c r="AD17" i="21"/>
  <c r="AD15" i="21"/>
  <c r="AD11" i="21"/>
  <c r="AD9" i="21"/>
  <c r="AD36" i="20"/>
  <c r="AC36" i="20"/>
  <c r="V36" i="20" s="1"/>
  <c r="AD28" i="20"/>
  <c r="AC28" i="20"/>
  <c r="V28" i="20" s="1"/>
  <c r="AC36" i="19"/>
  <c r="V36" i="19" s="1"/>
  <c r="AD36" i="19"/>
  <c r="AC22" i="20"/>
  <c r="V22" i="20" s="1"/>
  <c r="AD22" i="20"/>
  <c r="AC14" i="20"/>
  <c r="V14" i="20" s="1"/>
  <c r="AD14" i="20"/>
  <c r="Y42" i="19"/>
  <c r="AA44" i="20"/>
  <c r="AA43" i="20"/>
  <c r="AA41" i="20"/>
  <c r="AA38" i="20"/>
  <c r="G28" i="43" s="1"/>
  <c r="AA42" i="20"/>
  <c r="AA45" i="20"/>
  <c r="AA40" i="20"/>
  <c r="Y45" i="20"/>
  <c r="Y40" i="20"/>
  <c r="Y44" i="20"/>
  <c r="Y43" i="20"/>
  <c r="Y41" i="20"/>
  <c r="Y42" i="20"/>
  <c r="AC22" i="19"/>
  <c r="V22" i="19" s="1"/>
  <c r="AD22" i="19"/>
  <c r="AW45" i="19"/>
  <c r="AW44" i="19"/>
  <c r="AW43" i="19"/>
  <c r="AC22" i="18"/>
  <c r="V22" i="18" s="1"/>
  <c r="AD22" i="18"/>
  <c r="AW45" i="18"/>
  <c r="AW44" i="18"/>
  <c r="AW43" i="18"/>
  <c r="AC34" i="17"/>
  <c r="V34" i="17" s="1"/>
  <c r="AD34" i="17"/>
  <c r="AC18" i="17"/>
  <c r="V18" i="17" s="1"/>
  <c r="AD18" i="17"/>
  <c r="AC34" i="16"/>
  <c r="V34" i="16" s="1"/>
  <c r="AD34" i="16"/>
  <c r="AW45" i="16"/>
  <c r="AW44" i="16"/>
  <c r="AW43" i="16"/>
  <c r="W43" i="22"/>
  <c r="AC6" i="21"/>
  <c r="V6" i="21" s="1"/>
  <c r="AD7" i="19"/>
  <c r="AC7" i="19"/>
  <c r="V7" i="19" s="1"/>
  <c r="AA44" i="19"/>
  <c r="AA43" i="19"/>
  <c r="AA41" i="19"/>
  <c r="AA38" i="19"/>
  <c r="G27" i="43" s="1"/>
  <c r="AA45" i="19"/>
  <c r="AA40" i="19"/>
  <c r="AA42" i="19"/>
  <c r="AD31" i="18"/>
  <c r="AC31" i="18"/>
  <c r="V31" i="18" s="1"/>
  <c r="AD15" i="18"/>
  <c r="AC15" i="18"/>
  <c r="V15" i="18" s="1"/>
  <c r="W43" i="18"/>
  <c r="W38" i="18"/>
  <c r="C26" i="43" s="1"/>
  <c r="Y41" i="17"/>
  <c r="AD27" i="17"/>
  <c r="AC27" i="17"/>
  <c r="V27" i="17" s="1"/>
  <c r="AD11" i="17"/>
  <c r="AC11" i="17"/>
  <c r="V11" i="17" s="1"/>
  <c r="W43" i="17"/>
  <c r="W38" i="17"/>
  <c r="C25" i="43" s="1"/>
  <c r="AD31" i="16"/>
  <c r="AC31" i="16"/>
  <c r="V31" i="16" s="1"/>
  <c r="AA44" i="23"/>
  <c r="Z45" i="19"/>
  <c r="Z40" i="19"/>
  <c r="Z42" i="19"/>
  <c r="Z44" i="19"/>
  <c r="Z38" i="19"/>
  <c r="F27" i="43" s="1"/>
  <c r="Z43" i="19"/>
  <c r="Z41" i="19"/>
  <c r="AD32" i="18"/>
  <c r="AC32" i="18"/>
  <c r="V32" i="18" s="1"/>
  <c r="AC29" i="18"/>
  <c r="V29" i="18" s="1"/>
  <c r="AD16" i="18"/>
  <c r="AC16" i="18"/>
  <c r="V16" i="18" s="1"/>
  <c r="AC13" i="18"/>
  <c r="V13" i="18" s="1"/>
  <c r="AD24" i="17"/>
  <c r="AC24" i="17"/>
  <c r="V24" i="17" s="1"/>
  <c r="AC21" i="17"/>
  <c r="V21" i="17" s="1"/>
  <c r="AD8" i="17"/>
  <c r="AC8" i="17"/>
  <c r="V8" i="17" s="1"/>
  <c r="AD36" i="16"/>
  <c r="AC36" i="16"/>
  <c r="V36" i="16" s="1"/>
  <c r="AC33" i="16"/>
  <c r="V33" i="16" s="1"/>
  <c r="AD20" i="16"/>
  <c r="AC20" i="16"/>
  <c r="V20" i="16" s="1"/>
  <c r="AD37" i="15"/>
  <c r="AC37" i="15"/>
  <c r="V37" i="15" s="1"/>
  <c r="AB44" i="19"/>
  <c r="AD29" i="17"/>
  <c r="AC15" i="16"/>
  <c r="V15" i="16" s="1"/>
  <c r="AD15" i="16"/>
  <c r="AC35" i="15"/>
  <c r="V35" i="15" s="1"/>
  <c r="AD35" i="15"/>
  <c r="AA45" i="15"/>
  <c r="AA45" i="10"/>
  <c r="AA40" i="10"/>
  <c r="AA44" i="10"/>
  <c r="AA43" i="10"/>
  <c r="AA41" i="10"/>
  <c r="AA38" i="10"/>
  <c r="G17" i="43" s="1"/>
  <c r="AA42" i="10"/>
  <c r="AD31" i="9"/>
  <c r="AC31" i="9"/>
  <c r="V31" i="9" s="1"/>
  <c r="AD23" i="9"/>
  <c r="AC23" i="9"/>
  <c r="V23" i="9" s="1"/>
  <c r="AA45" i="9"/>
  <c r="AA40" i="9"/>
  <c r="AA44" i="9"/>
  <c r="AA43" i="9"/>
  <c r="AA41" i="9"/>
  <c r="AA38" i="9"/>
  <c r="G16" i="43" s="1"/>
  <c r="AA42" i="9"/>
  <c r="AD31" i="8"/>
  <c r="AC31" i="8"/>
  <c r="V31" i="8" s="1"/>
  <c r="AD23" i="8"/>
  <c r="AC23" i="8"/>
  <c r="V23" i="8" s="1"/>
  <c r="AD15" i="8"/>
  <c r="AC15" i="8"/>
  <c r="V15" i="8" s="1"/>
  <c r="AC27" i="19"/>
  <c r="V27" i="19" s="1"/>
  <c r="AD13" i="18"/>
  <c r="AB42" i="16"/>
  <c r="AB45" i="16"/>
  <c r="AB40" i="16"/>
  <c r="AB44" i="16"/>
  <c r="AB43" i="16"/>
  <c r="AB41" i="16"/>
  <c r="AB38" i="16"/>
  <c r="H23" i="43" s="1"/>
  <c r="Y42" i="16"/>
  <c r="AD34" i="15"/>
  <c r="AC34" i="15"/>
  <c r="V34" i="15" s="1"/>
  <c r="AD16" i="15"/>
  <c r="AC16" i="15"/>
  <c r="V16" i="15" s="1"/>
  <c r="AC8" i="15"/>
  <c r="V8" i="15" s="1"/>
  <c r="AD8" i="15"/>
  <c r="Z44" i="15"/>
  <c r="Z43" i="15"/>
  <c r="Z41" i="15"/>
  <c r="Z38" i="15"/>
  <c r="F22" i="43" s="1"/>
  <c r="Z42" i="15"/>
  <c r="Z40" i="15"/>
  <c r="Z45" i="15"/>
  <c r="AC36" i="14"/>
  <c r="V36" i="14" s="1"/>
  <c r="AD36" i="14"/>
  <c r="AC20" i="14"/>
  <c r="V20" i="14" s="1"/>
  <c r="AD20" i="14"/>
  <c r="Z42" i="14"/>
  <c r="Z45" i="14"/>
  <c r="Z40" i="14"/>
  <c r="Z44" i="14"/>
  <c r="Z43" i="14"/>
  <c r="Z41" i="14"/>
  <c r="Z38" i="14"/>
  <c r="F21" i="43" s="1"/>
  <c r="AC36" i="13"/>
  <c r="V36" i="13" s="1"/>
  <c r="AD36" i="13"/>
  <c r="AC20" i="13"/>
  <c r="V20" i="13" s="1"/>
  <c r="AD20" i="13"/>
  <c r="Z42" i="13"/>
  <c r="Z45" i="13"/>
  <c r="Z40" i="13"/>
  <c r="Z44" i="13"/>
  <c r="Z43" i="13"/>
  <c r="Z41" i="13"/>
  <c r="Z38" i="13"/>
  <c r="F20" i="43" s="1"/>
  <c r="AC36" i="12"/>
  <c r="V36" i="12" s="1"/>
  <c r="AD36" i="12"/>
  <c r="AC20" i="12"/>
  <c r="V20" i="12" s="1"/>
  <c r="AD20" i="12"/>
  <c r="Z42" i="12"/>
  <c r="Z45" i="12"/>
  <c r="Z40" i="12"/>
  <c r="Z44" i="12"/>
  <c r="Z43" i="12"/>
  <c r="Z41" i="12"/>
  <c r="Z38" i="12"/>
  <c r="F19" i="43" s="1"/>
  <c r="AC36" i="11"/>
  <c r="V36" i="11" s="1"/>
  <c r="AD36" i="11"/>
  <c r="AC20" i="11"/>
  <c r="V20" i="11" s="1"/>
  <c r="AD20" i="11"/>
  <c r="Z42" i="11"/>
  <c r="Z45" i="11"/>
  <c r="Z40" i="11"/>
  <c r="Z44" i="11"/>
  <c r="Z43" i="11"/>
  <c r="Z41" i="11"/>
  <c r="Z38" i="11"/>
  <c r="F18" i="43" s="1"/>
  <c r="AC13" i="15"/>
  <c r="V13" i="15" s="1"/>
  <c r="AD13" i="15"/>
  <c r="AA43" i="14"/>
  <c r="AD25" i="14"/>
  <c r="AC25" i="14"/>
  <c r="V25" i="14" s="1"/>
  <c r="AD9" i="14"/>
  <c r="AC9" i="14"/>
  <c r="V9" i="14" s="1"/>
  <c r="Y44" i="14"/>
  <c r="Y43" i="14"/>
  <c r="Y41" i="14"/>
  <c r="Y42" i="14"/>
  <c r="Y45" i="14"/>
  <c r="Y40" i="14"/>
  <c r="AA41" i="13"/>
  <c r="F38" i="13" a="1"/>
  <c r="AD21" i="13"/>
  <c r="AC21" i="13"/>
  <c r="V21" i="13" s="1"/>
  <c r="AA38" i="12"/>
  <c r="G19" i="43" s="1"/>
  <c r="AD33" i="12"/>
  <c r="AC33" i="12"/>
  <c r="V33" i="12" s="1"/>
  <c r="AD17" i="12"/>
  <c r="AC17" i="12"/>
  <c r="V17" i="12" s="1"/>
  <c r="AA44" i="11"/>
  <c r="W38" i="11"/>
  <c r="C18" i="43" s="1"/>
  <c r="AD29" i="11"/>
  <c r="AC29" i="11"/>
  <c r="V29" i="11" s="1"/>
  <c r="AD13" i="11"/>
  <c r="AC13" i="11"/>
  <c r="V13" i="11" s="1"/>
  <c r="Z45" i="10"/>
  <c r="AD33" i="10"/>
  <c r="AC33" i="10"/>
  <c r="V33" i="10" s="1"/>
  <c r="AD21" i="10"/>
  <c r="AC21" i="10"/>
  <c r="V21" i="10" s="1"/>
  <c r="F38" i="9" a="1"/>
  <c r="AD29" i="9"/>
  <c r="AC29" i="9"/>
  <c r="V29" i="9" s="1"/>
  <c r="AB38" i="20"/>
  <c r="H28" i="43" s="1"/>
  <c r="AB40" i="20"/>
  <c r="AD18" i="16"/>
  <c r="AC18" i="16"/>
  <c r="V18" i="16" s="1"/>
  <c r="AA44" i="15"/>
  <c r="AD32" i="15"/>
  <c r="AC32" i="15"/>
  <c r="V32" i="15" s="1"/>
  <c r="AC11" i="15"/>
  <c r="V11" i="15" s="1"/>
  <c r="AD30" i="14"/>
  <c r="AC30" i="14"/>
  <c r="V30" i="14" s="1"/>
  <c r="AD14" i="14"/>
  <c r="AC14" i="14"/>
  <c r="V14" i="14" s="1"/>
  <c r="AC11" i="14"/>
  <c r="V11" i="14" s="1"/>
  <c r="AD26" i="13"/>
  <c r="AC26" i="13"/>
  <c r="V26" i="13" s="1"/>
  <c r="AC23" i="13"/>
  <c r="V23" i="13" s="1"/>
  <c r="AD10" i="13"/>
  <c r="AC10" i="13"/>
  <c r="V10" i="13" s="1"/>
  <c r="X43" i="13"/>
  <c r="X38" i="13"/>
  <c r="AD6" i="13"/>
  <c r="AC6" i="13"/>
  <c r="V6" i="13" s="1"/>
  <c r="AA42" i="12"/>
  <c r="AC35" i="12"/>
  <c r="V35" i="12" s="1"/>
  <c r="AD22" i="12"/>
  <c r="AC22" i="12"/>
  <c r="V22" i="12" s="1"/>
  <c r="AC19" i="12"/>
  <c r="V19" i="12" s="1"/>
  <c r="AB45" i="12"/>
  <c r="AB40" i="12"/>
  <c r="AB44" i="12"/>
  <c r="AB43" i="12"/>
  <c r="AB41" i="12"/>
  <c r="AB38" i="12"/>
  <c r="H19" i="43" s="1"/>
  <c r="AB42" i="12"/>
  <c r="AD34" i="11"/>
  <c r="AC34" i="11"/>
  <c r="V34" i="11" s="1"/>
  <c r="AC31" i="11"/>
  <c r="V31" i="11" s="1"/>
  <c r="AD18" i="11"/>
  <c r="AC18" i="11"/>
  <c r="V18" i="11" s="1"/>
  <c r="AC15" i="11"/>
  <c r="V15" i="11" s="1"/>
  <c r="AW45" i="11"/>
  <c r="AW44" i="11"/>
  <c r="AW43" i="11"/>
  <c r="Z41" i="10"/>
  <c r="AD34" i="10"/>
  <c r="AC34" i="10"/>
  <c r="V34" i="10" s="1"/>
  <c r="AW45" i="9"/>
  <c r="AW44" i="9"/>
  <c r="AW43" i="9"/>
  <c r="AD23" i="15"/>
  <c r="AA45" i="11"/>
  <c r="AD11" i="9"/>
  <c r="AC11" i="9"/>
  <c r="V11" i="9" s="1"/>
  <c r="AD9" i="8"/>
  <c r="AC9" i="8"/>
  <c r="V9" i="8" s="1"/>
  <c r="AB42" i="7"/>
  <c r="F38" i="3" a="1"/>
  <c r="AD21" i="3"/>
  <c r="AC21" i="3"/>
  <c r="V21" i="3" s="1"/>
  <c r="AB42" i="15"/>
  <c r="AB44" i="15"/>
  <c r="AA45" i="12"/>
  <c r="AC30" i="8"/>
  <c r="V30" i="8" s="1"/>
  <c r="AD30" i="8"/>
  <c r="AC22" i="8"/>
  <c r="V22" i="8" s="1"/>
  <c r="AD22" i="8"/>
  <c r="AC14" i="8"/>
  <c r="V14" i="8" s="1"/>
  <c r="AD14" i="8"/>
  <c r="AA41" i="7"/>
  <c r="Y40" i="6"/>
  <c r="AC30" i="6"/>
  <c r="V30" i="6" s="1"/>
  <c r="AD30" i="6"/>
  <c r="AC14" i="6"/>
  <c r="V14" i="6" s="1"/>
  <c r="AD14" i="6"/>
  <c r="AW45" i="6"/>
  <c r="AW43" i="6"/>
  <c r="AW44" i="6"/>
  <c r="AC22" i="5"/>
  <c r="V22" i="5" s="1"/>
  <c r="AD22" i="5"/>
  <c r="AW45" i="5"/>
  <c r="AW44" i="5"/>
  <c r="AW43" i="5"/>
  <c r="AC22" i="4"/>
  <c r="V22" i="4" s="1"/>
  <c r="AD22" i="4"/>
  <c r="AW45" i="4"/>
  <c r="AW44" i="4"/>
  <c r="AW43" i="4"/>
  <c r="AA45" i="13"/>
  <c r="AB45" i="9"/>
  <c r="AB40" i="9"/>
  <c r="AB44" i="9"/>
  <c r="AB43" i="9"/>
  <c r="AB41" i="9"/>
  <c r="AB38" i="9"/>
  <c r="H16" i="43" s="1"/>
  <c r="AB42" i="9"/>
  <c r="Z42" i="8"/>
  <c r="Z45" i="8"/>
  <c r="Z40" i="8"/>
  <c r="Z44" i="8"/>
  <c r="Z43" i="8"/>
  <c r="Z41" i="8"/>
  <c r="Z38" i="8"/>
  <c r="F12" i="43" s="1"/>
  <c r="AD17" i="7"/>
  <c r="AC17" i="7"/>
  <c r="V17" i="7" s="1"/>
  <c r="AD35" i="6"/>
  <c r="AC35" i="6"/>
  <c r="V35" i="6" s="1"/>
  <c r="AD31" i="6"/>
  <c r="AC31" i="6"/>
  <c r="V31" i="6" s="1"/>
  <c r="AD27" i="6"/>
  <c r="AC27" i="6"/>
  <c r="V27" i="6" s="1"/>
  <c r="AD23" i="6"/>
  <c r="AC23" i="6"/>
  <c r="V23" i="6" s="1"/>
  <c r="AD19" i="6"/>
  <c r="AC19" i="6"/>
  <c r="V19" i="6" s="1"/>
  <c r="AD15" i="6"/>
  <c r="AC15" i="6"/>
  <c r="V15" i="6" s="1"/>
  <c r="AD11" i="6"/>
  <c r="AC11" i="6"/>
  <c r="V11" i="6" s="1"/>
  <c r="AD7" i="6"/>
  <c r="AC7" i="6"/>
  <c r="V7" i="6" s="1"/>
  <c r="Y44" i="5"/>
  <c r="AD35" i="5"/>
  <c r="AC35" i="5"/>
  <c r="V35" i="5" s="1"/>
  <c r="AD31" i="5"/>
  <c r="AC31" i="5"/>
  <c r="V31" i="5" s="1"/>
  <c r="AD27" i="5"/>
  <c r="AC27" i="5"/>
  <c r="V27" i="5" s="1"/>
  <c r="AD23" i="5"/>
  <c r="AC23" i="5"/>
  <c r="V23" i="5" s="1"/>
  <c r="AD19" i="5"/>
  <c r="AC19" i="5"/>
  <c r="V19" i="5" s="1"/>
  <c r="AD27" i="4"/>
  <c r="AC27" i="4"/>
  <c r="V27" i="4" s="1"/>
  <c r="AD11" i="4"/>
  <c r="AC11" i="4"/>
  <c r="V11" i="4" s="1"/>
  <c r="AA44" i="4"/>
  <c r="AA43" i="4"/>
  <c r="AA41" i="4"/>
  <c r="AA38" i="4"/>
  <c r="G10" i="43" s="1"/>
  <c r="AA42" i="4"/>
  <c r="AA45" i="4"/>
  <c r="AA40" i="4"/>
  <c r="AD31" i="3"/>
  <c r="AC31" i="3"/>
  <c r="V31" i="3" s="1"/>
  <c r="AC7" i="3"/>
  <c r="V7" i="3" s="1"/>
  <c r="AD7" i="3"/>
  <c r="AD35" i="2"/>
  <c r="AC35" i="2"/>
  <c r="V35" i="2" s="1"/>
  <c r="AD11" i="2"/>
  <c r="AC11" i="2"/>
  <c r="V11" i="2" s="1"/>
  <c r="AD25" i="1"/>
  <c r="AC25" i="1"/>
  <c r="V25" i="1" s="1"/>
  <c r="AB42" i="3"/>
  <c r="AB45" i="3"/>
  <c r="AB40" i="3"/>
  <c r="AB44" i="3"/>
  <c r="AB43" i="3"/>
  <c r="AB41" i="3"/>
  <c r="AB38" i="3"/>
  <c r="H9" i="43" s="1"/>
  <c r="AD20" i="9"/>
  <c r="AC12" i="9"/>
  <c r="V12" i="9" s="1"/>
  <c r="AD12" i="9"/>
  <c r="AA42" i="7"/>
  <c r="AB38" i="7"/>
  <c r="H14" i="43" s="1"/>
  <c r="AD23" i="7"/>
  <c r="AC23" i="7"/>
  <c r="V23" i="7" s="1"/>
  <c r="AD7" i="7"/>
  <c r="AC7" i="7"/>
  <c r="V7" i="7" s="1"/>
  <c r="Z45" i="6"/>
  <c r="Z44" i="6"/>
  <c r="Z40" i="6"/>
  <c r="Z41" i="6"/>
  <c r="Z38" i="6"/>
  <c r="F13" i="43" s="1"/>
  <c r="Z42" i="6"/>
  <c r="Z43" i="6"/>
  <c r="AD36" i="5"/>
  <c r="AC36" i="5"/>
  <c r="V36" i="5" s="1"/>
  <c r="AC33" i="5"/>
  <c r="V33" i="5" s="1"/>
  <c r="AD28" i="5"/>
  <c r="AC28" i="5"/>
  <c r="V28" i="5" s="1"/>
  <c r="AD20" i="5"/>
  <c r="AC20" i="5"/>
  <c r="V20" i="5" s="1"/>
  <c r="AC17" i="5"/>
  <c r="V17" i="5" s="1"/>
  <c r="Z45" i="5"/>
  <c r="Z40" i="5"/>
  <c r="Z44" i="5"/>
  <c r="Z43" i="5"/>
  <c r="Z41" i="5"/>
  <c r="Z38" i="5"/>
  <c r="F11" i="43" s="1"/>
  <c r="Z42" i="5"/>
  <c r="AD37" i="4"/>
  <c r="AC37" i="4"/>
  <c r="V37" i="4" s="1"/>
  <c r="AD28" i="4"/>
  <c r="AC28" i="4"/>
  <c r="V28" i="4" s="1"/>
  <c r="AC25" i="4"/>
  <c r="V25" i="4" s="1"/>
  <c r="AD12" i="4"/>
  <c r="AC12" i="4"/>
  <c r="V12" i="4" s="1"/>
  <c r="AC9" i="4"/>
  <c r="V9" i="4" s="1"/>
  <c r="AD32" i="3"/>
  <c r="AC32" i="3"/>
  <c r="V32" i="3" s="1"/>
  <c r="AC29" i="3"/>
  <c r="V29" i="3" s="1"/>
  <c r="AC28" i="3"/>
  <c r="V28" i="3" s="1"/>
  <c r="AD28" i="3"/>
  <c r="AC24" i="3"/>
  <c r="V24" i="3" s="1"/>
  <c r="AD24" i="3"/>
  <c r="AD20" i="3"/>
  <c r="AC20" i="3"/>
  <c r="V20" i="3" s="1"/>
  <c r="AC16" i="3"/>
  <c r="V16" i="3" s="1"/>
  <c r="AD16" i="3"/>
  <c r="AC12" i="3"/>
  <c r="V12" i="3" s="1"/>
  <c r="AD12" i="3"/>
  <c r="AC24" i="2"/>
  <c r="V24" i="2" s="1"/>
  <c r="AD24" i="2"/>
  <c r="AD16" i="2"/>
  <c r="AC16" i="2"/>
  <c r="V16" i="2" s="1"/>
  <c r="AC36" i="1"/>
  <c r="V36" i="1" s="1"/>
  <c r="AD36" i="1"/>
  <c r="AC32" i="1"/>
  <c r="V32" i="1" s="1"/>
  <c r="AD32" i="1"/>
  <c r="AC28" i="1"/>
  <c r="V28" i="1" s="1"/>
  <c r="AD28" i="1"/>
  <c r="AC24" i="1"/>
  <c r="V24" i="1" s="1"/>
  <c r="AD24" i="1"/>
  <c r="AC20" i="1"/>
  <c r="V20" i="1" s="1"/>
  <c r="AD20" i="1"/>
  <c r="AC16" i="1"/>
  <c r="V16" i="1" s="1"/>
  <c r="AD16" i="1"/>
  <c r="AC12" i="1"/>
  <c r="V12" i="1" s="1"/>
  <c r="AD12" i="1"/>
  <c r="AC8" i="1"/>
  <c r="V8" i="1" s="1"/>
  <c r="AD8" i="1"/>
  <c r="AD13" i="3"/>
  <c r="AC13" i="3"/>
  <c r="V13" i="3" s="1"/>
  <c r="AC26" i="2"/>
  <c r="V26" i="2" s="1"/>
  <c r="AD13" i="6"/>
  <c r="AD9" i="2"/>
  <c r="AC9" i="2"/>
  <c r="V9" i="2" s="1"/>
  <c r="AB45" i="2"/>
  <c r="AB40" i="2"/>
  <c r="AB44" i="2"/>
  <c r="AB43" i="2"/>
  <c r="AB41" i="2"/>
  <c r="AB38" i="2"/>
  <c r="H8" i="43" s="1"/>
  <c r="AB42" i="2"/>
  <c r="AD31" i="1"/>
  <c r="AC31" i="1"/>
  <c r="V31" i="1" s="1"/>
  <c r="X43" i="1"/>
  <c r="AC28" i="7"/>
  <c r="V28" i="7" s="1"/>
  <c r="AC29" i="1"/>
  <c r="V29" i="1" s="1"/>
  <c r="AD13" i="1"/>
  <c r="AC13" i="1"/>
  <c r="V13" i="1" s="1"/>
  <c r="AW45" i="1"/>
  <c r="AW44" i="1"/>
  <c r="AW43" i="1"/>
  <c r="AD18" i="1"/>
  <c r="AC18" i="1"/>
  <c r="V18" i="1" s="1"/>
  <c r="AC33" i="1"/>
  <c r="V33" i="1" s="1"/>
  <c r="Y40" i="2"/>
  <c r="Y44" i="2"/>
  <c r="Y43" i="2"/>
  <c r="Y41" i="2"/>
  <c r="Y42" i="2"/>
  <c r="Y45" i="2"/>
  <c r="AA44" i="2"/>
  <c r="AA45" i="2"/>
  <c r="AA40" i="2"/>
  <c r="AA43" i="2"/>
  <c r="AA41" i="2"/>
  <c r="AA38" i="2"/>
  <c r="G8" i="43" s="1"/>
  <c r="AA42" i="2"/>
  <c r="AD19" i="1"/>
  <c r="AC19" i="1"/>
  <c r="V19" i="1" s="1"/>
  <c r="AC9" i="1"/>
  <c r="V9" i="1" s="1"/>
  <c r="Z43" i="9"/>
  <c r="Z42" i="9"/>
  <c r="AC12" i="7"/>
  <c r="V12" i="7" s="1"/>
  <c r="AB42" i="1"/>
  <c r="AB44" i="1"/>
  <c r="AW23" i="42"/>
  <c r="AW22" i="42"/>
  <c r="AW21" i="42"/>
  <c r="AD6" i="42"/>
  <c r="X16" i="42"/>
  <c r="X21" i="42"/>
  <c r="AC6" i="42"/>
  <c r="V6" i="42" s="1"/>
  <c r="AA22" i="42"/>
  <c r="AA21" i="42"/>
  <c r="AA19" i="42"/>
  <c r="AA16" i="42"/>
  <c r="G52" i="43" s="1"/>
  <c r="AA20" i="42"/>
  <c r="AA23" i="42"/>
  <c r="AA18" i="42"/>
  <c r="Y44" i="41"/>
  <c r="Y43" i="41"/>
  <c r="Y41" i="41"/>
  <c r="Y40" i="41"/>
  <c r="Y42" i="41"/>
  <c r="Y45" i="41"/>
  <c r="AA44" i="41"/>
  <c r="AA43" i="41"/>
  <c r="AA42" i="41"/>
  <c r="AA45" i="41"/>
  <c r="AA38" i="41"/>
  <c r="G49" i="43" s="1"/>
  <c r="AA40" i="41"/>
  <c r="AA41" i="41"/>
  <c r="AD26" i="40"/>
  <c r="AC26" i="40"/>
  <c r="V26" i="40" s="1"/>
  <c r="AD24" i="40"/>
  <c r="AC24" i="40"/>
  <c r="V24" i="40" s="1"/>
  <c r="Z44" i="41"/>
  <c r="W42" i="39"/>
  <c r="W37" i="39"/>
  <c r="C47" i="43" s="1"/>
  <c r="AD13" i="40"/>
  <c r="AC13" i="40"/>
  <c r="V13" i="40" s="1"/>
  <c r="AC37" i="38"/>
  <c r="V37" i="38" s="1"/>
  <c r="AD37" i="38"/>
  <c r="AD35" i="39"/>
  <c r="AC35" i="39"/>
  <c r="V35" i="39" s="1"/>
  <c r="AD28" i="39"/>
  <c r="AC28" i="39"/>
  <c r="V28" i="39" s="1"/>
  <c r="AD21" i="38"/>
  <c r="AC21" i="38"/>
  <c r="V21" i="38" s="1"/>
  <c r="Y44" i="38"/>
  <c r="Y43" i="38"/>
  <c r="Y41" i="38"/>
  <c r="Y42" i="38"/>
  <c r="Y45" i="38"/>
  <c r="Y40" i="38"/>
  <c r="AD32" i="39"/>
  <c r="AC32" i="39"/>
  <c r="V32" i="39" s="1"/>
  <c r="AW44" i="39"/>
  <c r="AW42" i="39"/>
  <c r="AW43" i="39"/>
  <c r="AD30" i="38"/>
  <c r="AC30" i="38"/>
  <c r="V30" i="38" s="1"/>
  <c r="AD22" i="38"/>
  <c r="AC22" i="38"/>
  <c r="V22" i="38" s="1"/>
  <c r="AB45" i="38"/>
  <c r="AB40" i="38"/>
  <c r="AB44" i="38"/>
  <c r="AB43" i="38"/>
  <c r="AB41" i="38"/>
  <c r="AB38" i="38"/>
  <c r="H46" i="43" s="1"/>
  <c r="AB42" i="38"/>
  <c r="AD31" i="37"/>
  <c r="AC31" i="37"/>
  <c r="AD36" i="36"/>
  <c r="AC36" i="36"/>
  <c r="V36" i="36" s="1"/>
  <c r="AD28" i="36"/>
  <c r="AC28" i="36"/>
  <c r="V28" i="36" s="1"/>
  <c r="AD20" i="36"/>
  <c r="AC20" i="36"/>
  <c r="V20" i="36" s="1"/>
  <c r="Z45" i="36"/>
  <c r="Z40" i="36"/>
  <c r="Z44" i="36"/>
  <c r="Z43" i="36"/>
  <c r="Z41" i="36"/>
  <c r="Z38" i="36"/>
  <c r="F45" i="43" s="1"/>
  <c r="Z42" i="36"/>
  <c r="AC17" i="37"/>
  <c r="V17" i="37" s="1"/>
  <c r="AD17" i="37"/>
  <c r="AC21" i="36"/>
  <c r="V21" i="36" s="1"/>
  <c r="AD21" i="36"/>
  <c r="Z38" i="40"/>
  <c r="F48" i="43" s="1"/>
  <c r="AD30" i="37"/>
  <c r="AC30" i="37"/>
  <c r="V30" i="37" s="1"/>
  <c r="AD14" i="37"/>
  <c r="AC14" i="37"/>
  <c r="V14" i="37" s="1"/>
  <c r="AD26" i="36"/>
  <c r="AC26" i="36"/>
  <c r="V26" i="36" s="1"/>
  <c r="AD33" i="39"/>
  <c r="AD7" i="36"/>
  <c r="AC7" i="36"/>
  <c r="V7" i="36" s="1"/>
  <c r="AD37" i="35"/>
  <c r="AC37" i="35"/>
  <c r="V37" i="35" s="1"/>
  <c r="AD29" i="35"/>
  <c r="AC29" i="35"/>
  <c r="V29" i="35" s="1"/>
  <c r="AD21" i="35"/>
  <c r="AC21" i="35"/>
  <c r="V21" i="35" s="1"/>
  <c r="AD13" i="35"/>
  <c r="AC13" i="35"/>
  <c r="V13" i="35" s="1"/>
  <c r="W42" i="34"/>
  <c r="W37" i="34"/>
  <c r="C43" i="43" s="1"/>
  <c r="X43" i="36"/>
  <c r="X38" i="36"/>
  <c r="AD6" i="36"/>
  <c r="AC6" i="36"/>
  <c r="V6" i="36" s="1"/>
  <c r="AC26" i="35"/>
  <c r="V26" i="35" s="1"/>
  <c r="AD26" i="35"/>
  <c r="AC10" i="35"/>
  <c r="V10" i="35" s="1"/>
  <c r="AD10" i="35"/>
  <c r="X44" i="35"/>
  <c r="X39" i="35"/>
  <c r="AC6" i="35"/>
  <c r="V6" i="35" s="1"/>
  <c r="AD6" i="35"/>
  <c r="AA41" i="38"/>
  <c r="AA45" i="38"/>
  <c r="AD28" i="35"/>
  <c r="AC28" i="35"/>
  <c r="V28" i="35" s="1"/>
  <c r="AD12" i="35"/>
  <c r="AC12" i="35"/>
  <c r="V12" i="35" s="1"/>
  <c r="AD35" i="34"/>
  <c r="AC35" i="34"/>
  <c r="V35" i="34" s="1"/>
  <c r="AD33" i="34"/>
  <c r="AC33" i="34"/>
  <c r="V33" i="34" s="1"/>
  <c r="AD31" i="34"/>
  <c r="AC31" i="34"/>
  <c r="V31" i="34" s="1"/>
  <c r="AD28" i="34"/>
  <c r="AC28" i="34"/>
  <c r="V28" i="34" s="1"/>
  <c r="AD24" i="34"/>
  <c r="AC24" i="34"/>
  <c r="V24" i="34" s="1"/>
  <c r="AD20" i="34"/>
  <c r="AC20" i="34"/>
  <c r="V20" i="34" s="1"/>
  <c r="AD16" i="34"/>
  <c r="AC16" i="34"/>
  <c r="V16" i="34" s="1"/>
  <c r="AD13" i="34"/>
  <c r="AC13" i="34"/>
  <c r="V13" i="34" s="1"/>
  <c r="AD11" i="34"/>
  <c r="AC11" i="34"/>
  <c r="V11" i="34" s="1"/>
  <c r="Z42" i="33"/>
  <c r="Z44" i="33"/>
  <c r="Z43" i="33"/>
  <c r="Z41" i="33"/>
  <c r="Z38" i="33"/>
  <c r="F42" i="43" s="1"/>
  <c r="Z40" i="33"/>
  <c r="Z45" i="33"/>
  <c r="AA45" i="32"/>
  <c r="AA40" i="32"/>
  <c r="AA44" i="32"/>
  <c r="AA43" i="32"/>
  <c r="AA41" i="32"/>
  <c r="AA42" i="32"/>
  <c r="AA38" i="32"/>
  <c r="G40" i="43" s="1"/>
  <c r="AD36" i="33"/>
  <c r="AC33" i="33"/>
  <c r="V33" i="33" s="1"/>
  <c r="AD33" i="33"/>
  <c r="AC17" i="33"/>
  <c r="V17" i="33" s="1"/>
  <c r="AD17" i="33"/>
  <c r="AC6" i="33"/>
  <c r="V6" i="33" s="1"/>
  <c r="AC37" i="32"/>
  <c r="V37" i="32" s="1"/>
  <c r="AD37" i="32"/>
  <c r="AC28" i="32"/>
  <c r="V28" i="32" s="1"/>
  <c r="AD28" i="32"/>
  <c r="AC12" i="32"/>
  <c r="V12" i="32" s="1"/>
  <c r="AD12" i="32"/>
  <c r="Z45" i="32"/>
  <c r="Z40" i="32"/>
  <c r="Z44" i="32"/>
  <c r="Z43" i="32"/>
  <c r="Z41" i="32"/>
  <c r="Z42" i="32"/>
  <c r="Z38" i="32"/>
  <c r="F40" i="43" s="1"/>
  <c r="AC23" i="31"/>
  <c r="V23" i="31" s="1"/>
  <c r="AD23" i="31"/>
  <c r="AC7" i="31"/>
  <c r="V7" i="31" s="1"/>
  <c r="AD7" i="31"/>
  <c r="X38" i="33"/>
  <c r="Z45" i="31"/>
  <c r="AA42" i="36"/>
  <c r="AA44" i="36"/>
  <c r="AD23" i="33"/>
  <c r="AC23" i="33"/>
  <c r="V23" i="33" s="1"/>
  <c r="AD7" i="33"/>
  <c r="AD43" i="33" s="1"/>
  <c r="AC7" i="33"/>
  <c r="V7" i="33" s="1"/>
  <c r="W43" i="33"/>
  <c r="W38" i="33"/>
  <c r="C42" i="43" s="1"/>
  <c r="AD26" i="32"/>
  <c r="AC26" i="32"/>
  <c r="V26" i="32" s="1"/>
  <c r="AD10" i="32"/>
  <c r="AC10" i="32"/>
  <c r="V10" i="32" s="1"/>
  <c r="Z43" i="31"/>
  <c r="AD29" i="31"/>
  <c r="AC29" i="31"/>
  <c r="V29" i="31" s="1"/>
  <c r="AD21" i="31"/>
  <c r="AC21" i="31"/>
  <c r="V21" i="31" s="1"/>
  <c r="AD13" i="31"/>
  <c r="AC13" i="31"/>
  <c r="V13" i="31" s="1"/>
  <c r="AD12" i="30"/>
  <c r="AC12" i="30"/>
  <c r="V12" i="30" s="1"/>
  <c r="AW45" i="30"/>
  <c r="AW44" i="30"/>
  <c r="AW43" i="30"/>
  <c r="Y45" i="30"/>
  <c r="Y40" i="30"/>
  <c r="Y44" i="30"/>
  <c r="Y43" i="30"/>
  <c r="Y41" i="30"/>
  <c r="Y42" i="30"/>
  <c r="AD28" i="29"/>
  <c r="AC28" i="29"/>
  <c r="V28" i="29" s="1"/>
  <c r="AB40" i="28"/>
  <c r="AB39" i="28"/>
  <c r="AB37" i="28"/>
  <c r="AB41" i="28"/>
  <c r="AB36" i="28"/>
  <c r="AB33" i="28"/>
  <c r="H37" i="43" s="1"/>
  <c r="AB38" i="28"/>
  <c r="Y42" i="32"/>
  <c r="AD32" i="30"/>
  <c r="AC32" i="30"/>
  <c r="V32" i="30" s="1"/>
  <c r="AD31" i="29"/>
  <c r="AC31" i="29"/>
  <c r="V31" i="29" s="1"/>
  <c r="X33" i="29"/>
  <c r="AD33" i="29" s="1"/>
  <c r="F34" i="28" a="1"/>
  <c r="F32" i="29" a="1"/>
  <c r="AC27" i="29"/>
  <c r="V27" i="29" s="1"/>
  <c r="AD27" i="29"/>
  <c r="AC23" i="29"/>
  <c r="V23" i="29" s="1"/>
  <c r="AD23" i="29"/>
  <c r="AC19" i="29"/>
  <c r="V19" i="29" s="1"/>
  <c r="AD19" i="29"/>
  <c r="AC15" i="29"/>
  <c r="V15" i="29" s="1"/>
  <c r="AD15" i="29"/>
  <c r="AC11" i="29"/>
  <c r="V11" i="29" s="1"/>
  <c r="AD11" i="29"/>
  <c r="AC7" i="29"/>
  <c r="V7" i="29" s="1"/>
  <c r="AD7" i="29"/>
  <c r="AC25" i="28"/>
  <c r="V25" i="28" s="1"/>
  <c r="AD25" i="28"/>
  <c r="AC9" i="28"/>
  <c r="V9" i="28" s="1"/>
  <c r="AD9" i="28"/>
  <c r="AC27" i="27"/>
  <c r="V27" i="27" s="1"/>
  <c r="AD27" i="27"/>
  <c r="AC23" i="28"/>
  <c r="V23" i="28" s="1"/>
  <c r="AD23" i="28"/>
  <c r="AC15" i="28"/>
  <c r="V15" i="28" s="1"/>
  <c r="AD15" i="28"/>
  <c r="AC7" i="28"/>
  <c r="V7" i="28" s="1"/>
  <c r="AD7" i="28"/>
  <c r="AD34" i="27"/>
  <c r="AC34" i="27"/>
  <c r="V34" i="27" s="1"/>
  <c r="AD26" i="27"/>
  <c r="AC26" i="27"/>
  <c r="V26" i="27" s="1"/>
  <c r="AD18" i="27"/>
  <c r="AC18" i="27"/>
  <c r="V18" i="27" s="1"/>
  <c r="AC9" i="29"/>
  <c r="V9" i="29" s="1"/>
  <c r="AD9" i="29"/>
  <c r="AC37" i="25"/>
  <c r="V37" i="25" s="1"/>
  <c r="AD37" i="25"/>
  <c r="AC21" i="25"/>
  <c r="V21" i="25" s="1"/>
  <c r="AD21" i="25"/>
  <c r="AC33" i="24"/>
  <c r="V33" i="24" s="1"/>
  <c r="AD33" i="24"/>
  <c r="AD16" i="29"/>
  <c r="AC16" i="29"/>
  <c r="V16" i="29" s="1"/>
  <c r="AD8" i="29"/>
  <c r="AC8" i="29"/>
  <c r="V8" i="29" s="1"/>
  <c r="AD30" i="27"/>
  <c r="AC30" i="27"/>
  <c r="V30" i="27" s="1"/>
  <c r="AD22" i="27"/>
  <c r="AC22" i="27"/>
  <c r="V22" i="27" s="1"/>
  <c r="Y46" i="27"/>
  <c r="Y41" i="27"/>
  <c r="Y43" i="27"/>
  <c r="Y44" i="27"/>
  <c r="Y42" i="27"/>
  <c r="Y45" i="27"/>
  <c r="Z37" i="26"/>
  <c r="AD9" i="26"/>
  <c r="AC9" i="26"/>
  <c r="V9" i="26" s="1"/>
  <c r="Z38" i="26"/>
  <c r="AD34" i="25"/>
  <c r="AC34" i="25"/>
  <c r="V34" i="25" s="1"/>
  <c r="AD18" i="25"/>
  <c r="AC18" i="25"/>
  <c r="V18" i="25" s="1"/>
  <c r="AB43" i="25"/>
  <c r="AB41" i="25"/>
  <c r="AB38" i="25"/>
  <c r="H34" i="43" s="1"/>
  <c r="H41" i="43" s="1"/>
  <c r="AB44" i="25"/>
  <c r="AB42" i="25"/>
  <c r="AB46" i="25"/>
  <c r="AB45" i="25"/>
  <c r="AD22" i="24"/>
  <c r="AC22" i="24"/>
  <c r="V22" i="24" s="1"/>
  <c r="AB38" i="30"/>
  <c r="H38" i="43" s="1"/>
  <c r="AB44" i="30"/>
  <c r="AD22" i="29"/>
  <c r="AC22" i="29"/>
  <c r="V22" i="29" s="1"/>
  <c r="AD13" i="29"/>
  <c r="AD6" i="29"/>
  <c r="X37" i="29"/>
  <c r="X32" i="29"/>
  <c r="AC6" i="29"/>
  <c r="W38" i="27"/>
  <c r="C36" i="43" s="1"/>
  <c r="W44" i="27"/>
  <c r="AD24" i="26"/>
  <c r="AD20" i="26"/>
  <c r="AD16" i="26"/>
  <c r="Z44" i="25"/>
  <c r="F39" i="25" a="1"/>
  <c r="AD27" i="25"/>
  <c r="AC27" i="25"/>
  <c r="V27" i="25" s="1"/>
  <c r="AD11" i="25"/>
  <c r="AC11" i="25"/>
  <c r="V11" i="25" s="1"/>
  <c r="AD7" i="25"/>
  <c r="AC7" i="25"/>
  <c r="V7" i="25" s="1"/>
  <c r="AC37" i="24"/>
  <c r="V37" i="24" s="1"/>
  <c r="AD31" i="24"/>
  <c r="AC31" i="24"/>
  <c r="V31" i="24" s="1"/>
  <c r="AD12" i="24"/>
  <c r="AC12" i="24"/>
  <c r="V12" i="24" s="1"/>
  <c r="Y43" i="24"/>
  <c r="X43" i="22"/>
  <c r="X38" i="22"/>
  <c r="AD6" i="22"/>
  <c r="AC6" i="22"/>
  <c r="V6" i="22" s="1"/>
  <c r="AD34" i="21"/>
  <c r="AC34" i="21"/>
  <c r="V34" i="21" s="1"/>
  <c r="AC10" i="24"/>
  <c r="V10" i="24" s="1"/>
  <c r="AD10" i="24"/>
  <c r="AD32" i="23"/>
  <c r="AC32" i="23"/>
  <c r="V32" i="23" s="1"/>
  <c r="AD30" i="23"/>
  <c r="AC30" i="23"/>
  <c r="V30" i="23" s="1"/>
  <c r="AD16" i="23"/>
  <c r="AC16" i="23"/>
  <c r="V16" i="23" s="1"/>
  <c r="AD14" i="23"/>
  <c r="AC14" i="23"/>
  <c r="V14" i="23" s="1"/>
  <c r="AD10" i="23"/>
  <c r="AC10" i="23"/>
  <c r="V10" i="23" s="1"/>
  <c r="AD9" i="24"/>
  <c r="AC9" i="24"/>
  <c r="V9" i="24" s="1"/>
  <c r="AD36" i="22"/>
  <c r="AC36" i="22"/>
  <c r="V36" i="22" s="1"/>
  <c r="AD28" i="22"/>
  <c r="AC28" i="22"/>
  <c r="V28" i="22" s="1"/>
  <c r="AD20" i="22"/>
  <c r="AC20" i="22"/>
  <c r="V20" i="22" s="1"/>
  <c r="AD12" i="22"/>
  <c r="AC12" i="22"/>
  <c r="V12" i="22" s="1"/>
  <c r="AC14" i="24"/>
  <c r="V14" i="24" s="1"/>
  <c r="AD14" i="24"/>
  <c r="F38" i="23" a="1"/>
  <c r="F38" i="22" a="1"/>
  <c r="F38" i="21" a="1"/>
  <c r="AD33" i="21"/>
  <c r="AC33" i="21"/>
  <c r="V33" i="21" s="1"/>
  <c r="AC32" i="19"/>
  <c r="V32" i="19" s="1"/>
  <c r="AD32" i="19"/>
  <c r="Y41" i="19"/>
  <c r="F38" i="20" a="1"/>
  <c r="AC25" i="19"/>
  <c r="V25" i="19" s="1"/>
  <c r="AD25" i="19"/>
  <c r="AC10" i="19"/>
  <c r="V10" i="19" s="1"/>
  <c r="AD10" i="19"/>
  <c r="X43" i="19"/>
  <c r="X38" i="19"/>
  <c r="AC6" i="19"/>
  <c r="V6" i="19" s="1"/>
  <c r="AD6" i="19"/>
  <c r="AC26" i="18"/>
  <c r="V26" i="18" s="1"/>
  <c r="AD26" i="18"/>
  <c r="AC10" i="18"/>
  <c r="V10" i="18" s="1"/>
  <c r="AD10" i="18"/>
  <c r="AB42" i="18"/>
  <c r="AB45" i="18"/>
  <c r="AB40" i="18"/>
  <c r="AB44" i="18"/>
  <c r="AB43" i="18"/>
  <c r="AB41" i="18"/>
  <c r="AB38" i="18"/>
  <c r="H26" i="43" s="1"/>
  <c r="AC22" i="17"/>
  <c r="V22" i="17" s="1"/>
  <c r="AD22" i="17"/>
  <c r="AW45" i="17"/>
  <c r="AW44" i="17"/>
  <c r="AW43" i="17"/>
  <c r="AC22" i="16"/>
  <c r="V22" i="16" s="1"/>
  <c r="AD22" i="16"/>
  <c r="AD27" i="23"/>
  <c r="W43" i="19"/>
  <c r="W38" i="19"/>
  <c r="C27" i="43" s="1"/>
  <c r="AD27" i="18"/>
  <c r="AC27" i="18"/>
  <c r="V27" i="18" s="1"/>
  <c r="AD11" i="18"/>
  <c r="AC11" i="18"/>
  <c r="V11" i="18" s="1"/>
  <c r="AD23" i="17"/>
  <c r="AC23" i="17"/>
  <c r="V23" i="17" s="1"/>
  <c r="AD27" i="16"/>
  <c r="AC27" i="16"/>
  <c r="V27" i="16" s="1"/>
  <c r="AC12" i="21"/>
  <c r="V12" i="21" s="1"/>
  <c r="AD31" i="19"/>
  <c r="AC31" i="19"/>
  <c r="V31" i="19" s="1"/>
  <c r="AD16" i="19"/>
  <c r="AC16" i="19"/>
  <c r="V16" i="19" s="1"/>
  <c r="AD8" i="19"/>
  <c r="AC8" i="19"/>
  <c r="V8" i="19" s="1"/>
  <c r="AD36" i="18"/>
  <c r="AC36" i="18"/>
  <c r="V36" i="18" s="1"/>
  <c r="AD20" i="18"/>
  <c r="AC20" i="18"/>
  <c r="V20" i="18" s="1"/>
  <c r="Z45" i="18"/>
  <c r="Z40" i="18"/>
  <c r="Z44" i="18"/>
  <c r="Z43" i="18"/>
  <c r="Z41" i="18"/>
  <c r="Z38" i="18"/>
  <c r="F26" i="43" s="1"/>
  <c r="Z42" i="18"/>
  <c r="AD37" i="17"/>
  <c r="AC37" i="17"/>
  <c r="V37" i="17" s="1"/>
  <c r="AD28" i="17"/>
  <c r="AC28" i="17"/>
  <c r="V28" i="17" s="1"/>
  <c r="AD12" i="17"/>
  <c r="AC12" i="17"/>
  <c r="V12" i="17" s="1"/>
  <c r="AD24" i="16"/>
  <c r="AC24" i="16"/>
  <c r="V24" i="16" s="1"/>
  <c r="AD16" i="16"/>
  <c r="AC16" i="16"/>
  <c r="V16" i="16" s="1"/>
  <c r="AB38" i="19"/>
  <c r="H27" i="43" s="1"/>
  <c r="AD21" i="17"/>
  <c r="AC7" i="16"/>
  <c r="V7" i="16" s="1"/>
  <c r="AD7" i="16"/>
  <c r="AD35" i="10"/>
  <c r="AC35" i="10"/>
  <c r="V35" i="10" s="1"/>
  <c r="AD27" i="10"/>
  <c r="AC27" i="10"/>
  <c r="V27" i="10" s="1"/>
  <c r="AD19" i="10"/>
  <c r="AC19" i="10"/>
  <c r="V19" i="10" s="1"/>
  <c r="AD11" i="10"/>
  <c r="AC11" i="10"/>
  <c r="V11" i="10" s="1"/>
  <c r="W43" i="10"/>
  <c r="W38" i="10"/>
  <c r="C17" i="43" s="1"/>
  <c r="W43" i="9"/>
  <c r="W38" i="9"/>
  <c r="C16" i="43" s="1"/>
  <c r="AD7" i="8"/>
  <c r="AC7" i="8"/>
  <c r="V7" i="8" s="1"/>
  <c r="Y45" i="17"/>
  <c r="AD13" i="16"/>
  <c r="AC13" i="16"/>
  <c r="V13" i="16" s="1"/>
  <c r="Y41" i="16"/>
  <c r="Y45" i="16"/>
  <c r="AC12" i="15"/>
  <c r="V12" i="15" s="1"/>
  <c r="AD12" i="15"/>
  <c r="AC24" i="14"/>
  <c r="V24" i="14" s="1"/>
  <c r="AD24" i="14"/>
  <c r="AC8" i="14"/>
  <c r="V8" i="14" s="1"/>
  <c r="AD8" i="14"/>
  <c r="AC24" i="13"/>
  <c r="V24" i="13" s="1"/>
  <c r="AD24" i="13"/>
  <c r="AC8" i="13"/>
  <c r="V8" i="13" s="1"/>
  <c r="AD8" i="13"/>
  <c r="AC24" i="12"/>
  <c r="V24" i="12" s="1"/>
  <c r="AD24" i="12"/>
  <c r="AC8" i="12"/>
  <c r="V8" i="12" s="1"/>
  <c r="AD8" i="12"/>
  <c r="AC24" i="11"/>
  <c r="V24" i="11" s="1"/>
  <c r="AD24" i="11"/>
  <c r="AC8" i="11"/>
  <c r="V8" i="11" s="1"/>
  <c r="AD8" i="11"/>
  <c r="AA38" i="15"/>
  <c r="G22" i="43" s="1"/>
  <c r="AD9" i="15"/>
  <c r="AC9" i="15"/>
  <c r="V9" i="15" s="1"/>
  <c r="Y45" i="15"/>
  <c r="Y40" i="15"/>
  <c r="Y44" i="15"/>
  <c r="Y43" i="15"/>
  <c r="Y41" i="15"/>
  <c r="Y42" i="15"/>
  <c r="AA41" i="14"/>
  <c r="F38" i="14" a="1"/>
  <c r="AD21" i="14"/>
  <c r="AC21" i="14"/>
  <c r="V21" i="14" s="1"/>
  <c r="AA38" i="13"/>
  <c r="G20" i="43" s="1"/>
  <c r="AD33" i="13"/>
  <c r="AC33" i="13"/>
  <c r="V33" i="13" s="1"/>
  <c r="AD17" i="13"/>
  <c r="AC17" i="13"/>
  <c r="V17" i="13" s="1"/>
  <c r="AA44" i="12"/>
  <c r="AD29" i="12"/>
  <c r="AC29" i="12"/>
  <c r="V29" i="12" s="1"/>
  <c r="AD13" i="12"/>
  <c r="AC13" i="12"/>
  <c r="V13" i="12" s="1"/>
  <c r="AA43" i="11"/>
  <c r="AD25" i="11"/>
  <c r="AC25" i="11"/>
  <c r="V25" i="11" s="1"/>
  <c r="F38" i="10" a="1"/>
  <c r="AD17" i="10"/>
  <c r="AC17" i="10"/>
  <c r="V17" i="10" s="1"/>
  <c r="AD25" i="9"/>
  <c r="AC25" i="9"/>
  <c r="V25" i="9" s="1"/>
  <c r="Y44" i="9"/>
  <c r="Y43" i="9"/>
  <c r="Y41" i="9"/>
  <c r="Y42" i="9"/>
  <c r="Y45" i="9"/>
  <c r="Y40" i="9"/>
  <c r="AB41" i="20"/>
  <c r="AB45" i="20"/>
  <c r="AD9" i="16"/>
  <c r="AC9" i="16"/>
  <c r="V9" i="16" s="1"/>
  <c r="AD28" i="15"/>
  <c r="AC28" i="15"/>
  <c r="V28" i="15" s="1"/>
  <c r="AW45" i="15"/>
  <c r="AW44" i="15"/>
  <c r="AW43" i="15"/>
  <c r="AD34" i="14"/>
  <c r="AC34" i="14"/>
  <c r="V34" i="14" s="1"/>
  <c r="AD18" i="14"/>
  <c r="AC18" i="14"/>
  <c r="V18" i="14" s="1"/>
  <c r="AW45" i="14"/>
  <c r="AW44" i="14"/>
  <c r="AW43" i="14"/>
  <c r="AD30" i="13"/>
  <c r="AC30" i="13"/>
  <c r="V30" i="13" s="1"/>
  <c r="AD14" i="13"/>
  <c r="AC14" i="13"/>
  <c r="V14" i="13" s="1"/>
  <c r="AD26" i="12"/>
  <c r="AC26" i="12"/>
  <c r="V26" i="12" s="1"/>
  <c r="AD10" i="12"/>
  <c r="AC10" i="12"/>
  <c r="V10" i="12" s="1"/>
  <c r="X43" i="12"/>
  <c r="X38" i="12"/>
  <c r="AD6" i="12"/>
  <c r="AC6" i="12"/>
  <c r="V6" i="12" s="1"/>
  <c r="AA42" i="11"/>
  <c r="AD22" i="11"/>
  <c r="AC22" i="11"/>
  <c r="V22" i="11" s="1"/>
  <c r="AB45" i="11"/>
  <c r="AB40" i="11"/>
  <c r="AB44" i="11"/>
  <c r="AB43" i="11"/>
  <c r="AB41" i="11"/>
  <c r="AB38" i="11"/>
  <c r="H18" i="43" s="1"/>
  <c r="AB42" i="11"/>
  <c r="Z44" i="10"/>
  <c r="AW45" i="10"/>
  <c r="AW44" i="10"/>
  <c r="AW43" i="10"/>
  <c r="AD19" i="9"/>
  <c r="AC19" i="9"/>
  <c r="V19" i="9" s="1"/>
  <c r="AD17" i="8"/>
  <c r="AC17" i="8"/>
  <c r="V17" i="8" s="1"/>
  <c r="AD33" i="7"/>
  <c r="AC33" i="7"/>
  <c r="V33" i="7" s="1"/>
  <c r="AC29" i="7"/>
  <c r="V29" i="7" s="1"/>
  <c r="AD29" i="7"/>
  <c r="AB38" i="15"/>
  <c r="H22" i="43" s="1"/>
  <c r="AB40" i="15"/>
  <c r="AD27" i="12"/>
  <c r="AC8" i="10"/>
  <c r="V8" i="10" s="1"/>
  <c r="AC6" i="8"/>
  <c r="V6" i="8" s="1"/>
  <c r="X38" i="8"/>
  <c r="AD6" i="8"/>
  <c r="X43" i="8"/>
  <c r="AW45" i="7"/>
  <c r="AW43" i="7"/>
  <c r="AW44" i="7"/>
  <c r="AC34" i="6"/>
  <c r="V34" i="6" s="1"/>
  <c r="AD34" i="6"/>
  <c r="AC18" i="6"/>
  <c r="V18" i="6" s="1"/>
  <c r="AD18" i="6"/>
  <c r="AB42" i="6"/>
  <c r="AB43" i="6"/>
  <c r="AB40" i="6"/>
  <c r="AB45" i="6"/>
  <c r="AB44" i="6"/>
  <c r="AB41" i="6"/>
  <c r="AB38" i="6"/>
  <c r="H13" i="43" s="1"/>
  <c r="AC26" i="5"/>
  <c r="V26" i="5" s="1"/>
  <c r="AD26" i="5"/>
  <c r="AC10" i="5"/>
  <c r="V10" i="5" s="1"/>
  <c r="AD10" i="5"/>
  <c r="AB42" i="5"/>
  <c r="AB45" i="5"/>
  <c r="AB40" i="5"/>
  <c r="AB44" i="5"/>
  <c r="AB43" i="5"/>
  <c r="AB41" i="5"/>
  <c r="AB38" i="5"/>
  <c r="H11" i="43" s="1"/>
  <c r="AC26" i="4"/>
  <c r="V26" i="4" s="1"/>
  <c r="AD26" i="4"/>
  <c r="AC10" i="4"/>
  <c r="V10" i="4" s="1"/>
  <c r="AD10" i="4"/>
  <c r="AB42" i="4"/>
  <c r="AB45" i="4"/>
  <c r="AB40" i="4"/>
  <c r="AB44" i="4"/>
  <c r="AB43" i="4"/>
  <c r="AB41" i="4"/>
  <c r="AB38" i="4"/>
  <c r="H10" i="43" s="1"/>
  <c r="AC30" i="3"/>
  <c r="V30" i="3" s="1"/>
  <c r="AD30" i="3"/>
  <c r="AC14" i="9"/>
  <c r="V14" i="9" s="1"/>
  <c r="AD14" i="9"/>
  <c r="AC28" i="8"/>
  <c r="V28" i="8" s="1"/>
  <c r="AD28" i="8"/>
  <c r="AC20" i="8"/>
  <c r="V20" i="8" s="1"/>
  <c r="AD20" i="8"/>
  <c r="AC12" i="8"/>
  <c r="V12" i="8" s="1"/>
  <c r="AD12" i="8"/>
  <c r="AD25" i="7"/>
  <c r="AC25" i="7"/>
  <c r="V25" i="7" s="1"/>
  <c r="Z42" i="7"/>
  <c r="Z45" i="7"/>
  <c r="Z40" i="7"/>
  <c r="Z44" i="7"/>
  <c r="Z38" i="7"/>
  <c r="F14" i="43" s="1"/>
  <c r="Z43" i="7"/>
  <c r="Z41" i="7"/>
  <c r="AD15" i="5"/>
  <c r="AC15" i="5"/>
  <c r="V15" i="5" s="1"/>
  <c r="AD7" i="5"/>
  <c r="AC7" i="5"/>
  <c r="V7" i="5" s="1"/>
  <c r="AD23" i="4"/>
  <c r="AC23" i="4"/>
  <c r="V23" i="4" s="1"/>
  <c r="W43" i="4"/>
  <c r="W38" i="4"/>
  <c r="C10" i="43" s="1"/>
  <c r="AD27" i="3"/>
  <c r="AC27" i="3"/>
  <c r="V27" i="3" s="1"/>
  <c r="AD11" i="3"/>
  <c r="AC11" i="3"/>
  <c r="V11" i="3" s="1"/>
  <c r="AA44" i="3"/>
  <c r="AA43" i="3"/>
  <c r="AA41" i="3"/>
  <c r="AA38" i="3"/>
  <c r="G9" i="43" s="1"/>
  <c r="AA42" i="3"/>
  <c r="AA45" i="3"/>
  <c r="AA40" i="3"/>
  <c r="AD23" i="2"/>
  <c r="AC23" i="2"/>
  <c r="V23" i="2" s="1"/>
  <c r="AD31" i="15"/>
  <c r="AD15" i="15"/>
  <c r="AD13" i="9"/>
  <c r="AC13" i="9"/>
  <c r="V13" i="9" s="1"/>
  <c r="AC34" i="8"/>
  <c r="V34" i="8" s="1"/>
  <c r="AD34" i="8"/>
  <c r="AC18" i="8"/>
  <c r="V18" i="8" s="1"/>
  <c r="AD18" i="8"/>
  <c r="AC22" i="7"/>
  <c r="V22" i="7" s="1"/>
  <c r="AD22" i="7"/>
  <c r="AD16" i="7"/>
  <c r="AC16" i="7"/>
  <c r="V16" i="7" s="1"/>
  <c r="AD32" i="6"/>
  <c r="AC32" i="6"/>
  <c r="V32" i="6" s="1"/>
  <c r="AC29" i="6"/>
  <c r="V29" i="6" s="1"/>
  <c r="AD24" i="6"/>
  <c r="AC24" i="6"/>
  <c r="V24" i="6" s="1"/>
  <c r="AD16" i="6"/>
  <c r="AC16" i="6"/>
  <c r="V16" i="6" s="1"/>
  <c r="AD8" i="6"/>
  <c r="AC8" i="6"/>
  <c r="V8" i="6" s="1"/>
  <c r="AD8" i="5"/>
  <c r="AC8" i="5"/>
  <c r="V8" i="5" s="1"/>
  <c r="AD32" i="4"/>
  <c r="AC32" i="4"/>
  <c r="V32" i="4" s="1"/>
  <c r="AC29" i="4"/>
  <c r="V29" i="4" s="1"/>
  <c r="AD16" i="4"/>
  <c r="AC16" i="4"/>
  <c r="V16" i="4" s="1"/>
  <c r="X38" i="3"/>
  <c r="AD36" i="3"/>
  <c r="AC36" i="3"/>
  <c r="V36" i="3" s="1"/>
  <c r="AD34" i="2"/>
  <c r="AD9" i="3"/>
  <c r="AC9" i="3"/>
  <c r="V9" i="3" s="1"/>
  <c r="AW45" i="3"/>
  <c r="AW44" i="3"/>
  <c r="AW43" i="3"/>
  <c r="AC20" i="7"/>
  <c r="V20" i="7" s="1"/>
  <c r="AC8" i="2"/>
  <c r="V8" i="2" s="1"/>
  <c r="AD8" i="2"/>
  <c r="AC10" i="1"/>
  <c r="V10" i="1" s="1"/>
  <c r="V40" i="1" s="1"/>
  <c r="L7" i="43" s="1"/>
  <c r="AD10" i="1"/>
  <c r="AD9" i="5"/>
  <c r="AC6" i="3"/>
  <c r="V6" i="3" s="1"/>
  <c r="W43" i="1"/>
  <c r="W38" i="1"/>
  <c r="C7" i="43" s="1"/>
  <c r="AD11" i="1"/>
  <c r="AC11" i="1"/>
  <c r="V11" i="1" s="1"/>
  <c r="AC27" i="7"/>
  <c r="V27" i="7" s="1"/>
  <c r="AC33" i="2"/>
  <c r="V33" i="2" s="1"/>
  <c r="AC13" i="2"/>
  <c r="V13" i="2" s="1"/>
  <c r="Z40" i="2"/>
  <c r="Z42" i="2"/>
  <c r="Z44" i="2"/>
  <c r="Z43" i="2"/>
  <c r="Z38" i="2"/>
  <c r="F8" i="43" s="1"/>
  <c r="Z45" i="2"/>
  <c r="Z41" i="2"/>
  <c r="AD27" i="1"/>
  <c r="AC27" i="1"/>
  <c r="V27" i="1" s="1"/>
  <c r="Z44" i="9"/>
  <c r="AB38" i="1"/>
  <c r="H7" i="43" s="1"/>
  <c r="AB40" i="1"/>
  <c r="AC26" i="1"/>
  <c r="V26" i="1" s="1"/>
  <c r="AD29" i="41"/>
  <c r="AC29" i="41"/>
  <c r="V29" i="41" s="1"/>
  <c r="AB40" i="40"/>
  <c r="AB44" i="40"/>
  <c r="AB43" i="40"/>
  <c r="AB45" i="40"/>
  <c r="AB42" i="40"/>
  <c r="AB41" i="40"/>
  <c r="AB38" i="40"/>
  <c r="H48" i="43" s="1"/>
  <c r="AW45" i="41"/>
  <c r="AW44" i="41"/>
  <c r="AW43" i="41"/>
  <c r="AC34" i="40"/>
  <c r="V34" i="40" s="1"/>
  <c r="AD34" i="40"/>
  <c r="AC18" i="41"/>
  <c r="V18" i="41" s="1"/>
  <c r="AD18" i="41"/>
  <c r="AC19" i="40"/>
  <c r="V19" i="40" s="1"/>
  <c r="AD19" i="40"/>
  <c r="Y40" i="40"/>
  <c r="Y45" i="40"/>
  <c r="Y44" i="40"/>
  <c r="Y43" i="40"/>
  <c r="Y41" i="40"/>
  <c r="Y42" i="40"/>
  <c r="AD33" i="41"/>
  <c r="AC33" i="41"/>
  <c r="V33" i="41" s="1"/>
  <c r="AW45" i="40"/>
  <c r="AW44" i="40"/>
  <c r="AW43" i="40"/>
  <c r="AD8" i="41"/>
  <c r="AC8" i="41"/>
  <c r="V8" i="41" s="1"/>
  <c r="AD16" i="40"/>
  <c r="AC16" i="40"/>
  <c r="V16" i="40" s="1"/>
  <c r="AD11" i="40"/>
  <c r="AC11" i="40"/>
  <c r="V11" i="40" s="1"/>
  <c r="AD7" i="40"/>
  <c r="AC7" i="40"/>
  <c r="V7" i="40" s="1"/>
  <c r="Z41" i="41"/>
  <c r="AD35" i="38"/>
  <c r="AC35" i="38"/>
  <c r="V35" i="38" s="1"/>
  <c r="AD27" i="38"/>
  <c r="AC27" i="38"/>
  <c r="V27" i="38" s="1"/>
  <c r="AD34" i="39"/>
  <c r="AC34" i="39"/>
  <c r="V34" i="39" s="1"/>
  <c r="AD29" i="38"/>
  <c r="AC29" i="38"/>
  <c r="V29" i="38" s="1"/>
  <c r="AC9" i="38"/>
  <c r="V9" i="38" s="1"/>
  <c r="AD9" i="38"/>
  <c r="AD9" i="40"/>
  <c r="AC9" i="40"/>
  <c r="V9" i="40" s="1"/>
  <c r="AD29" i="39"/>
  <c r="AC29" i="39"/>
  <c r="V29" i="39" s="1"/>
  <c r="AD24" i="39"/>
  <c r="AC24" i="39"/>
  <c r="V24" i="39" s="1"/>
  <c r="AD22" i="39"/>
  <c r="AC22" i="39"/>
  <c r="V22" i="39" s="1"/>
  <c r="AD20" i="39"/>
  <c r="AC20" i="39"/>
  <c r="V20" i="39" s="1"/>
  <c r="AD18" i="39"/>
  <c r="AC18" i="39"/>
  <c r="V18" i="39" s="1"/>
  <c r="AD16" i="39"/>
  <c r="AC16" i="39"/>
  <c r="V16" i="39" s="1"/>
  <c r="AD14" i="39"/>
  <c r="AC14" i="39"/>
  <c r="V14" i="39" s="1"/>
  <c r="AD12" i="39"/>
  <c r="AC12" i="39"/>
  <c r="V12" i="39" s="1"/>
  <c r="AD10" i="39"/>
  <c r="AC10" i="39"/>
  <c r="V10" i="39" s="1"/>
  <c r="AD8" i="39"/>
  <c r="AC8" i="39"/>
  <c r="V8" i="39" s="1"/>
  <c r="AB41" i="39"/>
  <c r="AB44" i="39"/>
  <c r="AB39" i="39"/>
  <c r="AB43" i="39"/>
  <c r="AB42" i="39"/>
  <c r="AB40" i="39"/>
  <c r="AB37" i="39"/>
  <c r="H47" i="43" s="1"/>
  <c r="AD18" i="38"/>
  <c r="AC18" i="38"/>
  <c r="V18" i="38" s="1"/>
  <c r="X43" i="38"/>
  <c r="X38" i="38"/>
  <c r="AD6" i="38"/>
  <c r="AC6" i="38"/>
  <c r="V6" i="38" s="1"/>
  <c r="AD28" i="37"/>
  <c r="AC28" i="37"/>
  <c r="V28" i="37" s="1"/>
  <c r="AD20" i="37"/>
  <c r="AC20" i="37"/>
  <c r="V20" i="37" s="1"/>
  <c r="AD12" i="37"/>
  <c r="AC12" i="37"/>
  <c r="V12" i="37" s="1"/>
  <c r="Z42" i="38"/>
  <c r="Z45" i="38"/>
  <c r="Z40" i="38"/>
  <c r="Z44" i="38"/>
  <c r="Z43" i="38"/>
  <c r="Z41" i="38"/>
  <c r="Z38" i="38"/>
  <c r="F46" i="43" s="1"/>
  <c r="AC29" i="37"/>
  <c r="V29" i="37" s="1"/>
  <c r="AD29" i="37"/>
  <c r="AC13" i="37"/>
  <c r="V13" i="37" s="1"/>
  <c r="AD13" i="37"/>
  <c r="AC33" i="36"/>
  <c r="V33" i="36" s="1"/>
  <c r="AD33" i="36"/>
  <c r="AC17" i="36"/>
  <c r="V17" i="36" s="1"/>
  <c r="AD17" i="36"/>
  <c r="Y42" i="36"/>
  <c r="Y45" i="36"/>
  <c r="Y40" i="36"/>
  <c r="Y44" i="36"/>
  <c r="Y43" i="36"/>
  <c r="Y41" i="36"/>
  <c r="AD19" i="38"/>
  <c r="AC19" i="38"/>
  <c r="V19" i="38" s="1"/>
  <c r="AD12" i="38"/>
  <c r="AC12" i="38"/>
  <c r="V12" i="38" s="1"/>
  <c r="AD32" i="37"/>
  <c r="AC32" i="37"/>
  <c r="AD18" i="37"/>
  <c r="AC18" i="37"/>
  <c r="V18" i="37" s="1"/>
  <c r="AW44" i="37"/>
  <c r="AW45" i="37"/>
  <c r="AW43" i="37"/>
  <c r="AD30" i="36"/>
  <c r="AC30" i="36"/>
  <c r="V30" i="36" s="1"/>
  <c r="AD14" i="36"/>
  <c r="AC14" i="36"/>
  <c r="V14" i="36" s="1"/>
  <c r="AA42" i="37"/>
  <c r="AB44" i="36"/>
  <c r="AB43" i="36"/>
  <c r="AB41" i="36"/>
  <c r="AB38" i="36"/>
  <c r="H45" i="43" s="1"/>
  <c r="AB42" i="36"/>
  <c r="AB45" i="36"/>
  <c r="AB40" i="36"/>
  <c r="AC22" i="35"/>
  <c r="V22" i="35" s="1"/>
  <c r="AD22" i="35"/>
  <c r="Z44" i="34"/>
  <c r="Z39" i="34"/>
  <c r="Z43" i="34"/>
  <c r="Z42" i="34"/>
  <c r="Z40" i="34"/>
  <c r="Z37" i="34"/>
  <c r="F43" i="43" s="1"/>
  <c r="Z41" i="34"/>
  <c r="AA42" i="35"/>
  <c r="AD32" i="35"/>
  <c r="AC32" i="35"/>
  <c r="V32" i="35" s="1"/>
  <c r="AD16" i="35"/>
  <c r="AC16" i="35"/>
  <c r="V16" i="35" s="1"/>
  <c r="AD29" i="34"/>
  <c r="AC29" i="34"/>
  <c r="V29" i="34" s="1"/>
  <c r="AD25" i="34"/>
  <c r="AC25" i="34"/>
  <c r="V25" i="34" s="1"/>
  <c r="AD21" i="34"/>
  <c r="AC21" i="34"/>
  <c r="V21" i="34" s="1"/>
  <c r="AD17" i="34"/>
  <c r="AC17" i="34"/>
  <c r="V17" i="34" s="1"/>
  <c r="AD32" i="33"/>
  <c r="AC32" i="33"/>
  <c r="V32" i="33" s="1"/>
  <c r="AD24" i="33"/>
  <c r="AC24" i="33"/>
  <c r="V24" i="33" s="1"/>
  <c r="AD16" i="33"/>
  <c r="AC16" i="33"/>
  <c r="V16" i="33" s="1"/>
  <c r="AD8" i="33"/>
  <c r="AC8" i="33"/>
  <c r="V8" i="33" s="1"/>
  <c r="AD35" i="32"/>
  <c r="AC35" i="32"/>
  <c r="V35" i="32" s="1"/>
  <c r="AD27" i="32"/>
  <c r="AC27" i="32"/>
  <c r="V27" i="32" s="1"/>
  <c r="AD19" i="32"/>
  <c r="AC19" i="32"/>
  <c r="V19" i="32" s="1"/>
  <c r="AD11" i="32"/>
  <c r="AC11" i="32"/>
  <c r="V11" i="32" s="1"/>
  <c r="W43" i="32"/>
  <c r="W38" i="32"/>
  <c r="C40" i="43" s="1"/>
  <c r="AD30" i="31"/>
  <c r="AC30" i="31"/>
  <c r="V30" i="31" s="1"/>
  <c r="AD22" i="31"/>
  <c r="AC22" i="31"/>
  <c r="V22" i="31" s="1"/>
  <c r="AD14" i="31"/>
  <c r="AC14" i="31"/>
  <c r="V14" i="31" s="1"/>
  <c r="AW45" i="31"/>
  <c r="AW44" i="31"/>
  <c r="AW43" i="31"/>
  <c r="F38" i="33" a="1"/>
  <c r="AC29" i="33"/>
  <c r="V29" i="33" s="1"/>
  <c r="AD29" i="33"/>
  <c r="AC13" i="33"/>
  <c r="V13" i="33" s="1"/>
  <c r="AD13" i="33"/>
  <c r="Y44" i="33"/>
  <c r="Y43" i="33"/>
  <c r="Y41" i="33"/>
  <c r="Y45" i="33"/>
  <c r="Y42" i="33"/>
  <c r="Y40" i="33"/>
  <c r="AC24" i="32"/>
  <c r="V24" i="32" s="1"/>
  <c r="AD24" i="32"/>
  <c r="AC8" i="32"/>
  <c r="V8" i="32" s="1"/>
  <c r="AD8" i="32"/>
  <c r="AC27" i="31"/>
  <c r="V27" i="31" s="1"/>
  <c r="AD27" i="31"/>
  <c r="AC11" i="31"/>
  <c r="V11" i="31" s="1"/>
  <c r="AD11" i="31"/>
  <c r="AA45" i="31"/>
  <c r="AA40" i="31"/>
  <c r="AA44" i="31"/>
  <c r="AA43" i="31"/>
  <c r="AA41" i="31"/>
  <c r="AA42" i="31"/>
  <c r="AA38" i="31"/>
  <c r="G39" i="43" s="1"/>
  <c r="AB42" i="33"/>
  <c r="AD35" i="33"/>
  <c r="AC35" i="33"/>
  <c r="V35" i="33" s="1"/>
  <c r="AW45" i="33"/>
  <c r="AW44" i="33"/>
  <c r="AW43" i="33"/>
  <c r="AB45" i="33"/>
  <c r="AA38" i="36"/>
  <c r="G45" i="43" s="1"/>
  <c r="AD8" i="34"/>
  <c r="AC8" i="34"/>
  <c r="V8" i="34" s="1"/>
  <c r="AD6" i="34"/>
  <c r="X42" i="34"/>
  <c r="X37" i="34"/>
  <c r="AC6" i="34"/>
  <c r="V6" i="34" s="1"/>
  <c r="AD34" i="33"/>
  <c r="AC34" i="33"/>
  <c r="V34" i="33" s="1"/>
  <c r="AD27" i="33"/>
  <c r="AC27" i="33"/>
  <c r="V27" i="33" s="1"/>
  <c r="AD11" i="33"/>
  <c r="AC11" i="33"/>
  <c r="V11" i="33" s="1"/>
  <c r="AD30" i="32"/>
  <c r="AC30" i="32"/>
  <c r="V30" i="32" s="1"/>
  <c r="AD14" i="32"/>
  <c r="AC14" i="32"/>
  <c r="V14" i="32" s="1"/>
  <c r="AW44" i="32"/>
  <c r="AW43" i="32"/>
  <c r="AW45" i="32"/>
  <c r="AD36" i="30"/>
  <c r="AC36" i="30"/>
  <c r="V36" i="30" s="1"/>
  <c r="AD20" i="30"/>
  <c r="AC20" i="30"/>
  <c r="V20" i="30" s="1"/>
  <c r="F38" i="30" a="1"/>
  <c r="AD26" i="28"/>
  <c r="AC26" i="28"/>
  <c r="V26" i="28" s="1"/>
  <c r="AD18" i="28"/>
  <c r="AC18" i="28"/>
  <c r="V18" i="28" s="1"/>
  <c r="AD10" i="28"/>
  <c r="AC10" i="28"/>
  <c r="V10" i="28" s="1"/>
  <c r="X39" i="28"/>
  <c r="AD6" i="28"/>
  <c r="X33" i="28"/>
  <c r="AC6" i="28"/>
  <c r="V6" i="28" s="1"/>
  <c r="AD32" i="27"/>
  <c r="AC32" i="27"/>
  <c r="V32" i="27" s="1"/>
  <c r="AD24" i="27"/>
  <c r="AC24" i="27"/>
  <c r="V24" i="27" s="1"/>
  <c r="AC30" i="30"/>
  <c r="V30" i="30" s="1"/>
  <c r="AD30" i="30"/>
  <c r="AC29" i="30"/>
  <c r="V29" i="30" s="1"/>
  <c r="AD29" i="30"/>
  <c r="AC14" i="30"/>
  <c r="V14" i="30" s="1"/>
  <c r="AD14" i="30"/>
  <c r="AC13" i="30"/>
  <c r="V13" i="30" s="1"/>
  <c r="AD13" i="30"/>
  <c r="AA38" i="29"/>
  <c r="AA39" i="29"/>
  <c r="AA34" i="29"/>
  <c r="AA37" i="29"/>
  <c r="AA35" i="29"/>
  <c r="AA36" i="29"/>
  <c r="AA32" i="29"/>
  <c r="G54" i="43" s="1"/>
  <c r="G55" i="43" s="1"/>
  <c r="AC21" i="28"/>
  <c r="V21" i="28" s="1"/>
  <c r="AD21" i="28"/>
  <c r="AC23" i="27"/>
  <c r="V23" i="27" s="1"/>
  <c r="AD23" i="27"/>
  <c r="AC12" i="27"/>
  <c r="V12" i="27" s="1"/>
  <c r="AD12" i="27"/>
  <c r="AD10" i="27"/>
  <c r="AC10" i="27"/>
  <c r="V10" i="27" s="1"/>
  <c r="F34" i="26" a="1"/>
  <c r="AB36" i="26"/>
  <c r="AD26" i="29"/>
  <c r="AC26" i="29"/>
  <c r="V26" i="29" s="1"/>
  <c r="AD10" i="29"/>
  <c r="AC10" i="29"/>
  <c r="V10" i="29" s="1"/>
  <c r="Z41" i="26"/>
  <c r="AW40" i="26"/>
  <c r="AW39" i="26"/>
  <c r="AW41" i="26"/>
  <c r="AE6" i="26"/>
  <c r="Y38" i="26"/>
  <c r="Y40" i="26"/>
  <c r="Y39" i="26"/>
  <c r="Y37" i="26"/>
  <c r="Y41" i="26"/>
  <c r="Y36" i="26"/>
  <c r="AC25" i="25"/>
  <c r="V25" i="25" s="1"/>
  <c r="AD25" i="25"/>
  <c r="AC9" i="25"/>
  <c r="V9" i="25" s="1"/>
  <c r="AD9" i="25"/>
  <c r="AW44" i="24"/>
  <c r="AW43" i="24"/>
  <c r="AW45" i="24"/>
  <c r="Y39" i="29"/>
  <c r="Y37" i="29"/>
  <c r="Y35" i="29"/>
  <c r="Y36" i="29"/>
  <c r="Y32" i="29"/>
  <c r="E54" i="43" s="1"/>
  <c r="E55" i="43" s="1"/>
  <c r="Y38" i="29"/>
  <c r="Y34" i="29"/>
  <c r="AC27" i="28"/>
  <c r="V27" i="28" s="1"/>
  <c r="AD27" i="28"/>
  <c r="AC19" i="28"/>
  <c r="V19" i="28" s="1"/>
  <c r="AD19" i="28"/>
  <c r="AC11" i="28"/>
  <c r="V11" i="28" s="1"/>
  <c r="AD11" i="28"/>
  <c r="AD25" i="26"/>
  <c r="AC25" i="26"/>
  <c r="V25" i="26" s="1"/>
  <c r="AD17" i="26"/>
  <c r="AC17" i="26"/>
  <c r="V17" i="26" s="1"/>
  <c r="AD30" i="25"/>
  <c r="AC30" i="25"/>
  <c r="V30" i="25" s="1"/>
  <c r="AD14" i="25"/>
  <c r="AC14" i="25"/>
  <c r="V14" i="25" s="1"/>
  <c r="AD6" i="25"/>
  <c r="X44" i="25"/>
  <c r="X38" i="25"/>
  <c r="AC6" i="25"/>
  <c r="V6" i="25" s="1"/>
  <c r="AD34" i="24"/>
  <c r="AC34" i="24"/>
  <c r="V34" i="24" s="1"/>
  <c r="AB42" i="30"/>
  <c r="AD14" i="29"/>
  <c r="AC14" i="29"/>
  <c r="V14" i="29" s="1"/>
  <c r="AB38" i="29"/>
  <c r="AB34" i="29"/>
  <c r="AB37" i="29"/>
  <c r="AB35" i="29"/>
  <c r="AB36" i="29"/>
  <c r="AB32" i="29"/>
  <c r="H54" i="43" s="1"/>
  <c r="H55" i="43" s="1"/>
  <c r="AB39" i="29"/>
  <c r="AD15" i="27"/>
  <c r="AC15" i="27"/>
  <c r="V15" i="27" s="1"/>
  <c r="AD11" i="27"/>
  <c r="AC11" i="27"/>
  <c r="V11" i="27" s="1"/>
  <c r="AD7" i="27"/>
  <c r="AC7" i="27"/>
  <c r="V7" i="27" s="1"/>
  <c r="V44" i="27" s="1"/>
  <c r="AW45" i="27"/>
  <c r="AW44" i="27"/>
  <c r="AE6" i="27"/>
  <c r="AW46" i="27"/>
  <c r="AA43" i="27"/>
  <c r="AA46" i="27"/>
  <c r="AA41" i="27"/>
  <c r="AA38" i="27"/>
  <c r="G36" i="43" s="1"/>
  <c r="AA45" i="27"/>
  <c r="AA44" i="27"/>
  <c r="AA42" i="27"/>
  <c r="X44" i="27"/>
  <c r="AD8" i="26"/>
  <c r="AC8" i="26"/>
  <c r="V8" i="26" s="1"/>
  <c r="AD31" i="25"/>
  <c r="AC31" i="25"/>
  <c r="V31" i="25" s="1"/>
  <c r="AD15" i="25"/>
  <c r="AC15" i="25"/>
  <c r="V15" i="25" s="1"/>
  <c r="AA45" i="25"/>
  <c r="AA44" i="25"/>
  <c r="AA42" i="25"/>
  <c r="AA46" i="25"/>
  <c r="AA43" i="25"/>
  <c r="AA41" i="25"/>
  <c r="AA38" i="25"/>
  <c r="G34" i="43" s="1"/>
  <c r="G41" i="43" s="1"/>
  <c r="AD35" i="24"/>
  <c r="AC35" i="24"/>
  <c r="V35" i="24" s="1"/>
  <c r="AD30" i="22"/>
  <c r="AC30" i="22"/>
  <c r="V30" i="22" s="1"/>
  <c r="AD22" i="22"/>
  <c r="AC22" i="22"/>
  <c r="V22" i="22" s="1"/>
  <c r="AD14" i="22"/>
  <c r="AC14" i="22"/>
  <c r="V14" i="22" s="1"/>
  <c r="AW44" i="22"/>
  <c r="AW43" i="22"/>
  <c r="AW45" i="22"/>
  <c r="AD33" i="20"/>
  <c r="AC33" i="20"/>
  <c r="V33" i="20" s="1"/>
  <c r="AD25" i="20"/>
  <c r="AC25" i="20"/>
  <c r="V25" i="20" s="1"/>
  <c r="AD17" i="20"/>
  <c r="AC17" i="20"/>
  <c r="V17" i="20" s="1"/>
  <c r="AD9" i="20"/>
  <c r="AC9" i="20"/>
  <c r="V9" i="20" s="1"/>
  <c r="AD33" i="19"/>
  <c r="AC33" i="19"/>
  <c r="V33" i="19" s="1"/>
  <c r="AC18" i="24"/>
  <c r="V18" i="24" s="1"/>
  <c r="AD18" i="24"/>
  <c r="AD36" i="23"/>
  <c r="AC36" i="23"/>
  <c r="V36" i="23" s="1"/>
  <c r="AD34" i="23"/>
  <c r="AC34" i="23"/>
  <c r="V34" i="23" s="1"/>
  <c r="AC25" i="23"/>
  <c r="V25" i="23" s="1"/>
  <c r="AD20" i="23"/>
  <c r="AC20" i="23"/>
  <c r="V20" i="23" s="1"/>
  <c r="AD18" i="23"/>
  <c r="AC18" i="23"/>
  <c r="V18" i="23" s="1"/>
  <c r="X43" i="23"/>
  <c r="X38" i="23"/>
  <c r="AD6" i="23"/>
  <c r="AC6" i="23"/>
  <c r="V6" i="23" s="1"/>
  <c r="AD17" i="24"/>
  <c r="AC17" i="24"/>
  <c r="V17" i="24" s="1"/>
  <c r="X38" i="21"/>
  <c r="AD36" i="21"/>
  <c r="AC36" i="21"/>
  <c r="V36" i="21" s="1"/>
  <c r="AC6" i="26"/>
  <c r="V6" i="26" s="1"/>
  <c r="AD37" i="23"/>
  <c r="AC37" i="23"/>
  <c r="V37" i="23" s="1"/>
  <c r="W43" i="23"/>
  <c r="W38" i="23"/>
  <c r="C31" i="43" s="1"/>
  <c r="AD33" i="22"/>
  <c r="AC33" i="22"/>
  <c r="V33" i="22" s="1"/>
  <c r="AD25" i="22"/>
  <c r="AC25" i="22"/>
  <c r="V25" i="22" s="1"/>
  <c r="AD17" i="22"/>
  <c r="AC17" i="22"/>
  <c r="V17" i="22" s="1"/>
  <c r="AD9" i="22"/>
  <c r="AC9" i="22"/>
  <c r="V9" i="22" s="1"/>
  <c r="AD35" i="21"/>
  <c r="AD10" i="21"/>
  <c r="AD6" i="21"/>
  <c r="AD37" i="20"/>
  <c r="AC37" i="20"/>
  <c r="V37" i="20" s="1"/>
  <c r="AD32" i="20"/>
  <c r="AC32" i="20"/>
  <c r="V32" i="20" s="1"/>
  <c r="AC24" i="20"/>
  <c r="V24" i="20" s="1"/>
  <c r="AD24" i="20"/>
  <c r="AC20" i="20"/>
  <c r="V20" i="20" s="1"/>
  <c r="AD20" i="20"/>
  <c r="AC16" i="20"/>
  <c r="V16" i="20" s="1"/>
  <c r="AD16" i="20"/>
  <c r="AC12" i="20"/>
  <c r="V12" i="20" s="1"/>
  <c r="AD12" i="20"/>
  <c r="AC8" i="20"/>
  <c r="V8" i="20" s="1"/>
  <c r="AD8" i="20"/>
  <c r="AC37" i="19"/>
  <c r="V37" i="19" s="1"/>
  <c r="AD37" i="19"/>
  <c r="AD23" i="20"/>
  <c r="AC23" i="20"/>
  <c r="V23" i="20" s="1"/>
  <c r="AD15" i="20"/>
  <c r="AC15" i="20"/>
  <c r="V15" i="20" s="1"/>
  <c r="AD7" i="20"/>
  <c r="AD45" i="20" s="1"/>
  <c r="AC7" i="20"/>
  <c r="V7" i="20" s="1"/>
  <c r="V42" i="20" s="1"/>
  <c r="P28" i="43" s="1"/>
  <c r="X38" i="20"/>
  <c r="AC28" i="19"/>
  <c r="V28" i="19" s="1"/>
  <c r="AD28" i="19"/>
  <c r="AC24" i="19"/>
  <c r="V24" i="19" s="1"/>
  <c r="AD24" i="19"/>
  <c r="AW45" i="20"/>
  <c r="AW44" i="20"/>
  <c r="AW43" i="20"/>
  <c r="AD35" i="19"/>
  <c r="AC35" i="19"/>
  <c r="V35" i="19" s="1"/>
  <c r="AC29" i="19"/>
  <c r="V29" i="19" s="1"/>
  <c r="AD29" i="19"/>
  <c r="AC14" i="19"/>
  <c r="V14" i="19" s="1"/>
  <c r="AD14" i="19"/>
  <c r="Y40" i="18"/>
  <c r="AC30" i="18"/>
  <c r="V30" i="18" s="1"/>
  <c r="AD30" i="18"/>
  <c r="AC14" i="18"/>
  <c r="V14" i="18" s="1"/>
  <c r="AD14" i="18"/>
  <c r="AC6" i="18"/>
  <c r="V6" i="18" s="1"/>
  <c r="X43" i="18"/>
  <c r="X38" i="18"/>
  <c r="AD6" i="18"/>
  <c r="AC26" i="17"/>
  <c r="V26" i="17" s="1"/>
  <c r="AD26" i="17"/>
  <c r="AC10" i="17"/>
  <c r="V10" i="17" s="1"/>
  <c r="AD10" i="17"/>
  <c r="AB42" i="17"/>
  <c r="AB45" i="17"/>
  <c r="AB40" i="17"/>
  <c r="AB44" i="17"/>
  <c r="AB43" i="17"/>
  <c r="AB41" i="17"/>
  <c r="AB38" i="17"/>
  <c r="H25" i="43" s="1"/>
  <c r="H33" i="43" s="1"/>
  <c r="AC26" i="16"/>
  <c r="V26" i="16" s="1"/>
  <c r="AD26" i="16"/>
  <c r="Y44" i="18"/>
  <c r="AD23" i="18"/>
  <c r="AC23" i="18"/>
  <c r="V23" i="18" s="1"/>
  <c r="AD7" i="18"/>
  <c r="AC7" i="18"/>
  <c r="V7" i="18" s="1"/>
  <c r="AD35" i="17"/>
  <c r="AC35" i="17"/>
  <c r="V35" i="17" s="1"/>
  <c r="AD19" i="17"/>
  <c r="AC19" i="17"/>
  <c r="V19" i="17" s="1"/>
  <c r="AD7" i="17"/>
  <c r="AC7" i="17"/>
  <c r="V7" i="17" s="1"/>
  <c r="AD23" i="16"/>
  <c r="AC23" i="16"/>
  <c r="V23" i="16" s="1"/>
  <c r="AD24" i="18"/>
  <c r="AC24" i="18"/>
  <c r="V24" i="18" s="1"/>
  <c r="AD8" i="18"/>
  <c r="AC8" i="18"/>
  <c r="V8" i="18" s="1"/>
  <c r="AD32" i="17"/>
  <c r="AC32" i="17"/>
  <c r="V32" i="17" s="1"/>
  <c r="AD16" i="17"/>
  <c r="AC16" i="17"/>
  <c r="V16" i="17" s="1"/>
  <c r="AC13" i="17"/>
  <c r="V13" i="17" s="1"/>
  <c r="AD37" i="16"/>
  <c r="AC37" i="16"/>
  <c r="V37" i="16" s="1"/>
  <c r="AD28" i="16"/>
  <c r="AC28" i="16"/>
  <c r="V28" i="16" s="1"/>
  <c r="AD12" i="16"/>
  <c r="AC12" i="16"/>
  <c r="V12" i="16" s="1"/>
  <c r="Z45" i="16"/>
  <c r="Z40" i="16"/>
  <c r="Z44" i="16"/>
  <c r="Z43" i="16"/>
  <c r="Z41" i="16"/>
  <c r="Z38" i="16"/>
  <c r="F23" i="43" s="1"/>
  <c r="Z42" i="16"/>
  <c r="AD36" i="15"/>
  <c r="AC36" i="15"/>
  <c r="V36" i="15" s="1"/>
  <c r="AB41" i="19"/>
  <c r="AA43" i="15"/>
  <c r="AD35" i="9"/>
  <c r="AC35" i="9"/>
  <c r="V35" i="9" s="1"/>
  <c r="AD27" i="9"/>
  <c r="AC27" i="9"/>
  <c r="V27" i="9" s="1"/>
  <c r="AD35" i="8"/>
  <c r="AC35" i="8"/>
  <c r="V35" i="8" s="1"/>
  <c r="AD27" i="8"/>
  <c r="AC27" i="8"/>
  <c r="V27" i="8" s="1"/>
  <c r="AD19" i="8"/>
  <c r="AC19" i="8"/>
  <c r="V19" i="8" s="1"/>
  <c r="AD11" i="8"/>
  <c r="AC11" i="8"/>
  <c r="V11" i="8" s="1"/>
  <c r="AA44" i="8"/>
  <c r="AA43" i="8"/>
  <c r="AA41" i="8"/>
  <c r="AA38" i="8"/>
  <c r="G12" i="43" s="1"/>
  <c r="AA42" i="8"/>
  <c r="AA40" i="8"/>
  <c r="AA45" i="8"/>
  <c r="W43" i="16"/>
  <c r="W38" i="16"/>
  <c r="C23" i="43" s="1"/>
  <c r="AC28" i="14"/>
  <c r="V28" i="14" s="1"/>
  <c r="AD28" i="14"/>
  <c r="AC12" i="14"/>
  <c r="V12" i="14" s="1"/>
  <c r="AD12" i="14"/>
  <c r="AC28" i="13"/>
  <c r="V28" i="13" s="1"/>
  <c r="AD28" i="13"/>
  <c r="AC12" i="13"/>
  <c r="V12" i="13" s="1"/>
  <c r="AD12" i="13"/>
  <c r="AC28" i="12"/>
  <c r="V28" i="12" s="1"/>
  <c r="AD28" i="12"/>
  <c r="AC12" i="12"/>
  <c r="V12" i="12" s="1"/>
  <c r="AD12" i="12"/>
  <c r="AC28" i="11"/>
  <c r="V28" i="11" s="1"/>
  <c r="AD28" i="11"/>
  <c r="AC12" i="11"/>
  <c r="V12" i="11" s="1"/>
  <c r="AD12" i="11"/>
  <c r="AD22" i="15"/>
  <c r="AC22" i="15"/>
  <c r="V22" i="15" s="1"/>
  <c r="AA38" i="14"/>
  <c r="G21" i="43" s="1"/>
  <c r="AD33" i="14"/>
  <c r="AC33" i="14"/>
  <c r="V33" i="14" s="1"/>
  <c r="AD17" i="14"/>
  <c r="AC17" i="14"/>
  <c r="V17" i="14" s="1"/>
  <c r="AD29" i="13"/>
  <c r="AC29" i="13"/>
  <c r="V29" i="13" s="1"/>
  <c r="AD13" i="13"/>
  <c r="AC13" i="13"/>
  <c r="V13" i="13" s="1"/>
  <c r="AD25" i="12"/>
  <c r="AC25" i="12"/>
  <c r="V25" i="12" s="1"/>
  <c r="AD9" i="12"/>
  <c r="AC9" i="12"/>
  <c r="V9" i="12" s="1"/>
  <c r="Y44" i="12"/>
  <c r="Y43" i="12"/>
  <c r="Y41" i="12"/>
  <c r="Y42" i="12"/>
  <c r="Y45" i="12"/>
  <c r="Y40" i="12"/>
  <c r="F38" i="11" a="1"/>
  <c r="AD21" i="11"/>
  <c r="AC21" i="11"/>
  <c r="V21" i="11" s="1"/>
  <c r="AD9" i="11"/>
  <c r="AC9" i="11"/>
  <c r="V9" i="11" s="1"/>
  <c r="Y44" i="11"/>
  <c r="Y43" i="11"/>
  <c r="Y41" i="11"/>
  <c r="Y42" i="11"/>
  <c r="Y45" i="11"/>
  <c r="Y40" i="11"/>
  <c r="AD29" i="10"/>
  <c r="AC29" i="10"/>
  <c r="V29" i="10" s="1"/>
  <c r="AD13" i="10"/>
  <c r="AC13" i="10"/>
  <c r="V13" i="10" s="1"/>
  <c r="AD21" i="9"/>
  <c r="AC21" i="9"/>
  <c r="V21" i="9" s="1"/>
  <c r="F38" i="8" a="1"/>
  <c r="Y44" i="8"/>
  <c r="Y43" i="8"/>
  <c r="Y41" i="8"/>
  <c r="Y45" i="8"/>
  <c r="Y40" i="8"/>
  <c r="Y42" i="8"/>
  <c r="AB43" i="20"/>
  <c r="AD17" i="16"/>
  <c r="AC17" i="16"/>
  <c r="V17" i="16" s="1"/>
  <c r="AD20" i="15"/>
  <c r="AC20" i="15"/>
  <c r="V20" i="15" s="1"/>
  <c r="X43" i="15"/>
  <c r="X38" i="15"/>
  <c r="AD6" i="15"/>
  <c r="AC6" i="15"/>
  <c r="V6" i="15" s="1"/>
  <c r="AA42" i="14"/>
  <c r="AD22" i="14"/>
  <c r="AC22" i="14"/>
  <c r="V22" i="14" s="1"/>
  <c r="AB45" i="14"/>
  <c r="AB40" i="14"/>
  <c r="AB44" i="14"/>
  <c r="AB43" i="14"/>
  <c r="AB41" i="14"/>
  <c r="AB38" i="14"/>
  <c r="H21" i="43" s="1"/>
  <c r="AB42" i="14"/>
  <c r="AD34" i="13"/>
  <c r="AC34" i="13"/>
  <c r="V34" i="13" s="1"/>
  <c r="AD18" i="13"/>
  <c r="AC18" i="13"/>
  <c r="V18" i="13" s="1"/>
  <c r="AW45" i="13"/>
  <c r="AW44" i="13"/>
  <c r="AW43" i="13"/>
  <c r="AD30" i="12"/>
  <c r="AC30" i="12"/>
  <c r="V30" i="12" s="1"/>
  <c r="AD14" i="12"/>
  <c r="AC14" i="12"/>
  <c r="V14" i="12" s="1"/>
  <c r="AD26" i="11"/>
  <c r="AC26" i="11"/>
  <c r="V26" i="11" s="1"/>
  <c r="AD10" i="11"/>
  <c r="AC10" i="11"/>
  <c r="V10" i="11" s="1"/>
  <c r="X43" i="11"/>
  <c r="X38" i="11"/>
  <c r="AD6" i="11"/>
  <c r="AC6" i="11"/>
  <c r="V6" i="11" s="1"/>
  <c r="Z38" i="10"/>
  <c r="F17" i="43" s="1"/>
  <c r="AB45" i="10"/>
  <c r="AB40" i="10"/>
  <c r="AB44" i="10"/>
  <c r="AB43" i="10"/>
  <c r="AB41" i="10"/>
  <c r="AB38" i="10"/>
  <c r="H17" i="43" s="1"/>
  <c r="AB42" i="10"/>
  <c r="AD34" i="9"/>
  <c r="AC34" i="9"/>
  <c r="V34" i="9" s="1"/>
  <c r="AD30" i="9"/>
  <c r="AC30" i="9"/>
  <c r="V30" i="9" s="1"/>
  <c r="AD26" i="9"/>
  <c r="AC26" i="9"/>
  <c r="V26" i="9" s="1"/>
  <c r="AD22" i="9"/>
  <c r="AC22" i="9"/>
  <c r="V22" i="9" s="1"/>
  <c r="AC10" i="9"/>
  <c r="V10" i="9" s="1"/>
  <c r="AD10" i="9"/>
  <c r="AD25" i="8"/>
  <c r="AC25" i="8"/>
  <c r="V25" i="8" s="1"/>
  <c r="AD35" i="7"/>
  <c r="AC35" i="7"/>
  <c r="V35" i="7" s="1"/>
  <c r="AC21" i="7"/>
  <c r="V21" i="7" s="1"/>
  <c r="AD21" i="7"/>
  <c r="F38" i="6" a="1"/>
  <c r="F38" i="5" a="1"/>
  <c r="AD25" i="3"/>
  <c r="AC25" i="3"/>
  <c r="V25" i="3" s="1"/>
  <c r="AB41" i="15"/>
  <c r="AD17" i="9"/>
  <c r="AC17" i="9"/>
  <c r="V17" i="9" s="1"/>
  <c r="AB45" i="8"/>
  <c r="AB40" i="8"/>
  <c r="AB42" i="8"/>
  <c r="AB38" i="8"/>
  <c r="H12" i="43" s="1"/>
  <c r="AB43" i="8"/>
  <c r="AB44" i="8"/>
  <c r="AB41" i="8"/>
  <c r="Y44" i="7"/>
  <c r="Y43" i="7"/>
  <c r="Y41" i="7"/>
  <c r="Y45" i="7"/>
  <c r="Y42" i="7"/>
  <c r="Y40" i="7"/>
  <c r="AC22" i="6"/>
  <c r="V22" i="6" s="1"/>
  <c r="AD22" i="6"/>
  <c r="AC6" i="6"/>
  <c r="V6" i="6" s="1"/>
  <c r="X43" i="6"/>
  <c r="X38" i="6"/>
  <c r="AD6" i="6"/>
  <c r="AC30" i="5"/>
  <c r="V30" i="5" s="1"/>
  <c r="AD30" i="5"/>
  <c r="AC14" i="5"/>
  <c r="V14" i="5" s="1"/>
  <c r="AD14" i="5"/>
  <c r="AC6" i="5"/>
  <c r="V6" i="5" s="1"/>
  <c r="X43" i="5"/>
  <c r="X38" i="5"/>
  <c r="AD6" i="5"/>
  <c r="AC30" i="4"/>
  <c r="V30" i="4" s="1"/>
  <c r="AD30" i="4"/>
  <c r="AC14" i="4"/>
  <c r="V14" i="4" s="1"/>
  <c r="AD14" i="4"/>
  <c r="AC6" i="4"/>
  <c r="V6" i="4" s="1"/>
  <c r="X43" i="4"/>
  <c r="X38" i="4"/>
  <c r="AD6" i="4"/>
  <c r="AC34" i="3"/>
  <c r="V34" i="3" s="1"/>
  <c r="AD34" i="3"/>
  <c r="AD29" i="8"/>
  <c r="AC29" i="8"/>
  <c r="V29" i="8" s="1"/>
  <c r="AD21" i="8"/>
  <c r="AC21" i="8"/>
  <c r="V21" i="8" s="1"/>
  <c r="AD13" i="8"/>
  <c r="AC13" i="8"/>
  <c r="V13" i="8" s="1"/>
  <c r="AA44" i="6"/>
  <c r="AA43" i="6"/>
  <c r="AA45" i="6"/>
  <c r="AA41" i="6"/>
  <c r="AA38" i="6"/>
  <c r="G13" i="43" s="1"/>
  <c r="AA42" i="6"/>
  <c r="AA40" i="6"/>
  <c r="AD11" i="5"/>
  <c r="AC11" i="5"/>
  <c r="V11" i="5" s="1"/>
  <c r="AA44" i="5"/>
  <c r="AA43" i="5"/>
  <c r="AA41" i="5"/>
  <c r="AA38" i="5"/>
  <c r="G11" i="43" s="1"/>
  <c r="AA42" i="5"/>
  <c r="AA45" i="5"/>
  <c r="AA40" i="5"/>
  <c r="AD35" i="4"/>
  <c r="AC35" i="4"/>
  <c r="V35" i="4" s="1"/>
  <c r="AD19" i="4"/>
  <c r="AC19" i="4"/>
  <c r="V19" i="4" s="1"/>
  <c r="AD35" i="3"/>
  <c r="AC35" i="3"/>
  <c r="V35" i="3" s="1"/>
  <c r="AD23" i="3"/>
  <c r="AC23" i="3"/>
  <c r="V23" i="3" s="1"/>
  <c r="W43" i="3"/>
  <c r="W38" i="3"/>
  <c r="C9" i="43" s="1"/>
  <c r="AD31" i="2"/>
  <c r="AC31" i="2"/>
  <c r="V31" i="2" s="1"/>
  <c r="AD27" i="2"/>
  <c r="AC27" i="2"/>
  <c r="V27" i="2" s="1"/>
  <c r="AD19" i="2"/>
  <c r="AC19" i="2"/>
  <c r="V19" i="2" s="1"/>
  <c r="AD15" i="2"/>
  <c r="AC15" i="2"/>
  <c r="V15" i="2" s="1"/>
  <c r="AD31" i="7"/>
  <c r="AC31" i="7"/>
  <c r="V31" i="7" s="1"/>
  <c r="AD15" i="7"/>
  <c r="AC15" i="7"/>
  <c r="V15" i="7" s="1"/>
  <c r="AC6" i="7"/>
  <c r="V6" i="7" s="1"/>
  <c r="X38" i="7"/>
  <c r="X43" i="7"/>
  <c r="AD6" i="7"/>
  <c r="AD37" i="6"/>
  <c r="AC37" i="6"/>
  <c r="V37" i="6" s="1"/>
  <c r="Y42" i="5"/>
  <c r="AD32" i="5"/>
  <c r="AC32" i="5"/>
  <c r="V32" i="5" s="1"/>
  <c r="AC29" i="5"/>
  <c r="V29" i="5" s="1"/>
  <c r="AD24" i="5"/>
  <c r="AC24" i="5"/>
  <c r="V24" i="5" s="1"/>
  <c r="AD12" i="5"/>
  <c r="AC12" i="5"/>
  <c r="V12" i="5" s="1"/>
  <c r="Y42" i="4"/>
  <c r="AD36" i="4"/>
  <c r="AC36" i="4"/>
  <c r="V36" i="4" s="1"/>
  <c r="AD20" i="4"/>
  <c r="AC20" i="4"/>
  <c r="V20" i="4" s="1"/>
  <c r="Z45" i="4"/>
  <c r="Z40" i="4"/>
  <c r="Z44" i="4"/>
  <c r="Z43" i="4"/>
  <c r="Z41" i="4"/>
  <c r="Z38" i="4"/>
  <c r="F10" i="43" s="1"/>
  <c r="Z42" i="4"/>
  <c r="AD6" i="3"/>
  <c r="AD36" i="2"/>
  <c r="AC36" i="2"/>
  <c r="V36" i="2" s="1"/>
  <c r="AC32" i="2"/>
  <c r="V32" i="2" s="1"/>
  <c r="AD32" i="2"/>
  <c r="AD28" i="2"/>
  <c r="AC28" i="2"/>
  <c r="V28" i="2" s="1"/>
  <c r="AC20" i="2"/>
  <c r="V20" i="2" s="1"/>
  <c r="AD20" i="2"/>
  <c r="AC12" i="2"/>
  <c r="V12" i="2" s="1"/>
  <c r="AD12" i="2"/>
  <c r="AD29" i="2"/>
  <c r="AC29" i="2"/>
  <c r="V29" i="2" s="1"/>
  <c r="AD23" i="1"/>
  <c r="AD43" i="1" s="1"/>
  <c r="AC23" i="1"/>
  <c r="V23" i="1" s="1"/>
  <c r="X43" i="2"/>
  <c r="X38" i="2"/>
  <c r="AD6" i="2"/>
  <c r="AC6" i="2"/>
  <c r="V6" i="2" s="1"/>
  <c r="Y44" i="1"/>
  <c r="Y43" i="1"/>
  <c r="Y41" i="1"/>
  <c r="Y42" i="1"/>
  <c r="Y45" i="1"/>
  <c r="Y40" i="1"/>
  <c r="AA44" i="1"/>
  <c r="AA41" i="1"/>
  <c r="AA45" i="1"/>
  <c r="AA40" i="1"/>
  <c r="AA43" i="1"/>
  <c r="AA38" i="1"/>
  <c r="G7" i="43" s="1"/>
  <c r="G15" i="43" s="1"/>
  <c r="AA42" i="1"/>
  <c r="AD35" i="1"/>
  <c r="AD45" i="1" s="1"/>
  <c r="AC35" i="1"/>
  <c r="V35" i="1" s="1"/>
  <c r="F38" i="2" a="1"/>
  <c r="Z38" i="9"/>
  <c r="F16" i="43" s="1"/>
  <c r="F24" i="43" s="1"/>
  <c r="AB41" i="1"/>
  <c r="AD45" i="5" l="1"/>
  <c r="AD44" i="5"/>
  <c r="AD43" i="5"/>
  <c r="V45" i="7"/>
  <c r="V40" i="7"/>
  <c r="L14" i="43" s="1"/>
  <c r="V42" i="7"/>
  <c r="P14" i="43" s="1"/>
  <c r="V39" i="7"/>
  <c r="J14" i="43" s="1"/>
  <c r="V43" i="7"/>
  <c r="V41" i="7"/>
  <c r="N14" i="43" s="1"/>
  <c r="V44" i="7"/>
  <c r="S45" i="6"/>
  <c r="O45" i="6"/>
  <c r="K45" i="6"/>
  <c r="G45" i="6"/>
  <c r="S44" i="6"/>
  <c r="O44" i="6"/>
  <c r="K44" i="6"/>
  <c r="G44" i="6"/>
  <c r="S43" i="6"/>
  <c r="O43" i="6"/>
  <c r="K43" i="6"/>
  <c r="G43" i="6"/>
  <c r="S42" i="6"/>
  <c r="O42" i="6"/>
  <c r="K42" i="6"/>
  <c r="G42" i="6"/>
  <c r="S41" i="6"/>
  <c r="O41" i="6"/>
  <c r="K41" i="6"/>
  <c r="G41" i="6"/>
  <c r="S40" i="6"/>
  <c r="O40" i="6"/>
  <c r="K40" i="6"/>
  <c r="G40" i="6"/>
  <c r="S39" i="6"/>
  <c r="O39" i="6"/>
  <c r="K39" i="6"/>
  <c r="G39" i="6"/>
  <c r="S38" i="6"/>
  <c r="O38" i="6"/>
  <c r="K38" i="6"/>
  <c r="G38" i="6"/>
  <c r="R45" i="6"/>
  <c r="N45" i="6"/>
  <c r="J45" i="6"/>
  <c r="F45" i="6"/>
  <c r="R44" i="6"/>
  <c r="N44" i="6"/>
  <c r="J44" i="6"/>
  <c r="F44" i="6"/>
  <c r="R43" i="6"/>
  <c r="N43" i="6"/>
  <c r="J43" i="6"/>
  <c r="F43" i="6"/>
  <c r="R42" i="6"/>
  <c r="N42" i="6"/>
  <c r="J42" i="6"/>
  <c r="F42" i="6"/>
  <c r="R41" i="6"/>
  <c r="N41" i="6"/>
  <c r="J41" i="6"/>
  <c r="F41" i="6"/>
  <c r="R40" i="6"/>
  <c r="N40" i="6"/>
  <c r="J40" i="6"/>
  <c r="F40" i="6"/>
  <c r="R39" i="6"/>
  <c r="N39" i="6"/>
  <c r="J39" i="6"/>
  <c r="F39" i="6"/>
  <c r="R38" i="6"/>
  <c r="N38" i="6"/>
  <c r="J38" i="6"/>
  <c r="U45" i="6"/>
  <c r="Q45" i="6"/>
  <c r="M45" i="6"/>
  <c r="I45" i="6"/>
  <c r="U44" i="6"/>
  <c r="Q44" i="6"/>
  <c r="M44" i="6"/>
  <c r="I44" i="6"/>
  <c r="U43" i="6"/>
  <c r="Q43" i="6"/>
  <c r="M43" i="6"/>
  <c r="I43" i="6"/>
  <c r="U42" i="6"/>
  <c r="Q42" i="6"/>
  <c r="M42" i="6"/>
  <c r="I42" i="6"/>
  <c r="U41" i="6"/>
  <c r="Q41" i="6"/>
  <c r="M41" i="6"/>
  <c r="I41" i="6"/>
  <c r="U40" i="6"/>
  <c r="Q40" i="6"/>
  <c r="M40" i="6"/>
  <c r="I40" i="6"/>
  <c r="U39" i="6"/>
  <c r="Q39" i="6"/>
  <c r="M39" i="6"/>
  <c r="I39" i="6"/>
  <c r="U38" i="6"/>
  <c r="Q38" i="6"/>
  <c r="M38" i="6"/>
  <c r="I38" i="6"/>
  <c r="F38" i="6"/>
  <c r="T45" i="6"/>
  <c r="P45" i="6"/>
  <c r="L45" i="6"/>
  <c r="H45" i="6"/>
  <c r="T44" i="6"/>
  <c r="P44" i="6"/>
  <c r="L44" i="6"/>
  <c r="H44" i="6"/>
  <c r="T43" i="6"/>
  <c r="P43" i="6"/>
  <c r="L43" i="6"/>
  <c r="H43" i="6"/>
  <c r="T42" i="6"/>
  <c r="P42" i="6"/>
  <c r="L42" i="6"/>
  <c r="H42" i="6"/>
  <c r="T41" i="6"/>
  <c r="P41" i="6"/>
  <c r="L41" i="6"/>
  <c r="H41" i="6"/>
  <c r="T40" i="6"/>
  <c r="P40" i="6"/>
  <c r="L40" i="6"/>
  <c r="H40" i="6"/>
  <c r="T39" i="6"/>
  <c r="P39" i="6"/>
  <c r="L39" i="6"/>
  <c r="H39" i="6"/>
  <c r="T38" i="6"/>
  <c r="P38" i="6"/>
  <c r="L38" i="6"/>
  <c r="H38" i="6"/>
  <c r="D22" i="43"/>
  <c r="AC38" i="15"/>
  <c r="Y38" i="15"/>
  <c r="E22" i="43" s="1"/>
  <c r="D29" i="43"/>
  <c r="AD38" i="21"/>
  <c r="S29" i="43" s="1"/>
  <c r="Y38" i="21"/>
  <c r="E29" i="43" s="1"/>
  <c r="AE38" i="26"/>
  <c r="AE37" i="26"/>
  <c r="AE40" i="26"/>
  <c r="AE36" i="26"/>
  <c r="AE41" i="26"/>
  <c r="AE39" i="26"/>
  <c r="AD41" i="28"/>
  <c r="AD40" i="28"/>
  <c r="AD39" i="28"/>
  <c r="AD45" i="2"/>
  <c r="AD44" i="2"/>
  <c r="AD43" i="2"/>
  <c r="AD45" i="3"/>
  <c r="AD44" i="3"/>
  <c r="AD43" i="3"/>
  <c r="V42" i="4"/>
  <c r="P10" i="43" s="1"/>
  <c r="V39" i="4"/>
  <c r="J10" i="43" s="1"/>
  <c r="R10" i="43" s="1"/>
  <c r="V43" i="4"/>
  <c r="V45" i="4"/>
  <c r="V40" i="4"/>
  <c r="L10" i="43" s="1"/>
  <c r="V44" i="4"/>
  <c r="V41" i="4"/>
  <c r="N10" i="43" s="1"/>
  <c r="V42" i="5"/>
  <c r="P11" i="43" s="1"/>
  <c r="V39" i="5"/>
  <c r="J11" i="43" s="1"/>
  <c r="V43" i="5"/>
  <c r="V45" i="5"/>
  <c r="V40" i="5"/>
  <c r="L11" i="43" s="1"/>
  <c r="V44" i="5"/>
  <c r="V41" i="5"/>
  <c r="N11" i="43" s="1"/>
  <c r="V42" i="6"/>
  <c r="P13" i="43" s="1"/>
  <c r="V39" i="6"/>
  <c r="J13" i="43" s="1"/>
  <c r="V45" i="6"/>
  <c r="V44" i="6"/>
  <c r="V43" i="6"/>
  <c r="V40" i="6"/>
  <c r="L13" i="43" s="1"/>
  <c r="V41" i="6"/>
  <c r="N13" i="43" s="1"/>
  <c r="AD44" i="11"/>
  <c r="AD43" i="11"/>
  <c r="AD45" i="11"/>
  <c r="V43" i="15"/>
  <c r="V45" i="15"/>
  <c r="V40" i="15"/>
  <c r="L22" i="43" s="1"/>
  <c r="V44" i="15"/>
  <c r="V41" i="15"/>
  <c r="N22" i="43" s="1"/>
  <c r="V42" i="15"/>
  <c r="P22" i="43" s="1"/>
  <c r="V39" i="15"/>
  <c r="J22" i="43" s="1"/>
  <c r="U45" i="11"/>
  <c r="Q45" i="11"/>
  <c r="M45" i="11"/>
  <c r="I45" i="11"/>
  <c r="U44" i="11"/>
  <c r="Q44" i="11"/>
  <c r="M44" i="11"/>
  <c r="I44" i="11"/>
  <c r="U43" i="11"/>
  <c r="Q43" i="11"/>
  <c r="M43" i="11"/>
  <c r="I43" i="11"/>
  <c r="U42" i="11"/>
  <c r="Q42" i="11"/>
  <c r="M42" i="11"/>
  <c r="I42" i="11"/>
  <c r="U41" i="11"/>
  <c r="Q41" i="11"/>
  <c r="M41" i="11"/>
  <c r="I41" i="11"/>
  <c r="U40" i="11"/>
  <c r="Q40" i="11"/>
  <c r="M40" i="11"/>
  <c r="I40" i="11"/>
  <c r="U39" i="11"/>
  <c r="Q39" i="11"/>
  <c r="M39" i="11"/>
  <c r="I39" i="11"/>
  <c r="U38" i="11"/>
  <c r="Q38" i="11"/>
  <c r="M38" i="11"/>
  <c r="I38" i="11"/>
  <c r="F38" i="11"/>
  <c r="T45" i="11"/>
  <c r="P45" i="11"/>
  <c r="L45" i="11"/>
  <c r="H45" i="11"/>
  <c r="T44" i="11"/>
  <c r="P44" i="11"/>
  <c r="L44" i="11"/>
  <c r="H44" i="11"/>
  <c r="T43" i="11"/>
  <c r="P43" i="11"/>
  <c r="L43" i="11"/>
  <c r="H43" i="11"/>
  <c r="T42" i="11"/>
  <c r="P42" i="11"/>
  <c r="L42" i="11"/>
  <c r="H42" i="11"/>
  <c r="T41" i="11"/>
  <c r="P41" i="11"/>
  <c r="L41" i="11"/>
  <c r="H41" i="11"/>
  <c r="T40" i="11"/>
  <c r="P40" i="11"/>
  <c r="L40" i="11"/>
  <c r="H40" i="11"/>
  <c r="T39" i="11"/>
  <c r="P39" i="11"/>
  <c r="L39" i="11"/>
  <c r="H39" i="11"/>
  <c r="T38" i="11"/>
  <c r="P38" i="11"/>
  <c r="L38" i="11"/>
  <c r="H38" i="11"/>
  <c r="S45" i="11"/>
  <c r="O45" i="11"/>
  <c r="K45" i="11"/>
  <c r="G45" i="11"/>
  <c r="S44" i="11"/>
  <c r="O44" i="11"/>
  <c r="K44" i="11"/>
  <c r="G44" i="11"/>
  <c r="S43" i="11"/>
  <c r="O43" i="11"/>
  <c r="K43" i="11"/>
  <c r="G43" i="11"/>
  <c r="S42" i="11"/>
  <c r="O42" i="11"/>
  <c r="K42" i="11"/>
  <c r="G42" i="11"/>
  <c r="S41" i="11"/>
  <c r="O41" i="11"/>
  <c r="K41" i="11"/>
  <c r="G41" i="11"/>
  <c r="S40" i="11"/>
  <c r="O40" i="11"/>
  <c r="K40" i="11"/>
  <c r="G40" i="11"/>
  <c r="S39" i="11"/>
  <c r="O39" i="11"/>
  <c r="K39" i="11"/>
  <c r="G39" i="11"/>
  <c r="S38" i="11"/>
  <c r="O38" i="11"/>
  <c r="K38" i="11"/>
  <c r="G38" i="11"/>
  <c r="R45" i="11"/>
  <c r="N45" i="11"/>
  <c r="J45" i="11"/>
  <c r="F45" i="11"/>
  <c r="R44" i="11"/>
  <c r="N44" i="11"/>
  <c r="J44" i="11"/>
  <c r="F44" i="11"/>
  <c r="R43" i="11"/>
  <c r="N43" i="11"/>
  <c r="J43" i="11"/>
  <c r="F43" i="11"/>
  <c r="R42" i="11"/>
  <c r="N42" i="11"/>
  <c r="J42" i="11"/>
  <c r="F42" i="11"/>
  <c r="R41" i="11"/>
  <c r="N41" i="11"/>
  <c r="J41" i="11"/>
  <c r="F41" i="11"/>
  <c r="R40" i="11"/>
  <c r="N40" i="11"/>
  <c r="J40" i="11"/>
  <c r="F40" i="11"/>
  <c r="R39" i="11"/>
  <c r="N39" i="11"/>
  <c r="J39" i="11"/>
  <c r="F39" i="11"/>
  <c r="R38" i="11"/>
  <c r="N38" i="11"/>
  <c r="J38" i="11"/>
  <c r="D26" i="43"/>
  <c r="I26" i="43" s="1"/>
  <c r="AC38" i="18"/>
  <c r="Y38" i="18"/>
  <c r="E26" i="43" s="1"/>
  <c r="X39" i="18"/>
  <c r="AD45" i="21"/>
  <c r="AD44" i="21"/>
  <c r="AD43" i="21"/>
  <c r="V43" i="25"/>
  <c r="P34" i="43" s="1"/>
  <c r="V42" i="25"/>
  <c r="N34" i="43" s="1"/>
  <c r="V40" i="25"/>
  <c r="J34" i="43" s="1"/>
  <c r="V46" i="25"/>
  <c r="V45" i="25"/>
  <c r="V44" i="25"/>
  <c r="V41" i="25"/>
  <c r="L34" i="43" s="1"/>
  <c r="R41" i="26"/>
  <c r="N41" i="26"/>
  <c r="J41" i="26"/>
  <c r="F41" i="26"/>
  <c r="R40" i="26"/>
  <c r="N40" i="26"/>
  <c r="J40" i="26"/>
  <c r="F40" i="26"/>
  <c r="R39" i="26"/>
  <c r="N39" i="26"/>
  <c r="J39" i="26"/>
  <c r="F39" i="26"/>
  <c r="R38" i="26"/>
  <c r="N38" i="26"/>
  <c r="J38" i="26"/>
  <c r="F38" i="26"/>
  <c r="R37" i="26"/>
  <c r="N37" i="26"/>
  <c r="J37" i="26"/>
  <c r="F37" i="26"/>
  <c r="R36" i="26"/>
  <c r="N36" i="26"/>
  <c r="J36" i="26"/>
  <c r="F36" i="26"/>
  <c r="R35" i="26"/>
  <c r="N35" i="26"/>
  <c r="J35" i="26"/>
  <c r="F35" i="26"/>
  <c r="R34" i="26"/>
  <c r="N34" i="26"/>
  <c r="J34" i="26"/>
  <c r="S41" i="26"/>
  <c r="O41" i="26"/>
  <c r="K41" i="26"/>
  <c r="G41" i="26"/>
  <c r="S40" i="26"/>
  <c r="O40" i="26"/>
  <c r="K40" i="26"/>
  <c r="G40" i="26"/>
  <c r="S39" i="26"/>
  <c r="O39" i="26"/>
  <c r="K39" i="26"/>
  <c r="G39" i="26"/>
  <c r="S38" i="26"/>
  <c r="O38" i="26"/>
  <c r="K38" i="26"/>
  <c r="G38" i="26"/>
  <c r="S37" i="26"/>
  <c r="O37" i="26"/>
  <c r="K37" i="26"/>
  <c r="G37" i="26"/>
  <c r="S36" i="26"/>
  <c r="O36" i="26"/>
  <c r="K36" i="26"/>
  <c r="G36" i="26"/>
  <c r="S35" i="26"/>
  <c r="O35" i="26"/>
  <c r="K35" i="26"/>
  <c r="G35" i="26"/>
  <c r="S34" i="26"/>
  <c r="O34" i="26"/>
  <c r="K34" i="26"/>
  <c r="G34" i="26"/>
  <c r="P41" i="26"/>
  <c r="H41" i="26"/>
  <c r="P40" i="26"/>
  <c r="H40" i="26"/>
  <c r="P39" i="26"/>
  <c r="H39" i="26"/>
  <c r="P38" i="26"/>
  <c r="H38" i="26"/>
  <c r="P37" i="26"/>
  <c r="H37" i="26"/>
  <c r="P36" i="26"/>
  <c r="H36" i="26"/>
  <c r="P35" i="26"/>
  <c r="H35" i="26"/>
  <c r="P34" i="26"/>
  <c r="H34" i="26"/>
  <c r="U41" i="26"/>
  <c r="M41" i="26"/>
  <c r="U40" i="26"/>
  <c r="M40" i="26"/>
  <c r="U39" i="26"/>
  <c r="M39" i="26"/>
  <c r="U38" i="26"/>
  <c r="M38" i="26"/>
  <c r="U37" i="26"/>
  <c r="M37" i="26"/>
  <c r="U36" i="26"/>
  <c r="M36" i="26"/>
  <c r="U35" i="26"/>
  <c r="M35" i="26"/>
  <c r="U34" i="26"/>
  <c r="M34" i="26"/>
  <c r="F34" i="26"/>
  <c r="T41" i="26"/>
  <c r="L41" i="26"/>
  <c r="T40" i="26"/>
  <c r="L40" i="26"/>
  <c r="T39" i="26"/>
  <c r="L39" i="26"/>
  <c r="T38" i="26"/>
  <c r="L38" i="26"/>
  <c r="T37" i="26"/>
  <c r="L37" i="26"/>
  <c r="T36" i="26"/>
  <c r="L36" i="26"/>
  <c r="T35" i="26"/>
  <c r="L35" i="26"/>
  <c r="T34" i="26"/>
  <c r="L34" i="26"/>
  <c r="Q41" i="26"/>
  <c r="I41" i="26"/>
  <c r="Q40" i="26"/>
  <c r="I40" i="26"/>
  <c r="Q39" i="26"/>
  <c r="I39" i="26"/>
  <c r="Q38" i="26"/>
  <c r="I38" i="26"/>
  <c r="Q37" i="26"/>
  <c r="I37" i="26"/>
  <c r="Q36" i="26"/>
  <c r="I36" i="26"/>
  <c r="Q35" i="26"/>
  <c r="I35" i="26"/>
  <c r="Q34" i="26"/>
  <c r="I34" i="26"/>
  <c r="V40" i="28"/>
  <c r="V37" i="28"/>
  <c r="N37" i="43" s="1"/>
  <c r="V39" i="28"/>
  <c r="V35" i="28"/>
  <c r="J37" i="43" s="1"/>
  <c r="R37" i="43" s="1"/>
  <c r="V41" i="28"/>
  <c r="V36" i="28"/>
  <c r="L37" i="43" s="1"/>
  <c r="V38" i="28"/>
  <c r="P37" i="43" s="1"/>
  <c r="V41" i="34"/>
  <c r="P43" i="43" s="1"/>
  <c r="V38" i="34"/>
  <c r="J43" i="43" s="1"/>
  <c r="V42" i="34"/>
  <c r="V44" i="34"/>
  <c r="V39" i="34"/>
  <c r="L43" i="43" s="1"/>
  <c r="V43" i="34"/>
  <c r="V40" i="34"/>
  <c r="N43" i="43" s="1"/>
  <c r="AD44" i="38"/>
  <c r="AD43" i="38"/>
  <c r="AD45" i="38"/>
  <c r="H15" i="43"/>
  <c r="C15" i="43"/>
  <c r="V44" i="1"/>
  <c r="V45" i="1"/>
  <c r="D9" i="43"/>
  <c r="I9" i="43" s="1"/>
  <c r="AC38" i="3"/>
  <c r="Y38" i="3"/>
  <c r="E9" i="43" s="1"/>
  <c r="X39" i="3"/>
  <c r="V45" i="8"/>
  <c r="V40" i="8"/>
  <c r="L12" i="43" s="1"/>
  <c r="V42" i="8"/>
  <c r="P12" i="43" s="1"/>
  <c r="V39" i="8"/>
  <c r="J12" i="43" s="1"/>
  <c r="V43" i="8"/>
  <c r="V41" i="8"/>
  <c r="N12" i="43" s="1"/>
  <c r="V44" i="8"/>
  <c r="AD44" i="12"/>
  <c r="AD43" i="12"/>
  <c r="AD45" i="12"/>
  <c r="D27" i="43"/>
  <c r="I27" i="43" s="1"/>
  <c r="AC38" i="19"/>
  <c r="Y38" i="19"/>
  <c r="E27" i="43" s="1"/>
  <c r="X39" i="19"/>
  <c r="AD38" i="19"/>
  <c r="S27" i="43" s="1"/>
  <c r="AD43" i="20"/>
  <c r="R45" i="22"/>
  <c r="N45" i="22"/>
  <c r="J45" i="22"/>
  <c r="F45" i="22"/>
  <c r="R44" i="22"/>
  <c r="N44" i="22"/>
  <c r="J44" i="22"/>
  <c r="F44" i="22"/>
  <c r="R43" i="22"/>
  <c r="N43" i="22"/>
  <c r="J43" i="22"/>
  <c r="F43" i="22"/>
  <c r="R42" i="22"/>
  <c r="N42" i="22"/>
  <c r="J42" i="22"/>
  <c r="F42" i="22"/>
  <c r="R41" i="22"/>
  <c r="N41" i="22"/>
  <c r="J41" i="22"/>
  <c r="F41" i="22"/>
  <c r="R40" i="22"/>
  <c r="N40" i="22"/>
  <c r="J40" i="22"/>
  <c r="F40" i="22"/>
  <c r="R39" i="22"/>
  <c r="N39" i="22"/>
  <c r="J39" i="22"/>
  <c r="F39" i="22"/>
  <c r="R38" i="22"/>
  <c r="N38" i="22"/>
  <c r="J38" i="22"/>
  <c r="U45" i="22"/>
  <c r="Q45" i="22"/>
  <c r="M45" i="22"/>
  <c r="I45" i="22"/>
  <c r="U44" i="22"/>
  <c r="Q44" i="22"/>
  <c r="M44" i="22"/>
  <c r="I44" i="22"/>
  <c r="U43" i="22"/>
  <c r="Q43" i="22"/>
  <c r="M43" i="22"/>
  <c r="I43" i="22"/>
  <c r="U42" i="22"/>
  <c r="Q42" i="22"/>
  <c r="M42" i="22"/>
  <c r="I42" i="22"/>
  <c r="U41" i="22"/>
  <c r="Q41" i="22"/>
  <c r="M41" i="22"/>
  <c r="I41" i="22"/>
  <c r="U40" i="22"/>
  <c r="Q40" i="22"/>
  <c r="M40" i="22"/>
  <c r="I40" i="22"/>
  <c r="U39" i="22"/>
  <c r="Q39" i="22"/>
  <c r="M39" i="22"/>
  <c r="I39" i="22"/>
  <c r="U38" i="22"/>
  <c r="Q38" i="22"/>
  <c r="M38" i="22"/>
  <c r="I38" i="22"/>
  <c r="F38" i="22"/>
  <c r="T45" i="22"/>
  <c r="P45" i="22"/>
  <c r="L45" i="22"/>
  <c r="H45" i="22"/>
  <c r="T44" i="22"/>
  <c r="P44" i="22"/>
  <c r="L44" i="22"/>
  <c r="H44" i="22"/>
  <c r="T43" i="22"/>
  <c r="P43" i="22"/>
  <c r="L43" i="22"/>
  <c r="H43" i="22"/>
  <c r="T42" i="22"/>
  <c r="P42" i="22"/>
  <c r="L42" i="22"/>
  <c r="H42" i="22"/>
  <c r="T41" i="22"/>
  <c r="P41" i="22"/>
  <c r="L41" i="22"/>
  <c r="H41" i="22"/>
  <c r="T40" i="22"/>
  <c r="P40" i="22"/>
  <c r="L40" i="22"/>
  <c r="H40" i="22"/>
  <c r="T39" i="22"/>
  <c r="P39" i="22"/>
  <c r="L39" i="22"/>
  <c r="H39" i="22"/>
  <c r="T38" i="22"/>
  <c r="P38" i="22"/>
  <c r="L38" i="22"/>
  <c r="H38" i="22"/>
  <c r="S45" i="22"/>
  <c r="O45" i="22"/>
  <c r="K45" i="22"/>
  <c r="G45" i="22"/>
  <c r="S44" i="22"/>
  <c r="O44" i="22"/>
  <c r="K44" i="22"/>
  <c r="G44" i="22"/>
  <c r="S43" i="22"/>
  <c r="O43" i="22"/>
  <c r="K43" i="22"/>
  <c r="G43" i="22"/>
  <c r="S42" i="22"/>
  <c r="O42" i="22"/>
  <c r="K42" i="22"/>
  <c r="G42" i="22"/>
  <c r="S41" i="22"/>
  <c r="O41" i="22"/>
  <c r="K41" i="22"/>
  <c r="G41" i="22"/>
  <c r="S40" i="22"/>
  <c r="O40" i="22"/>
  <c r="K40" i="22"/>
  <c r="G40" i="22"/>
  <c r="S39" i="22"/>
  <c r="O39" i="22"/>
  <c r="K39" i="22"/>
  <c r="G39" i="22"/>
  <c r="S38" i="22"/>
  <c r="O38" i="22"/>
  <c r="K38" i="22"/>
  <c r="G38" i="22"/>
  <c r="V43" i="22"/>
  <c r="V44" i="22"/>
  <c r="V41" i="22"/>
  <c r="N30" i="43" s="1"/>
  <c r="V40" i="22"/>
  <c r="L30" i="43" s="1"/>
  <c r="V45" i="22"/>
  <c r="V42" i="22"/>
  <c r="P30" i="43" s="1"/>
  <c r="V39" i="22"/>
  <c r="J30" i="43" s="1"/>
  <c r="S46" i="25"/>
  <c r="O46" i="25"/>
  <c r="K46" i="25"/>
  <c r="G46" i="25"/>
  <c r="S45" i="25"/>
  <c r="O45" i="25"/>
  <c r="K45" i="25"/>
  <c r="G45" i="25"/>
  <c r="S44" i="25"/>
  <c r="O44" i="25"/>
  <c r="K44" i="25"/>
  <c r="G44" i="25"/>
  <c r="S43" i="25"/>
  <c r="O43" i="25"/>
  <c r="K43" i="25"/>
  <c r="G43" i="25"/>
  <c r="S42" i="25"/>
  <c r="O42" i="25"/>
  <c r="K42" i="25"/>
  <c r="G42" i="25"/>
  <c r="S41" i="25"/>
  <c r="O41" i="25"/>
  <c r="K41" i="25"/>
  <c r="G41" i="25"/>
  <c r="S40" i="25"/>
  <c r="O40" i="25"/>
  <c r="K40" i="25"/>
  <c r="G40" i="25"/>
  <c r="S39" i="25"/>
  <c r="O39" i="25"/>
  <c r="K39" i="25"/>
  <c r="G39" i="25"/>
  <c r="R46" i="25"/>
  <c r="N46" i="25"/>
  <c r="J46" i="25"/>
  <c r="F46" i="25"/>
  <c r="R45" i="25"/>
  <c r="N45" i="25"/>
  <c r="J45" i="25"/>
  <c r="F45" i="25"/>
  <c r="R44" i="25"/>
  <c r="N44" i="25"/>
  <c r="J44" i="25"/>
  <c r="F44" i="25"/>
  <c r="R43" i="25"/>
  <c r="N43" i="25"/>
  <c r="J43" i="25"/>
  <c r="F43" i="25"/>
  <c r="R42" i="25"/>
  <c r="N42" i="25"/>
  <c r="J42" i="25"/>
  <c r="F42" i="25"/>
  <c r="R41" i="25"/>
  <c r="N41" i="25"/>
  <c r="J41" i="25"/>
  <c r="F41" i="25"/>
  <c r="R40" i="25"/>
  <c r="N40" i="25"/>
  <c r="J40" i="25"/>
  <c r="F40" i="25"/>
  <c r="R39" i="25"/>
  <c r="N39" i="25"/>
  <c r="J39" i="25"/>
  <c r="U46" i="25"/>
  <c r="Q46" i="25"/>
  <c r="M46" i="25"/>
  <c r="I46" i="25"/>
  <c r="U45" i="25"/>
  <c r="Q45" i="25"/>
  <c r="M45" i="25"/>
  <c r="I45" i="25"/>
  <c r="U44" i="25"/>
  <c r="Q44" i="25"/>
  <c r="M44" i="25"/>
  <c r="I44" i="25"/>
  <c r="U43" i="25"/>
  <c r="Q43" i="25"/>
  <c r="M43" i="25"/>
  <c r="I43" i="25"/>
  <c r="U42" i="25"/>
  <c r="Q42" i="25"/>
  <c r="M42" i="25"/>
  <c r="I42" i="25"/>
  <c r="U41" i="25"/>
  <c r="Q41" i="25"/>
  <c r="M41" i="25"/>
  <c r="I41" i="25"/>
  <c r="U40" i="25"/>
  <c r="Q40" i="25"/>
  <c r="M40" i="25"/>
  <c r="I40" i="25"/>
  <c r="U39" i="25"/>
  <c r="Q39" i="25"/>
  <c r="M39" i="25"/>
  <c r="I39" i="25"/>
  <c r="F39" i="25"/>
  <c r="T46" i="25"/>
  <c r="P46" i="25"/>
  <c r="L46" i="25"/>
  <c r="H46" i="25"/>
  <c r="T45" i="25"/>
  <c r="P45" i="25"/>
  <c r="L45" i="25"/>
  <c r="H45" i="25"/>
  <c r="T44" i="25"/>
  <c r="P44" i="25"/>
  <c r="L44" i="25"/>
  <c r="H44" i="25"/>
  <c r="T43" i="25"/>
  <c r="P43" i="25"/>
  <c r="L43" i="25"/>
  <c r="H43" i="25"/>
  <c r="T42" i="25"/>
  <c r="P42" i="25"/>
  <c r="L42" i="25"/>
  <c r="H42" i="25"/>
  <c r="T41" i="25"/>
  <c r="P41" i="25"/>
  <c r="L41" i="25"/>
  <c r="H41" i="25"/>
  <c r="T40" i="25"/>
  <c r="P40" i="25"/>
  <c r="L40" i="25"/>
  <c r="H40" i="25"/>
  <c r="T39" i="25"/>
  <c r="P39" i="25"/>
  <c r="L39" i="25"/>
  <c r="H39" i="25"/>
  <c r="D54" i="43"/>
  <c r="AD32" i="29"/>
  <c r="S54" i="43" s="1"/>
  <c r="C50" i="43"/>
  <c r="V45" i="35"/>
  <c r="V42" i="35"/>
  <c r="N44" i="43" s="1"/>
  <c r="V43" i="35"/>
  <c r="P44" i="43" s="1"/>
  <c r="V46" i="35"/>
  <c r="V44" i="35"/>
  <c r="V40" i="35"/>
  <c r="J44" i="43" s="1"/>
  <c r="R44" i="43" s="1"/>
  <c r="V41" i="35"/>
  <c r="L44" i="43" s="1"/>
  <c r="AD45" i="36"/>
  <c r="AD44" i="36"/>
  <c r="AD43" i="36"/>
  <c r="AD23" i="42"/>
  <c r="AD22" i="42"/>
  <c r="AD21" i="42"/>
  <c r="H24" i="43"/>
  <c r="H56" i="43" s="1"/>
  <c r="V45" i="13"/>
  <c r="V40" i="13"/>
  <c r="L20" i="43" s="1"/>
  <c r="V44" i="13"/>
  <c r="V41" i="13"/>
  <c r="N20" i="43" s="1"/>
  <c r="V42" i="13"/>
  <c r="P20" i="43" s="1"/>
  <c r="V39" i="13"/>
  <c r="J20" i="43" s="1"/>
  <c r="R20" i="43" s="1"/>
  <c r="V43" i="13"/>
  <c r="U45" i="9"/>
  <c r="Q45" i="9"/>
  <c r="M45" i="9"/>
  <c r="I45" i="9"/>
  <c r="U44" i="9"/>
  <c r="Q44" i="9"/>
  <c r="M44" i="9"/>
  <c r="I44" i="9"/>
  <c r="U43" i="9"/>
  <c r="Q43" i="9"/>
  <c r="M43" i="9"/>
  <c r="I43" i="9"/>
  <c r="U42" i="9"/>
  <c r="Q42" i="9"/>
  <c r="M42" i="9"/>
  <c r="I42" i="9"/>
  <c r="U41" i="9"/>
  <c r="Q41" i="9"/>
  <c r="M41" i="9"/>
  <c r="I41" i="9"/>
  <c r="U40" i="9"/>
  <c r="Q40" i="9"/>
  <c r="M40" i="9"/>
  <c r="I40" i="9"/>
  <c r="U39" i="9"/>
  <c r="Q39" i="9"/>
  <c r="M39" i="9"/>
  <c r="I39" i="9"/>
  <c r="U38" i="9"/>
  <c r="Q38" i="9"/>
  <c r="M38" i="9"/>
  <c r="I38" i="9"/>
  <c r="F38" i="9"/>
  <c r="T45" i="9"/>
  <c r="P45" i="9"/>
  <c r="L45" i="9"/>
  <c r="H45" i="9"/>
  <c r="T44" i="9"/>
  <c r="P44" i="9"/>
  <c r="L44" i="9"/>
  <c r="H44" i="9"/>
  <c r="T43" i="9"/>
  <c r="P43" i="9"/>
  <c r="L43" i="9"/>
  <c r="H43" i="9"/>
  <c r="T42" i="9"/>
  <c r="P42" i="9"/>
  <c r="L42" i="9"/>
  <c r="H42" i="9"/>
  <c r="T41" i="9"/>
  <c r="P41" i="9"/>
  <c r="L41" i="9"/>
  <c r="H41" i="9"/>
  <c r="T40" i="9"/>
  <c r="P40" i="9"/>
  <c r="L40" i="9"/>
  <c r="H40" i="9"/>
  <c r="T39" i="9"/>
  <c r="P39" i="9"/>
  <c r="L39" i="9"/>
  <c r="H39" i="9"/>
  <c r="T38" i="9"/>
  <c r="P38" i="9"/>
  <c r="L38" i="9"/>
  <c r="H38" i="9"/>
  <c r="S45" i="9"/>
  <c r="O45" i="9"/>
  <c r="K45" i="9"/>
  <c r="G45" i="9"/>
  <c r="S44" i="9"/>
  <c r="O44" i="9"/>
  <c r="K44" i="9"/>
  <c r="G44" i="9"/>
  <c r="S43" i="9"/>
  <c r="O43" i="9"/>
  <c r="K43" i="9"/>
  <c r="G43" i="9"/>
  <c r="S42" i="9"/>
  <c r="O42" i="9"/>
  <c r="K42" i="9"/>
  <c r="G42" i="9"/>
  <c r="S41" i="9"/>
  <c r="O41" i="9"/>
  <c r="K41" i="9"/>
  <c r="G41" i="9"/>
  <c r="S40" i="9"/>
  <c r="O40" i="9"/>
  <c r="K40" i="9"/>
  <c r="G40" i="9"/>
  <c r="S39" i="9"/>
  <c r="O39" i="9"/>
  <c r="K39" i="9"/>
  <c r="G39" i="9"/>
  <c r="S38" i="9"/>
  <c r="O38" i="9"/>
  <c r="K38" i="9"/>
  <c r="G38" i="9"/>
  <c r="R45" i="9"/>
  <c r="N45" i="9"/>
  <c r="J45" i="9"/>
  <c r="F45" i="9"/>
  <c r="R44" i="9"/>
  <c r="N44" i="9"/>
  <c r="J44" i="9"/>
  <c r="F44" i="9"/>
  <c r="R43" i="9"/>
  <c r="N43" i="9"/>
  <c r="J43" i="9"/>
  <c r="F43" i="9"/>
  <c r="R42" i="9"/>
  <c r="N42" i="9"/>
  <c r="J42" i="9"/>
  <c r="F42" i="9"/>
  <c r="R41" i="9"/>
  <c r="N41" i="9"/>
  <c r="J41" i="9"/>
  <c r="F41" i="9"/>
  <c r="R40" i="9"/>
  <c r="N40" i="9"/>
  <c r="J40" i="9"/>
  <c r="F40" i="9"/>
  <c r="R39" i="9"/>
  <c r="N39" i="9"/>
  <c r="J39" i="9"/>
  <c r="F39" i="9"/>
  <c r="R38" i="9"/>
  <c r="N38" i="9"/>
  <c r="J38" i="9"/>
  <c r="G24" i="43"/>
  <c r="C33" i="43"/>
  <c r="V45" i="20"/>
  <c r="AE44" i="23"/>
  <c r="AE43" i="23"/>
  <c r="AE40" i="23"/>
  <c r="AE42" i="23"/>
  <c r="AE41" i="23"/>
  <c r="AE45" i="23"/>
  <c r="AE39" i="29"/>
  <c r="AE35" i="29"/>
  <c r="AE36" i="29"/>
  <c r="AE38" i="29"/>
  <c r="AE37" i="29"/>
  <c r="AE34" i="29"/>
  <c r="D40" i="43"/>
  <c r="AC38" i="32"/>
  <c r="Y38" i="32"/>
  <c r="E40" i="43" s="1"/>
  <c r="X39" i="32"/>
  <c r="AD39" i="32" s="1"/>
  <c r="G50" i="43"/>
  <c r="V44" i="37"/>
  <c r="V42" i="37"/>
  <c r="P51" i="43" s="1"/>
  <c r="V39" i="37"/>
  <c r="J51" i="43" s="1"/>
  <c r="V43" i="37"/>
  <c r="V45" i="37"/>
  <c r="V41" i="37"/>
  <c r="N51" i="43" s="1"/>
  <c r="V40" i="37"/>
  <c r="L51" i="43" s="1"/>
  <c r="S45" i="37"/>
  <c r="T45" i="37"/>
  <c r="O45" i="37"/>
  <c r="K45" i="37"/>
  <c r="G45" i="37"/>
  <c r="S44" i="37"/>
  <c r="O44" i="37"/>
  <c r="K44" i="37"/>
  <c r="G44" i="37"/>
  <c r="S43" i="37"/>
  <c r="O43" i="37"/>
  <c r="K43" i="37"/>
  <c r="G43" i="37"/>
  <c r="S42" i="37"/>
  <c r="O42" i="37"/>
  <c r="K42" i="37"/>
  <c r="G42" i="37"/>
  <c r="S41" i="37"/>
  <c r="O41" i="37"/>
  <c r="K41" i="37"/>
  <c r="G41" i="37"/>
  <c r="S40" i="37"/>
  <c r="O40" i="37"/>
  <c r="K40" i="37"/>
  <c r="G40" i="37"/>
  <c r="S39" i="37"/>
  <c r="O39" i="37"/>
  <c r="K39" i="37"/>
  <c r="G39" i="37"/>
  <c r="S38" i="37"/>
  <c r="O38" i="37"/>
  <c r="K38" i="37"/>
  <c r="G38" i="37"/>
  <c r="R45" i="37"/>
  <c r="N45" i="37"/>
  <c r="J45" i="37"/>
  <c r="F45" i="37"/>
  <c r="R44" i="37"/>
  <c r="N44" i="37"/>
  <c r="J44" i="37"/>
  <c r="F44" i="37"/>
  <c r="R43" i="37"/>
  <c r="N43" i="37"/>
  <c r="J43" i="37"/>
  <c r="F43" i="37"/>
  <c r="R42" i="37"/>
  <c r="N42" i="37"/>
  <c r="J42" i="37"/>
  <c r="F42" i="37"/>
  <c r="R41" i="37"/>
  <c r="N41" i="37"/>
  <c r="J41" i="37"/>
  <c r="F41" i="37"/>
  <c r="R40" i="37"/>
  <c r="N40" i="37"/>
  <c r="J40" i="37"/>
  <c r="F40" i="37"/>
  <c r="R39" i="37"/>
  <c r="N39" i="37"/>
  <c r="J39" i="37"/>
  <c r="F39" i="37"/>
  <c r="R38" i="37"/>
  <c r="N38" i="37"/>
  <c r="J38" i="37"/>
  <c r="Q45" i="37"/>
  <c r="M45" i="37"/>
  <c r="I45" i="37"/>
  <c r="U44" i="37"/>
  <c r="Q44" i="37"/>
  <c r="M44" i="37"/>
  <c r="I44" i="37"/>
  <c r="U43" i="37"/>
  <c r="Q43" i="37"/>
  <c r="M43" i="37"/>
  <c r="I43" i="37"/>
  <c r="U42" i="37"/>
  <c r="Q42" i="37"/>
  <c r="M42" i="37"/>
  <c r="I42" i="37"/>
  <c r="U41" i="37"/>
  <c r="Q41" i="37"/>
  <c r="M41" i="37"/>
  <c r="I41" i="37"/>
  <c r="U40" i="37"/>
  <c r="Q40" i="37"/>
  <c r="M40" i="37"/>
  <c r="I40" i="37"/>
  <c r="U39" i="37"/>
  <c r="Q39" i="37"/>
  <c r="M39" i="37"/>
  <c r="I39" i="37"/>
  <c r="U38" i="37"/>
  <c r="Q38" i="37"/>
  <c r="M38" i="37"/>
  <c r="I38" i="37"/>
  <c r="F38" i="37"/>
  <c r="U45" i="37"/>
  <c r="P45" i="37"/>
  <c r="L45" i="37"/>
  <c r="H45" i="37"/>
  <c r="T44" i="37"/>
  <c r="P44" i="37"/>
  <c r="L44" i="37"/>
  <c r="H44" i="37"/>
  <c r="T43" i="37"/>
  <c r="P43" i="37"/>
  <c r="L43" i="37"/>
  <c r="H43" i="37"/>
  <c r="T42" i="37"/>
  <c r="P42" i="37"/>
  <c r="L42" i="37"/>
  <c r="H42" i="37"/>
  <c r="T41" i="37"/>
  <c r="P41" i="37"/>
  <c r="L41" i="37"/>
  <c r="H41" i="37"/>
  <c r="T40" i="37"/>
  <c r="P40" i="37"/>
  <c r="L40" i="37"/>
  <c r="H40" i="37"/>
  <c r="T39" i="37"/>
  <c r="P39" i="37"/>
  <c r="L39" i="37"/>
  <c r="H39" i="37"/>
  <c r="T38" i="37"/>
  <c r="P38" i="37"/>
  <c r="L38" i="37"/>
  <c r="H38" i="37"/>
  <c r="V43" i="40"/>
  <c r="V40" i="40"/>
  <c r="L48" i="43" s="1"/>
  <c r="V42" i="40"/>
  <c r="P48" i="43" s="1"/>
  <c r="V41" i="40"/>
  <c r="N48" i="43" s="1"/>
  <c r="V39" i="40"/>
  <c r="J48" i="43" s="1"/>
  <c r="V45" i="40"/>
  <c r="V44" i="40"/>
  <c r="D49" i="43"/>
  <c r="AC38" i="41"/>
  <c r="Y38" i="41"/>
  <c r="E49" i="43" s="1"/>
  <c r="AD38" i="41"/>
  <c r="S49" i="43" s="1"/>
  <c r="F15" i="43"/>
  <c r="D7" i="43"/>
  <c r="AC38" i="1"/>
  <c r="Y38" i="1"/>
  <c r="E7" i="43" s="1"/>
  <c r="X39" i="1"/>
  <c r="AD38" i="1"/>
  <c r="S7" i="43" s="1"/>
  <c r="U45" i="7"/>
  <c r="Q45" i="7"/>
  <c r="M45" i="7"/>
  <c r="I45" i="7"/>
  <c r="U44" i="7"/>
  <c r="Q44" i="7"/>
  <c r="M44" i="7"/>
  <c r="I44" i="7"/>
  <c r="U43" i="7"/>
  <c r="Q43" i="7"/>
  <c r="M43" i="7"/>
  <c r="I43" i="7"/>
  <c r="U42" i="7"/>
  <c r="Q42" i="7"/>
  <c r="M42" i="7"/>
  <c r="I42" i="7"/>
  <c r="U41" i="7"/>
  <c r="Q41" i="7"/>
  <c r="M41" i="7"/>
  <c r="I41" i="7"/>
  <c r="U40" i="7"/>
  <c r="Q40" i="7"/>
  <c r="M40" i="7"/>
  <c r="I40" i="7"/>
  <c r="U39" i="7"/>
  <c r="Q39" i="7"/>
  <c r="M39" i="7"/>
  <c r="I39" i="7"/>
  <c r="U38" i="7"/>
  <c r="Q38" i="7"/>
  <c r="M38" i="7"/>
  <c r="I38" i="7"/>
  <c r="F38" i="7"/>
  <c r="S45" i="7"/>
  <c r="O45" i="7"/>
  <c r="K45" i="7"/>
  <c r="G45" i="7"/>
  <c r="S44" i="7"/>
  <c r="O44" i="7"/>
  <c r="K44" i="7"/>
  <c r="G44" i="7"/>
  <c r="S43" i="7"/>
  <c r="O43" i="7"/>
  <c r="K43" i="7"/>
  <c r="G43" i="7"/>
  <c r="S42" i="7"/>
  <c r="O42" i="7"/>
  <c r="K42" i="7"/>
  <c r="G42" i="7"/>
  <c r="S41" i="7"/>
  <c r="O41" i="7"/>
  <c r="K41" i="7"/>
  <c r="G41" i="7"/>
  <c r="S40" i="7"/>
  <c r="O40" i="7"/>
  <c r="K40" i="7"/>
  <c r="G40" i="7"/>
  <c r="S39" i="7"/>
  <c r="O39" i="7"/>
  <c r="K39" i="7"/>
  <c r="G39" i="7"/>
  <c r="S38" i="7"/>
  <c r="O38" i="7"/>
  <c r="K38" i="7"/>
  <c r="G38" i="7"/>
  <c r="R45" i="7"/>
  <c r="J45" i="7"/>
  <c r="R44" i="7"/>
  <c r="J44" i="7"/>
  <c r="R43" i="7"/>
  <c r="J43" i="7"/>
  <c r="R42" i="7"/>
  <c r="J42" i="7"/>
  <c r="R41" i="7"/>
  <c r="J41" i="7"/>
  <c r="R40" i="7"/>
  <c r="J40" i="7"/>
  <c r="R39" i="7"/>
  <c r="J39" i="7"/>
  <c r="R38" i="7"/>
  <c r="J38" i="7"/>
  <c r="P45" i="7"/>
  <c r="H45" i="7"/>
  <c r="P44" i="7"/>
  <c r="H44" i="7"/>
  <c r="P43" i="7"/>
  <c r="H43" i="7"/>
  <c r="P42" i="7"/>
  <c r="H42" i="7"/>
  <c r="P41" i="7"/>
  <c r="H41" i="7"/>
  <c r="P40" i="7"/>
  <c r="H40" i="7"/>
  <c r="P39" i="7"/>
  <c r="H39" i="7"/>
  <c r="P38" i="7"/>
  <c r="H38" i="7"/>
  <c r="N45" i="7"/>
  <c r="F45" i="7"/>
  <c r="N44" i="7"/>
  <c r="F44" i="7"/>
  <c r="N43" i="7"/>
  <c r="F43" i="7"/>
  <c r="N42" i="7"/>
  <c r="F42" i="7"/>
  <c r="N41" i="7"/>
  <c r="F41" i="7"/>
  <c r="N40" i="7"/>
  <c r="F40" i="7"/>
  <c r="N39" i="7"/>
  <c r="F39" i="7"/>
  <c r="N38" i="7"/>
  <c r="T45" i="7"/>
  <c r="L45" i="7"/>
  <c r="T44" i="7"/>
  <c r="L44" i="7"/>
  <c r="T43" i="7"/>
  <c r="L43" i="7"/>
  <c r="T42" i="7"/>
  <c r="L42" i="7"/>
  <c r="T41" i="7"/>
  <c r="L41" i="7"/>
  <c r="T40" i="7"/>
  <c r="L40" i="7"/>
  <c r="T39" i="7"/>
  <c r="L39" i="7"/>
  <c r="T38" i="7"/>
  <c r="L38" i="7"/>
  <c r="V45" i="10"/>
  <c r="V40" i="10"/>
  <c r="L17" i="43" s="1"/>
  <c r="V44" i="10"/>
  <c r="V41" i="10"/>
  <c r="N17" i="43" s="1"/>
  <c r="V42" i="10"/>
  <c r="P17" i="43" s="1"/>
  <c r="V39" i="10"/>
  <c r="J17" i="43" s="1"/>
  <c r="V43" i="10"/>
  <c r="D21" i="43"/>
  <c r="AC38" i="14"/>
  <c r="Y38" i="14"/>
  <c r="E21" i="43" s="1"/>
  <c r="X39" i="14"/>
  <c r="U45" i="12"/>
  <c r="Q45" i="12"/>
  <c r="M45" i="12"/>
  <c r="I45" i="12"/>
  <c r="U44" i="12"/>
  <c r="Q44" i="12"/>
  <c r="M44" i="12"/>
  <c r="I44" i="12"/>
  <c r="U43" i="12"/>
  <c r="Q43" i="12"/>
  <c r="M43" i="12"/>
  <c r="I43" i="12"/>
  <c r="U42" i="12"/>
  <c r="Q42" i="12"/>
  <c r="M42" i="12"/>
  <c r="I42" i="12"/>
  <c r="U41" i="12"/>
  <c r="Q41" i="12"/>
  <c r="M41" i="12"/>
  <c r="I41" i="12"/>
  <c r="U40" i="12"/>
  <c r="Q40" i="12"/>
  <c r="M40" i="12"/>
  <c r="I40" i="12"/>
  <c r="U39" i="12"/>
  <c r="Q39" i="12"/>
  <c r="M39" i="12"/>
  <c r="I39" i="12"/>
  <c r="U38" i="12"/>
  <c r="Q38" i="12"/>
  <c r="M38" i="12"/>
  <c r="I38" i="12"/>
  <c r="F38" i="12"/>
  <c r="T45" i="12"/>
  <c r="P45" i="12"/>
  <c r="L45" i="12"/>
  <c r="H45" i="12"/>
  <c r="T44" i="12"/>
  <c r="P44" i="12"/>
  <c r="L44" i="12"/>
  <c r="H44" i="12"/>
  <c r="T43" i="12"/>
  <c r="P43" i="12"/>
  <c r="L43" i="12"/>
  <c r="H43" i="12"/>
  <c r="T42" i="12"/>
  <c r="P42" i="12"/>
  <c r="L42" i="12"/>
  <c r="H42" i="12"/>
  <c r="T41" i="12"/>
  <c r="P41" i="12"/>
  <c r="L41" i="12"/>
  <c r="H41" i="12"/>
  <c r="T40" i="12"/>
  <c r="P40" i="12"/>
  <c r="L40" i="12"/>
  <c r="H40" i="12"/>
  <c r="T39" i="12"/>
  <c r="P39" i="12"/>
  <c r="L39" i="12"/>
  <c r="H39" i="12"/>
  <c r="T38" i="12"/>
  <c r="P38" i="12"/>
  <c r="L38" i="12"/>
  <c r="H38" i="12"/>
  <c r="S45" i="12"/>
  <c r="O45" i="12"/>
  <c r="K45" i="12"/>
  <c r="G45" i="12"/>
  <c r="S44" i="12"/>
  <c r="O44" i="12"/>
  <c r="K44" i="12"/>
  <c r="G44" i="12"/>
  <c r="S43" i="12"/>
  <c r="O43" i="12"/>
  <c r="K43" i="12"/>
  <c r="G43" i="12"/>
  <c r="S42" i="12"/>
  <c r="O42" i="12"/>
  <c r="K42" i="12"/>
  <c r="G42" i="12"/>
  <c r="S41" i="12"/>
  <c r="O41" i="12"/>
  <c r="K41" i="12"/>
  <c r="G41" i="12"/>
  <c r="S40" i="12"/>
  <c r="O40" i="12"/>
  <c r="K40" i="12"/>
  <c r="G40" i="12"/>
  <c r="S39" i="12"/>
  <c r="O39" i="12"/>
  <c r="K39" i="12"/>
  <c r="G39" i="12"/>
  <c r="S38" i="12"/>
  <c r="O38" i="12"/>
  <c r="K38" i="12"/>
  <c r="G38" i="12"/>
  <c r="R45" i="12"/>
  <c r="N45" i="12"/>
  <c r="J45" i="12"/>
  <c r="F45" i="12"/>
  <c r="R44" i="12"/>
  <c r="N44" i="12"/>
  <c r="J44" i="12"/>
  <c r="F44" i="12"/>
  <c r="R43" i="12"/>
  <c r="N43" i="12"/>
  <c r="J43" i="12"/>
  <c r="F43" i="12"/>
  <c r="R42" i="12"/>
  <c r="N42" i="12"/>
  <c r="J42" i="12"/>
  <c r="F42" i="12"/>
  <c r="R41" i="12"/>
  <c r="N41" i="12"/>
  <c r="J41" i="12"/>
  <c r="F41" i="12"/>
  <c r="R40" i="12"/>
  <c r="N40" i="12"/>
  <c r="J40" i="12"/>
  <c r="F40" i="12"/>
  <c r="R39" i="12"/>
  <c r="N39" i="12"/>
  <c r="J39" i="12"/>
  <c r="F39" i="12"/>
  <c r="R38" i="12"/>
  <c r="N38" i="12"/>
  <c r="J38" i="12"/>
  <c r="D25" i="43"/>
  <c r="AD38" i="17"/>
  <c r="S25" i="43" s="1"/>
  <c r="AC38" i="17"/>
  <c r="Y38" i="17"/>
  <c r="E25" i="43" s="1"/>
  <c r="X39" i="17"/>
  <c r="S45" i="19"/>
  <c r="O45" i="19"/>
  <c r="K45" i="19"/>
  <c r="G45" i="19"/>
  <c r="S44" i="19"/>
  <c r="O44" i="19"/>
  <c r="K44" i="19"/>
  <c r="G44" i="19"/>
  <c r="S43" i="19"/>
  <c r="O43" i="19"/>
  <c r="K43" i="19"/>
  <c r="G43" i="19"/>
  <c r="S42" i="19"/>
  <c r="O42" i="19"/>
  <c r="K42" i="19"/>
  <c r="G42" i="19"/>
  <c r="S41" i="19"/>
  <c r="O41" i="19"/>
  <c r="K41" i="19"/>
  <c r="G41" i="19"/>
  <c r="S40" i="19"/>
  <c r="O40" i="19"/>
  <c r="K40" i="19"/>
  <c r="G40" i="19"/>
  <c r="S39" i="19"/>
  <c r="O39" i="19"/>
  <c r="K39" i="19"/>
  <c r="G39" i="19"/>
  <c r="S38" i="19"/>
  <c r="O38" i="19"/>
  <c r="K38" i="19"/>
  <c r="G9" i="44" s="1"/>
  <c r="G15" i="44" s="1"/>
  <c r="G38" i="19"/>
  <c r="D9" i="44" s="1"/>
  <c r="D15" i="44" s="1"/>
  <c r="U45" i="19"/>
  <c r="Q45" i="19"/>
  <c r="M45" i="19"/>
  <c r="I45" i="19"/>
  <c r="U44" i="19"/>
  <c r="Q44" i="19"/>
  <c r="M44" i="19"/>
  <c r="I44" i="19"/>
  <c r="U43" i="19"/>
  <c r="Q43" i="19"/>
  <c r="M43" i="19"/>
  <c r="I43" i="19"/>
  <c r="U42" i="19"/>
  <c r="Q42" i="19"/>
  <c r="M42" i="19"/>
  <c r="I42" i="19"/>
  <c r="U41" i="19"/>
  <c r="Q41" i="19"/>
  <c r="M41" i="19"/>
  <c r="I41" i="19"/>
  <c r="U40" i="19"/>
  <c r="Q40" i="19"/>
  <c r="M40" i="19"/>
  <c r="I40" i="19"/>
  <c r="U39" i="19"/>
  <c r="Q39" i="19"/>
  <c r="M39" i="19"/>
  <c r="I39" i="19"/>
  <c r="U38" i="19"/>
  <c r="Q38" i="19"/>
  <c r="M38" i="19"/>
  <c r="I38" i="19"/>
  <c r="F9" i="44" s="1"/>
  <c r="F15" i="44" s="1"/>
  <c r="F38" i="19"/>
  <c r="T45" i="19"/>
  <c r="P45" i="19"/>
  <c r="L45" i="19"/>
  <c r="H45" i="19"/>
  <c r="T44" i="19"/>
  <c r="P44" i="19"/>
  <c r="L44" i="19"/>
  <c r="H44" i="19"/>
  <c r="T43" i="19"/>
  <c r="P43" i="19"/>
  <c r="L43" i="19"/>
  <c r="H43" i="19"/>
  <c r="T42" i="19"/>
  <c r="P42" i="19"/>
  <c r="L42" i="19"/>
  <c r="H42" i="19"/>
  <c r="T41" i="19"/>
  <c r="P41" i="19"/>
  <c r="L41" i="19"/>
  <c r="H41" i="19"/>
  <c r="T40" i="19"/>
  <c r="P40" i="19"/>
  <c r="L40" i="19"/>
  <c r="H40" i="19"/>
  <c r="T39" i="19"/>
  <c r="P39" i="19"/>
  <c r="L39" i="19"/>
  <c r="H39" i="19"/>
  <c r="T38" i="19"/>
  <c r="P38" i="19"/>
  <c r="L38" i="19"/>
  <c r="H38" i="19"/>
  <c r="E9" i="44" s="1"/>
  <c r="E15" i="44" s="1"/>
  <c r="J45" i="19"/>
  <c r="J44" i="19"/>
  <c r="J43" i="19"/>
  <c r="J42" i="19"/>
  <c r="J41" i="19"/>
  <c r="J40" i="19"/>
  <c r="J39" i="19"/>
  <c r="J38" i="19"/>
  <c r="C9" i="44" s="1"/>
  <c r="C15" i="44" s="1"/>
  <c r="F45" i="19"/>
  <c r="F44" i="19"/>
  <c r="F43" i="19"/>
  <c r="F42" i="19"/>
  <c r="F41" i="19"/>
  <c r="F40" i="19"/>
  <c r="F39" i="19"/>
  <c r="R45" i="19"/>
  <c r="R44" i="19"/>
  <c r="R43" i="19"/>
  <c r="R42" i="19"/>
  <c r="R41" i="19"/>
  <c r="R40" i="19"/>
  <c r="R39" i="19"/>
  <c r="R38" i="19"/>
  <c r="N45" i="19"/>
  <c r="N44" i="19"/>
  <c r="N43" i="19"/>
  <c r="N42" i="19"/>
  <c r="N41" i="19"/>
  <c r="N40" i="19"/>
  <c r="N39" i="19"/>
  <c r="N38" i="19"/>
  <c r="S45" i="16"/>
  <c r="O45" i="16"/>
  <c r="K45" i="16"/>
  <c r="G45" i="16"/>
  <c r="S44" i="16"/>
  <c r="O44" i="16"/>
  <c r="K44" i="16"/>
  <c r="G44" i="16"/>
  <c r="S43" i="16"/>
  <c r="O43" i="16"/>
  <c r="K43" i="16"/>
  <c r="G43" i="16"/>
  <c r="S42" i="16"/>
  <c r="O42" i="16"/>
  <c r="K42" i="16"/>
  <c r="G42" i="16"/>
  <c r="S41" i="16"/>
  <c r="O41" i="16"/>
  <c r="K41" i="16"/>
  <c r="G41" i="16"/>
  <c r="S40" i="16"/>
  <c r="O40" i="16"/>
  <c r="K40" i="16"/>
  <c r="G40" i="16"/>
  <c r="S39" i="16"/>
  <c r="O39" i="16"/>
  <c r="K39" i="16"/>
  <c r="G39" i="16"/>
  <c r="S38" i="16"/>
  <c r="O38" i="16"/>
  <c r="K38" i="16"/>
  <c r="G38" i="16"/>
  <c r="R45" i="16"/>
  <c r="N45" i="16"/>
  <c r="J45" i="16"/>
  <c r="F45" i="16"/>
  <c r="R44" i="16"/>
  <c r="N44" i="16"/>
  <c r="J44" i="16"/>
  <c r="F44" i="16"/>
  <c r="R43" i="16"/>
  <c r="N43" i="16"/>
  <c r="J43" i="16"/>
  <c r="F43" i="16"/>
  <c r="R42" i="16"/>
  <c r="N42" i="16"/>
  <c r="J42" i="16"/>
  <c r="F42" i="16"/>
  <c r="R41" i="16"/>
  <c r="N41" i="16"/>
  <c r="J41" i="16"/>
  <c r="F41" i="16"/>
  <c r="R40" i="16"/>
  <c r="N40" i="16"/>
  <c r="J40" i="16"/>
  <c r="F40" i="16"/>
  <c r="R39" i="16"/>
  <c r="N39" i="16"/>
  <c r="J39" i="16"/>
  <c r="F39" i="16"/>
  <c r="R38" i="16"/>
  <c r="N38" i="16"/>
  <c r="J38" i="16"/>
  <c r="U45" i="16"/>
  <c r="Q45" i="16"/>
  <c r="M45" i="16"/>
  <c r="I45" i="16"/>
  <c r="U44" i="16"/>
  <c r="Q44" i="16"/>
  <c r="M44" i="16"/>
  <c r="I44" i="16"/>
  <c r="U43" i="16"/>
  <c r="Q43" i="16"/>
  <c r="M43" i="16"/>
  <c r="I43" i="16"/>
  <c r="U42" i="16"/>
  <c r="Q42" i="16"/>
  <c r="M42" i="16"/>
  <c r="I42" i="16"/>
  <c r="U41" i="16"/>
  <c r="Q41" i="16"/>
  <c r="M41" i="16"/>
  <c r="I41" i="16"/>
  <c r="U40" i="16"/>
  <c r="Q40" i="16"/>
  <c r="M40" i="16"/>
  <c r="I40" i="16"/>
  <c r="U39" i="16"/>
  <c r="Q39" i="16"/>
  <c r="M39" i="16"/>
  <c r="I39" i="16"/>
  <c r="U38" i="16"/>
  <c r="Q38" i="16"/>
  <c r="M38" i="16"/>
  <c r="I38" i="16"/>
  <c r="F38" i="16"/>
  <c r="T45" i="16"/>
  <c r="P45" i="16"/>
  <c r="L45" i="16"/>
  <c r="H45" i="16"/>
  <c r="T44" i="16"/>
  <c r="P44" i="16"/>
  <c r="L44" i="16"/>
  <c r="H44" i="16"/>
  <c r="T43" i="16"/>
  <c r="P43" i="16"/>
  <c r="L43" i="16"/>
  <c r="H43" i="16"/>
  <c r="T42" i="16"/>
  <c r="P42" i="16"/>
  <c r="L42" i="16"/>
  <c r="H42" i="16"/>
  <c r="T41" i="16"/>
  <c r="P41" i="16"/>
  <c r="L41" i="16"/>
  <c r="H41" i="16"/>
  <c r="T40" i="16"/>
  <c r="P40" i="16"/>
  <c r="L40" i="16"/>
  <c r="H40" i="16"/>
  <c r="T39" i="16"/>
  <c r="P39" i="16"/>
  <c r="L39" i="16"/>
  <c r="H39" i="16"/>
  <c r="T38" i="16"/>
  <c r="P38" i="16"/>
  <c r="L38" i="16"/>
  <c r="H38" i="16"/>
  <c r="D35" i="43"/>
  <c r="AD34" i="26"/>
  <c r="S35" i="43" s="1"/>
  <c r="Y33" i="26"/>
  <c r="E35" i="43" s="1"/>
  <c r="AC33" i="26"/>
  <c r="X35" i="26"/>
  <c r="AD35" i="26" s="1"/>
  <c r="AD45" i="24"/>
  <c r="AD44" i="24"/>
  <c r="AD43" i="24"/>
  <c r="C41" i="43"/>
  <c r="T46" i="35"/>
  <c r="P46" i="35"/>
  <c r="L46" i="35"/>
  <c r="H46" i="35"/>
  <c r="T45" i="35"/>
  <c r="P45" i="35"/>
  <c r="L45" i="35"/>
  <c r="H45" i="35"/>
  <c r="T44" i="35"/>
  <c r="P44" i="35"/>
  <c r="L44" i="35"/>
  <c r="H44" i="35"/>
  <c r="T43" i="35"/>
  <c r="P43" i="35"/>
  <c r="L43" i="35"/>
  <c r="H43" i="35"/>
  <c r="T42" i="35"/>
  <c r="P42" i="35"/>
  <c r="L42" i="35"/>
  <c r="H42" i="35"/>
  <c r="T41" i="35"/>
  <c r="P41" i="35"/>
  <c r="L41" i="35"/>
  <c r="H41" i="35"/>
  <c r="T40" i="35"/>
  <c r="P40" i="35"/>
  <c r="L40" i="35"/>
  <c r="H40" i="35"/>
  <c r="T39" i="35"/>
  <c r="P39" i="35"/>
  <c r="L39" i="35"/>
  <c r="H39" i="35"/>
  <c r="S46" i="35"/>
  <c r="O46" i="35"/>
  <c r="K46" i="35"/>
  <c r="G46" i="35"/>
  <c r="S45" i="35"/>
  <c r="O45" i="35"/>
  <c r="K45" i="35"/>
  <c r="G45" i="35"/>
  <c r="S44" i="35"/>
  <c r="O44" i="35"/>
  <c r="K44" i="35"/>
  <c r="G44" i="35"/>
  <c r="S43" i="35"/>
  <c r="O43" i="35"/>
  <c r="K43" i="35"/>
  <c r="G43" i="35"/>
  <c r="S42" i="35"/>
  <c r="O42" i="35"/>
  <c r="K42" i="35"/>
  <c r="G42" i="35"/>
  <c r="S41" i="35"/>
  <c r="O41" i="35"/>
  <c r="K41" i="35"/>
  <c r="G41" i="35"/>
  <c r="S40" i="35"/>
  <c r="O40" i="35"/>
  <c r="K40" i="35"/>
  <c r="G40" i="35"/>
  <c r="S39" i="35"/>
  <c r="O39" i="35"/>
  <c r="K39" i="35"/>
  <c r="G39" i="35"/>
  <c r="R46" i="35"/>
  <c r="N46" i="35"/>
  <c r="J46" i="35"/>
  <c r="F46" i="35"/>
  <c r="R45" i="35"/>
  <c r="N45" i="35"/>
  <c r="J45" i="35"/>
  <c r="F45" i="35"/>
  <c r="R44" i="35"/>
  <c r="N44" i="35"/>
  <c r="J44" i="35"/>
  <c r="F44" i="35"/>
  <c r="R43" i="35"/>
  <c r="N43" i="35"/>
  <c r="J43" i="35"/>
  <c r="F43" i="35"/>
  <c r="R42" i="35"/>
  <c r="N42" i="35"/>
  <c r="J42" i="35"/>
  <c r="F42" i="35"/>
  <c r="R41" i="35"/>
  <c r="N41" i="35"/>
  <c r="J41" i="35"/>
  <c r="F41" i="35"/>
  <c r="R40" i="35"/>
  <c r="N40" i="35"/>
  <c r="J40" i="35"/>
  <c r="F40" i="35"/>
  <c r="R39" i="35"/>
  <c r="N39" i="35"/>
  <c r="J39" i="35"/>
  <c r="U46" i="35"/>
  <c r="Q46" i="35"/>
  <c r="M46" i="35"/>
  <c r="I46" i="35"/>
  <c r="U45" i="35"/>
  <c r="Q45" i="35"/>
  <c r="M45" i="35"/>
  <c r="I45" i="35"/>
  <c r="U44" i="35"/>
  <c r="Q44" i="35"/>
  <c r="M44" i="35"/>
  <c r="I44" i="35"/>
  <c r="U43" i="35"/>
  <c r="Q43" i="35"/>
  <c r="M43" i="35"/>
  <c r="I43" i="35"/>
  <c r="U42" i="35"/>
  <c r="Q42" i="35"/>
  <c r="M42" i="35"/>
  <c r="I42" i="35"/>
  <c r="U41" i="35"/>
  <c r="Q41" i="35"/>
  <c r="M41" i="35"/>
  <c r="I41" i="35"/>
  <c r="U40" i="35"/>
  <c r="Q40" i="35"/>
  <c r="M40" i="35"/>
  <c r="I40" i="35"/>
  <c r="U39" i="35"/>
  <c r="Q39" i="35"/>
  <c r="M39" i="35"/>
  <c r="I39" i="35"/>
  <c r="F39" i="35"/>
  <c r="D47" i="43"/>
  <c r="I47" i="43" s="1"/>
  <c r="AD37" i="39"/>
  <c r="S47" i="43" s="1"/>
  <c r="Y37" i="39"/>
  <c r="E47" i="43" s="1"/>
  <c r="AC37" i="39"/>
  <c r="AD39" i="27"/>
  <c r="S36" i="43" s="1"/>
  <c r="I36" i="43"/>
  <c r="AD44" i="33"/>
  <c r="AD40" i="26"/>
  <c r="V42" i="27"/>
  <c r="N36" i="43" s="1"/>
  <c r="AD44" i="1"/>
  <c r="D14" i="43"/>
  <c r="Y38" i="7"/>
  <c r="E14" i="43" s="1"/>
  <c r="X39" i="7"/>
  <c r="AD43" i="6"/>
  <c r="AD45" i="6"/>
  <c r="AD44" i="6"/>
  <c r="D18" i="43"/>
  <c r="Y38" i="11"/>
  <c r="E18" i="43" s="1"/>
  <c r="X39" i="11"/>
  <c r="AD45" i="15"/>
  <c r="AD44" i="15"/>
  <c r="AD43" i="15"/>
  <c r="D28" i="43"/>
  <c r="Y38" i="20"/>
  <c r="E28" i="43" s="1"/>
  <c r="D34" i="43"/>
  <c r="X40" i="25"/>
  <c r="AD40" i="25" s="1"/>
  <c r="AD39" i="25"/>
  <c r="S34" i="43" s="1"/>
  <c r="Y38" i="25"/>
  <c r="E34" i="43" s="1"/>
  <c r="D37" i="43"/>
  <c r="I37" i="43" s="1"/>
  <c r="AC33" i="28"/>
  <c r="Y33" i="28"/>
  <c r="E37" i="43" s="1"/>
  <c r="AD34" i="28"/>
  <c r="S37" i="43" s="1"/>
  <c r="X35" i="28"/>
  <c r="AD35" i="28" s="1"/>
  <c r="D43" i="43"/>
  <c r="I43" i="43" s="1"/>
  <c r="Y37" i="34"/>
  <c r="E43" i="43" s="1"/>
  <c r="X38" i="34"/>
  <c r="D46" i="43"/>
  <c r="Y38" i="38"/>
  <c r="E46" i="43" s="1"/>
  <c r="X39" i="38"/>
  <c r="V39" i="1"/>
  <c r="J7" i="43" s="1"/>
  <c r="D19" i="43"/>
  <c r="I19" i="43" s="1"/>
  <c r="AC38" i="12"/>
  <c r="Y38" i="12"/>
  <c r="E19" i="43" s="1"/>
  <c r="X39" i="12"/>
  <c r="AD38" i="12"/>
  <c r="S19" i="43" s="1"/>
  <c r="U45" i="10"/>
  <c r="Q45" i="10"/>
  <c r="M45" i="10"/>
  <c r="I45" i="10"/>
  <c r="U44" i="10"/>
  <c r="Q44" i="10"/>
  <c r="M44" i="10"/>
  <c r="I44" i="10"/>
  <c r="U43" i="10"/>
  <c r="Q43" i="10"/>
  <c r="M43" i="10"/>
  <c r="I43" i="10"/>
  <c r="U42" i="10"/>
  <c r="Q42" i="10"/>
  <c r="M42" i="10"/>
  <c r="I42" i="10"/>
  <c r="U41" i="10"/>
  <c r="Q41" i="10"/>
  <c r="M41" i="10"/>
  <c r="I41" i="10"/>
  <c r="U40" i="10"/>
  <c r="Q40" i="10"/>
  <c r="M40" i="10"/>
  <c r="I40" i="10"/>
  <c r="U39" i="10"/>
  <c r="Q39" i="10"/>
  <c r="M39" i="10"/>
  <c r="I39" i="10"/>
  <c r="U38" i="10"/>
  <c r="Q38" i="10"/>
  <c r="M38" i="10"/>
  <c r="I38" i="10"/>
  <c r="F38" i="10"/>
  <c r="T45" i="10"/>
  <c r="P45" i="10"/>
  <c r="L45" i="10"/>
  <c r="H45" i="10"/>
  <c r="T44" i="10"/>
  <c r="P44" i="10"/>
  <c r="L44" i="10"/>
  <c r="H44" i="10"/>
  <c r="T43" i="10"/>
  <c r="P43" i="10"/>
  <c r="L43" i="10"/>
  <c r="H43" i="10"/>
  <c r="T42" i="10"/>
  <c r="P42" i="10"/>
  <c r="L42" i="10"/>
  <c r="H42" i="10"/>
  <c r="T41" i="10"/>
  <c r="P41" i="10"/>
  <c r="L41" i="10"/>
  <c r="H41" i="10"/>
  <c r="T40" i="10"/>
  <c r="P40" i="10"/>
  <c r="L40" i="10"/>
  <c r="H40" i="10"/>
  <c r="T39" i="10"/>
  <c r="P39" i="10"/>
  <c r="L39" i="10"/>
  <c r="H39" i="10"/>
  <c r="T38" i="10"/>
  <c r="P38" i="10"/>
  <c r="L38" i="10"/>
  <c r="H38" i="10"/>
  <c r="S45" i="10"/>
  <c r="O45" i="10"/>
  <c r="K45" i="10"/>
  <c r="G45" i="10"/>
  <c r="S44" i="10"/>
  <c r="O44" i="10"/>
  <c r="K44" i="10"/>
  <c r="G44" i="10"/>
  <c r="S43" i="10"/>
  <c r="O43" i="10"/>
  <c r="K43" i="10"/>
  <c r="G43" i="10"/>
  <c r="S42" i="10"/>
  <c r="O42" i="10"/>
  <c r="K42" i="10"/>
  <c r="G42" i="10"/>
  <c r="S41" i="10"/>
  <c r="O41" i="10"/>
  <c r="K41" i="10"/>
  <c r="G41" i="10"/>
  <c r="S40" i="10"/>
  <c r="O40" i="10"/>
  <c r="K40" i="10"/>
  <c r="G40" i="10"/>
  <c r="S39" i="10"/>
  <c r="O39" i="10"/>
  <c r="K39" i="10"/>
  <c r="G39" i="10"/>
  <c r="S38" i="10"/>
  <c r="O38" i="10"/>
  <c r="K38" i="10"/>
  <c r="G38" i="10"/>
  <c r="R45" i="10"/>
  <c r="N45" i="10"/>
  <c r="J45" i="10"/>
  <c r="F45" i="10"/>
  <c r="R44" i="10"/>
  <c r="N44" i="10"/>
  <c r="J44" i="10"/>
  <c r="F44" i="10"/>
  <c r="R43" i="10"/>
  <c r="N43" i="10"/>
  <c r="J43" i="10"/>
  <c r="F43" i="10"/>
  <c r="R42" i="10"/>
  <c r="N42" i="10"/>
  <c r="J42" i="10"/>
  <c r="F42" i="10"/>
  <c r="R41" i="10"/>
  <c r="N41" i="10"/>
  <c r="J41" i="10"/>
  <c r="F41" i="10"/>
  <c r="R40" i="10"/>
  <c r="N40" i="10"/>
  <c r="J40" i="10"/>
  <c r="F40" i="10"/>
  <c r="R39" i="10"/>
  <c r="N39" i="10"/>
  <c r="J39" i="10"/>
  <c r="F39" i="10"/>
  <c r="R38" i="10"/>
  <c r="N38" i="10"/>
  <c r="J38" i="10"/>
  <c r="U45" i="14"/>
  <c r="Q45" i="14"/>
  <c r="M45" i="14"/>
  <c r="I45" i="14"/>
  <c r="U44" i="14"/>
  <c r="Q44" i="14"/>
  <c r="M44" i="14"/>
  <c r="I44" i="14"/>
  <c r="U43" i="14"/>
  <c r="Q43" i="14"/>
  <c r="M43" i="14"/>
  <c r="I43" i="14"/>
  <c r="U42" i="14"/>
  <c r="Q42" i="14"/>
  <c r="M42" i="14"/>
  <c r="I42" i="14"/>
  <c r="U41" i="14"/>
  <c r="Q41" i="14"/>
  <c r="M41" i="14"/>
  <c r="I41" i="14"/>
  <c r="U40" i="14"/>
  <c r="Q40" i="14"/>
  <c r="M40" i="14"/>
  <c r="I40" i="14"/>
  <c r="U39" i="14"/>
  <c r="Q39" i="14"/>
  <c r="M39" i="14"/>
  <c r="I39" i="14"/>
  <c r="U38" i="14"/>
  <c r="Q38" i="14"/>
  <c r="M38" i="14"/>
  <c r="I38" i="14"/>
  <c r="F38" i="14"/>
  <c r="T45" i="14"/>
  <c r="P45" i="14"/>
  <c r="L45" i="14"/>
  <c r="H45" i="14"/>
  <c r="T44" i="14"/>
  <c r="P44" i="14"/>
  <c r="L44" i="14"/>
  <c r="H44" i="14"/>
  <c r="T43" i="14"/>
  <c r="P43" i="14"/>
  <c r="L43" i="14"/>
  <c r="H43" i="14"/>
  <c r="T42" i="14"/>
  <c r="P42" i="14"/>
  <c r="L42" i="14"/>
  <c r="H42" i="14"/>
  <c r="T41" i="14"/>
  <c r="P41" i="14"/>
  <c r="L41" i="14"/>
  <c r="H41" i="14"/>
  <c r="T40" i="14"/>
  <c r="P40" i="14"/>
  <c r="L40" i="14"/>
  <c r="H40" i="14"/>
  <c r="T39" i="14"/>
  <c r="P39" i="14"/>
  <c r="L39" i="14"/>
  <c r="H39" i="14"/>
  <c r="T38" i="14"/>
  <c r="P38" i="14"/>
  <c r="L38" i="14"/>
  <c r="H38" i="14"/>
  <c r="S45" i="14"/>
  <c r="O45" i="14"/>
  <c r="K45" i="14"/>
  <c r="G45" i="14"/>
  <c r="S44" i="14"/>
  <c r="O44" i="14"/>
  <c r="K44" i="14"/>
  <c r="G44" i="14"/>
  <c r="S43" i="14"/>
  <c r="O43" i="14"/>
  <c r="K43" i="14"/>
  <c r="G43" i="14"/>
  <c r="S42" i="14"/>
  <c r="O42" i="14"/>
  <c r="K42" i="14"/>
  <c r="G42" i="14"/>
  <c r="S41" i="14"/>
  <c r="O41" i="14"/>
  <c r="K41" i="14"/>
  <c r="G41" i="14"/>
  <c r="S40" i="14"/>
  <c r="O40" i="14"/>
  <c r="K40" i="14"/>
  <c r="G40" i="14"/>
  <c r="S39" i="14"/>
  <c r="O39" i="14"/>
  <c r="K39" i="14"/>
  <c r="G39" i="14"/>
  <c r="S38" i="14"/>
  <c r="O38" i="14"/>
  <c r="K38" i="14"/>
  <c r="G38" i="14"/>
  <c r="R45" i="14"/>
  <c r="N45" i="14"/>
  <c r="J45" i="14"/>
  <c r="F45" i="14"/>
  <c r="R44" i="14"/>
  <c r="N44" i="14"/>
  <c r="J44" i="14"/>
  <c r="F44" i="14"/>
  <c r="R43" i="14"/>
  <c r="N43" i="14"/>
  <c r="J43" i="14"/>
  <c r="F43" i="14"/>
  <c r="R42" i="14"/>
  <c r="N42" i="14"/>
  <c r="J42" i="14"/>
  <c r="F42" i="14"/>
  <c r="R41" i="14"/>
  <c r="N41" i="14"/>
  <c r="J41" i="14"/>
  <c r="F41" i="14"/>
  <c r="R40" i="14"/>
  <c r="N40" i="14"/>
  <c r="J40" i="14"/>
  <c r="F40" i="14"/>
  <c r="R39" i="14"/>
  <c r="N39" i="14"/>
  <c r="J39" i="14"/>
  <c r="F39" i="14"/>
  <c r="R38" i="14"/>
  <c r="N38" i="14"/>
  <c r="J38" i="14"/>
  <c r="C24" i="43"/>
  <c r="C56" i="43" s="1"/>
  <c r="AD44" i="20"/>
  <c r="R45" i="23"/>
  <c r="N45" i="23"/>
  <c r="J45" i="23"/>
  <c r="F45" i="23"/>
  <c r="R44" i="23"/>
  <c r="N44" i="23"/>
  <c r="J44" i="23"/>
  <c r="F44" i="23"/>
  <c r="R43" i="23"/>
  <c r="N43" i="23"/>
  <c r="J43" i="23"/>
  <c r="F43" i="23"/>
  <c r="R42" i="23"/>
  <c r="N42" i="23"/>
  <c r="J42" i="23"/>
  <c r="F42" i="23"/>
  <c r="R41" i="23"/>
  <c r="N41" i="23"/>
  <c r="J41" i="23"/>
  <c r="F41" i="23"/>
  <c r="R40" i="23"/>
  <c r="N40" i="23"/>
  <c r="J40" i="23"/>
  <c r="F40" i="23"/>
  <c r="R39" i="23"/>
  <c r="N39" i="23"/>
  <c r="J39" i="23"/>
  <c r="F39" i="23"/>
  <c r="R38" i="23"/>
  <c r="N38" i="23"/>
  <c r="J38" i="23"/>
  <c r="T45" i="23"/>
  <c r="P45" i="23"/>
  <c r="L45" i="23"/>
  <c r="H45" i="23"/>
  <c r="T44" i="23"/>
  <c r="P44" i="23"/>
  <c r="L44" i="23"/>
  <c r="H44" i="23"/>
  <c r="T43" i="23"/>
  <c r="P43" i="23"/>
  <c r="L43" i="23"/>
  <c r="H43" i="23"/>
  <c r="T42" i="23"/>
  <c r="P42" i="23"/>
  <c r="L42" i="23"/>
  <c r="H42" i="23"/>
  <c r="T41" i="23"/>
  <c r="P41" i="23"/>
  <c r="L41" i="23"/>
  <c r="H41" i="23"/>
  <c r="T40" i="23"/>
  <c r="P40" i="23"/>
  <c r="L40" i="23"/>
  <c r="H40" i="23"/>
  <c r="T39" i="23"/>
  <c r="P39" i="23"/>
  <c r="L39" i="23"/>
  <c r="H39" i="23"/>
  <c r="T38" i="23"/>
  <c r="P38" i="23"/>
  <c r="L38" i="23"/>
  <c r="H38" i="23"/>
  <c r="U45" i="23"/>
  <c r="M45" i="23"/>
  <c r="U44" i="23"/>
  <c r="M44" i="23"/>
  <c r="U43" i="23"/>
  <c r="M43" i="23"/>
  <c r="U42" i="23"/>
  <c r="M42" i="23"/>
  <c r="U41" i="23"/>
  <c r="M41" i="23"/>
  <c r="U40" i="23"/>
  <c r="M40" i="23"/>
  <c r="U39" i="23"/>
  <c r="M39" i="23"/>
  <c r="U38" i="23"/>
  <c r="M38" i="23"/>
  <c r="F38" i="23"/>
  <c r="S45" i="23"/>
  <c r="K45" i="23"/>
  <c r="S44" i="23"/>
  <c r="K44" i="23"/>
  <c r="S43" i="23"/>
  <c r="K43" i="23"/>
  <c r="S42" i="23"/>
  <c r="K42" i="23"/>
  <c r="S41" i="23"/>
  <c r="K41" i="23"/>
  <c r="S40" i="23"/>
  <c r="K40" i="23"/>
  <c r="S39" i="23"/>
  <c r="K39" i="23"/>
  <c r="S38" i="23"/>
  <c r="K38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O45" i="23"/>
  <c r="G45" i="23"/>
  <c r="O44" i="23"/>
  <c r="G44" i="23"/>
  <c r="O43" i="23"/>
  <c r="G43" i="23"/>
  <c r="O42" i="23"/>
  <c r="G42" i="23"/>
  <c r="O41" i="23"/>
  <c r="G41" i="23"/>
  <c r="O40" i="23"/>
  <c r="G40" i="23"/>
  <c r="O39" i="23"/>
  <c r="G39" i="23"/>
  <c r="O38" i="23"/>
  <c r="G38" i="23"/>
  <c r="AD45" i="22"/>
  <c r="AD44" i="22"/>
  <c r="AD43" i="22"/>
  <c r="R39" i="29"/>
  <c r="N39" i="29"/>
  <c r="J39" i="29"/>
  <c r="F39" i="29"/>
  <c r="R38" i="29"/>
  <c r="N38" i="29"/>
  <c r="J38" i="29"/>
  <c r="F38" i="29"/>
  <c r="R37" i="29"/>
  <c r="N37" i="29"/>
  <c r="J37" i="29"/>
  <c r="F37" i="29"/>
  <c r="R36" i="29"/>
  <c r="N36" i="29"/>
  <c r="J36" i="29"/>
  <c r="F36" i="29"/>
  <c r="R35" i="29"/>
  <c r="N35" i="29"/>
  <c r="J35" i="29"/>
  <c r="F35" i="29"/>
  <c r="R34" i="29"/>
  <c r="N34" i="29"/>
  <c r="J34" i="29"/>
  <c r="F34" i="29"/>
  <c r="R33" i="29"/>
  <c r="N33" i="29"/>
  <c r="J33" i="29"/>
  <c r="F33" i="29"/>
  <c r="R32" i="29"/>
  <c r="N32" i="29"/>
  <c r="J32" i="29"/>
  <c r="U39" i="29"/>
  <c r="Q39" i="29"/>
  <c r="M39" i="29"/>
  <c r="I39" i="29"/>
  <c r="U38" i="29"/>
  <c r="Q38" i="29"/>
  <c r="M38" i="29"/>
  <c r="I38" i="29"/>
  <c r="U37" i="29"/>
  <c r="Q37" i="29"/>
  <c r="M37" i="29"/>
  <c r="I37" i="29"/>
  <c r="U36" i="29"/>
  <c r="Q36" i="29"/>
  <c r="M36" i="29"/>
  <c r="I36" i="29"/>
  <c r="U35" i="29"/>
  <c r="Q35" i="29"/>
  <c r="M35" i="29"/>
  <c r="I35" i="29"/>
  <c r="U34" i="29"/>
  <c r="Q34" i="29"/>
  <c r="M34" i="29"/>
  <c r="I34" i="29"/>
  <c r="U33" i="29"/>
  <c r="Q33" i="29"/>
  <c r="M33" i="29"/>
  <c r="I33" i="29"/>
  <c r="U32" i="29"/>
  <c r="Q32" i="29"/>
  <c r="M32" i="29"/>
  <c r="I32" i="29"/>
  <c r="F32" i="29"/>
  <c r="T39" i="29"/>
  <c r="P39" i="29"/>
  <c r="L39" i="29"/>
  <c r="H39" i="29"/>
  <c r="T38" i="29"/>
  <c r="P38" i="29"/>
  <c r="L38" i="29"/>
  <c r="H38" i="29"/>
  <c r="T37" i="29"/>
  <c r="P37" i="29"/>
  <c r="L37" i="29"/>
  <c r="H37" i="29"/>
  <c r="T36" i="29"/>
  <c r="P36" i="29"/>
  <c r="L36" i="29"/>
  <c r="H36" i="29"/>
  <c r="T35" i="29"/>
  <c r="P35" i="29"/>
  <c r="L35" i="29"/>
  <c r="H35" i="29"/>
  <c r="T34" i="29"/>
  <c r="P34" i="29"/>
  <c r="L34" i="29"/>
  <c r="H34" i="29"/>
  <c r="T33" i="29"/>
  <c r="P33" i="29"/>
  <c r="L33" i="29"/>
  <c r="H33" i="29"/>
  <c r="T32" i="29"/>
  <c r="P32" i="29"/>
  <c r="L32" i="29"/>
  <c r="H32" i="29"/>
  <c r="S39" i="29"/>
  <c r="O39" i="29"/>
  <c r="K39" i="29"/>
  <c r="G39" i="29"/>
  <c r="S38" i="29"/>
  <c r="O38" i="29"/>
  <c r="K38" i="29"/>
  <c r="G38" i="29"/>
  <c r="S37" i="29"/>
  <c r="O37" i="29"/>
  <c r="K37" i="29"/>
  <c r="G37" i="29"/>
  <c r="S36" i="29"/>
  <c r="O36" i="29"/>
  <c r="K36" i="29"/>
  <c r="G36" i="29"/>
  <c r="S35" i="29"/>
  <c r="O35" i="29"/>
  <c r="K35" i="29"/>
  <c r="G35" i="29"/>
  <c r="S34" i="29"/>
  <c r="O34" i="29"/>
  <c r="K34" i="29"/>
  <c r="G34" i="29"/>
  <c r="S33" i="29"/>
  <c r="O33" i="29"/>
  <c r="K33" i="29"/>
  <c r="G33" i="29"/>
  <c r="S32" i="29"/>
  <c r="O32" i="29"/>
  <c r="K32" i="29"/>
  <c r="G32" i="29"/>
  <c r="D42" i="43"/>
  <c r="Y38" i="33"/>
  <c r="E42" i="43" s="1"/>
  <c r="X39" i="33"/>
  <c r="D44" i="43"/>
  <c r="X40" i="35"/>
  <c r="AD39" i="35"/>
  <c r="S44" i="43" s="1"/>
  <c r="Y39" i="35"/>
  <c r="E44" i="43" s="1"/>
  <c r="D45" i="43"/>
  <c r="X39" i="36"/>
  <c r="Y38" i="36"/>
  <c r="E45" i="43" s="1"/>
  <c r="V20" i="42"/>
  <c r="P52" i="43" s="1"/>
  <c r="V17" i="42"/>
  <c r="J52" i="43" s="1"/>
  <c r="V21" i="42"/>
  <c r="V18" i="42"/>
  <c r="L52" i="43" s="1"/>
  <c r="V23" i="42"/>
  <c r="V22" i="42"/>
  <c r="V19" i="42"/>
  <c r="N52" i="43" s="1"/>
  <c r="S45" i="3"/>
  <c r="O45" i="3"/>
  <c r="K45" i="3"/>
  <c r="G45" i="3"/>
  <c r="S44" i="3"/>
  <c r="O44" i="3"/>
  <c r="K44" i="3"/>
  <c r="G44" i="3"/>
  <c r="S43" i="3"/>
  <c r="O43" i="3"/>
  <c r="K43" i="3"/>
  <c r="G43" i="3"/>
  <c r="S42" i="3"/>
  <c r="O42" i="3"/>
  <c r="K42" i="3"/>
  <c r="G42" i="3"/>
  <c r="S41" i="3"/>
  <c r="O41" i="3"/>
  <c r="K41" i="3"/>
  <c r="G41" i="3"/>
  <c r="S40" i="3"/>
  <c r="O40" i="3"/>
  <c r="K40" i="3"/>
  <c r="G40" i="3"/>
  <c r="S39" i="3"/>
  <c r="O39" i="3"/>
  <c r="K39" i="3"/>
  <c r="G39" i="3"/>
  <c r="S38" i="3"/>
  <c r="O38" i="3"/>
  <c r="K38" i="3"/>
  <c r="G38" i="3"/>
  <c r="R45" i="3"/>
  <c r="N45" i="3"/>
  <c r="J45" i="3"/>
  <c r="F45" i="3"/>
  <c r="R44" i="3"/>
  <c r="N44" i="3"/>
  <c r="J44" i="3"/>
  <c r="F44" i="3"/>
  <c r="R43" i="3"/>
  <c r="N43" i="3"/>
  <c r="J43" i="3"/>
  <c r="F43" i="3"/>
  <c r="R42" i="3"/>
  <c r="N42" i="3"/>
  <c r="J42" i="3"/>
  <c r="F42" i="3"/>
  <c r="R41" i="3"/>
  <c r="N41" i="3"/>
  <c r="J41" i="3"/>
  <c r="F41" i="3"/>
  <c r="R40" i="3"/>
  <c r="N40" i="3"/>
  <c r="J40" i="3"/>
  <c r="F40" i="3"/>
  <c r="R39" i="3"/>
  <c r="N39" i="3"/>
  <c r="J39" i="3"/>
  <c r="F39" i="3"/>
  <c r="R38" i="3"/>
  <c r="N38" i="3"/>
  <c r="J38" i="3"/>
  <c r="U45" i="3"/>
  <c r="Q45" i="3"/>
  <c r="M45" i="3"/>
  <c r="I45" i="3"/>
  <c r="U44" i="3"/>
  <c r="Q44" i="3"/>
  <c r="M44" i="3"/>
  <c r="I44" i="3"/>
  <c r="U43" i="3"/>
  <c r="Q43" i="3"/>
  <c r="M43" i="3"/>
  <c r="I43" i="3"/>
  <c r="U42" i="3"/>
  <c r="Q42" i="3"/>
  <c r="M42" i="3"/>
  <c r="I42" i="3"/>
  <c r="U41" i="3"/>
  <c r="Q41" i="3"/>
  <c r="M41" i="3"/>
  <c r="I41" i="3"/>
  <c r="U40" i="3"/>
  <c r="Q40" i="3"/>
  <c r="M40" i="3"/>
  <c r="I40" i="3"/>
  <c r="U39" i="3"/>
  <c r="Q39" i="3"/>
  <c r="M39" i="3"/>
  <c r="I39" i="3"/>
  <c r="U38" i="3"/>
  <c r="Q38" i="3"/>
  <c r="M38" i="3"/>
  <c r="I38" i="3"/>
  <c r="F38" i="3"/>
  <c r="T45" i="3"/>
  <c r="P45" i="3"/>
  <c r="L45" i="3"/>
  <c r="H45" i="3"/>
  <c r="T44" i="3"/>
  <c r="P44" i="3"/>
  <c r="L44" i="3"/>
  <c r="H44" i="3"/>
  <c r="T43" i="3"/>
  <c r="P43" i="3"/>
  <c r="L43" i="3"/>
  <c r="H43" i="3"/>
  <c r="T42" i="3"/>
  <c r="P42" i="3"/>
  <c r="L42" i="3"/>
  <c r="H42" i="3"/>
  <c r="T41" i="3"/>
  <c r="P41" i="3"/>
  <c r="L41" i="3"/>
  <c r="H41" i="3"/>
  <c r="T40" i="3"/>
  <c r="P40" i="3"/>
  <c r="L40" i="3"/>
  <c r="H40" i="3"/>
  <c r="T39" i="3"/>
  <c r="P39" i="3"/>
  <c r="L39" i="3"/>
  <c r="H39" i="3"/>
  <c r="T38" i="3"/>
  <c r="P38" i="3"/>
  <c r="L38" i="3"/>
  <c r="H38" i="3"/>
  <c r="AD44" i="13"/>
  <c r="AD43" i="13"/>
  <c r="AD45" i="13"/>
  <c r="V41" i="20"/>
  <c r="N28" i="43" s="1"/>
  <c r="V43" i="20"/>
  <c r="AE46" i="25"/>
  <c r="AE44" i="25"/>
  <c r="AE43" i="25"/>
  <c r="AE45" i="25"/>
  <c r="AE42" i="25"/>
  <c r="AE41" i="25"/>
  <c r="V43" i="30"/>
  <c r="V39" i="30"/>
  <c r="J38" i="43" s="1"/>
  <c r="V45" i="30"/>
  <c r="V40" i="30"/>
  <c r="L38" i="43" s="1"/>
  <c r="V44" i="30"/>
  <c r="V42" i="30"/>
  <c r="P38" i="43" s="1"/>
  <c r="V41" i="30"/>
  <c r="N38" i="43" s="1"/>
  <c r="V45" i="31"/>
  <c r="V40" i="31"/>
  <c r="L39" i="43" s="1"/>
  <c r="V44" i="31"/>
  <c r="V41" i="31"/>
  <c r="N39" i="43" s="1"/>
  <c r="V42" i="31"/>
  <c r="P39" i="43" s="1"/>
  <c r="V43" i="31"/>
  <c r="V39" i="31"/>
  <c r="J39" i="43" s="1"/>
  <c r="D51" i="43"/>
  <c r="Y38" i="37"/>
  <c r="E51" i="43" s="1"/>
  <c r="AC38" i="37"/>
  <c r="X39" i="37"/>
  <c r="U45" i="38"/>
  <c r="Q45" i="38"/>
  <c r="M45" i="38"/>
  <c r="I45" i="38"/>
  <c r="U44" i="38"/>
  <c r="Q44" i="38"/>
  <c r="M44" i="38"/>
  <c r="I44" i="38"/>
  <c r="U43" i="38"/>
  <c r="Q43" i="38"/>
  <c r="M43" i="38"/>
  <c r="I43" i="38"/>
  <c r="U42" i="38"/>
  <c r="Q42" i="38"/>
  <c r="M42" i="38"/>
  <c r="I42" i="38"/>
  <c r="U41" i="38"/>
  <c r="Q41" i="38"/>
  <c r="M41" i="38"/>
  <c r="I41" i="38"/>
  <c r="U40" i="38"/>
  <c r="Q40" i="38"/>
  <c r="M40" i="38"/>
  <c r="I40" i="38"/>
  <c r="U39" i="38"/>
  <c r="Q39" i="38"/>
  <c r="M39" i="38"/>
  <c r="I39" i="38"/>
  <c r="U38" i="38"/>
  <c r="Q38" i="38"/>
  <c r="M38" i="38"/>
  <c r="I38" i="38"/>
  <c r="F38" i="38"/>
  <c r="T45" i="38"/>
  <c r="P45" i="38"/>
  <c r="L45" i="38"/>
  <c r="H45" i="38"/>
  <c r="T44" i="38"/>
  <c r="P44" i="38"/>
  <c r="L44" i="38"/>
  <c r="H44" i="38"/>
  <c r="T43" i="38"/>
  <c r="P43" i="38"/>
  <c r="L43" i="38"/>
  <c r="H43" i="38"/>
  <c r="T42" i="38"/>
  <c r="P42" i="38"/>
  <c r="L42" i="38"/>
  <c r="H42" i="38"/>
  <c r="T41" i="38"/>
  <c r="P41" i="38"/>
  <c r="L41" i="38"/>
  <c r="H41" i="38"/>
  <c r="T40" i="38"/>
  <c r="P40" i="38"/>
  <c r="L40" i="38"/>
  <c r="H40" i="38"/>
  <c r="T39" i="38"/>
  <c r="P39" i="38"/>
  <c r="L39" i="38"/>
  <c r="H39" i="38"/>
  <c r="T38" i="38"/>
  <c r="P38" i="38"/>
  <c r="L38" i="38"/>
  <c r="H38" i="38"/>
  <c r="S45" i="38"/>
  <c r="O45" i="38"/>
  <c r="K45" i="38"/>
  <c r="G45" i="38"/>
  <c r="S44" i="38"/>
  <c r="O44" i="38"/>
  <c r="K44" i="38"/>
  <c r="G44" i="38"/>
  <c r="S43" i="38"/>
  <c r="O43" i="38"/>
  <c r="K43" i="38"/>
  <c r="G43" i="38"/>
  <c r="S42" i="38"/>
  <c r="O42" i="38"/>
  <c r="K42" i="38"/>
  <c r="G42" i="38"/>
  <c r="S41" i="38"/>
  <c r="O41" i="38"/>
  <c r="K41" i="38"/>
  <c r="G41" i="38"/>
  <c r="S40" i="38"/>
  <c r="O40" i="38"/>
  <c r="K40" i="38"/>
  <c r="G40" i="38"/>
  <c r="S39" i="38"/>
  <c r="O39" i="38"/>
  <c r="K39" i="38"/>
  <c r="G39" i="38"/>
  <c r="S38" i="38"/>
  <c r="O38" i="38"/>
  <c r="K38" i="38"/>
  <c r="G38" i="38"/>
  <c r="R45" i="38"/>
  <c r="N45" i="38"/>
  <c r="J45" i="38"/>
  <c r="F45" i="38"/>
  <c r="R44" i="38"/>
  <c r="N44" i="38"/>
  <c r="J44" i="38"/>
  <c r="F44" i="38"/>
  <c r="R43" i="38"/>
  <c r="N43" i="38"/>
  <c r="J43" i="38"/>
  <c r="F43" i="38"/>
  <c r="R42" i="38"/>
  <c r="N42" i="38"/>
  <c r="J42" i="38"/>
  <c r="F42" i="38"/>
  <c r="R41" i="38"/>
  <c r="N41" i="38"/>
  <c r="J41" i="38"/>
  <c r="F41" i="38"/>
  <c r="R40" i="38"/>
  <c r="N40" i="38"/>
  <c r="J40" i="38"/>
  <c r="F40" i="38"/>
  <c r="R39" i="38"/>
  <c r="N39" i="38"/>
  <c r="J39" i="38"/>
  <c r="F39" i="38"/>
  <c r="R38" i="38"/>
  <c r="N38" i="38"/>
  <c r="J38" i="38"/>
  <c r="D48" i="43"/>
  <c r="Y38" i="40"/>
  <c r="E48" i="43" s="1"/>
  <c r="AD44" i="41"/>
  <c r="AD43" i="41"/>
  <c r="AD45" i="41"/>
  <c r="R45" i="40"/>
  <c r="N45" i="40"/>
  <c r="J45" i="40"/>
  <c r="F45" i="40"/>
  <c r="R44" i="40"/>
  <c r="N44" i="40"/>
  <c r="J44" i="40"/>
  <c r="F44" i="40"/>
  <c r="R43" i="40"/>
  <c r="N43" i="40"/>
  <c r="J43" i="40"/>
  <c r="F43" i="40"/>
  <c r="R42" i="40"/>
  <c r="N42" i="40"/>
  <c r="J42" i="40"/>
  <c r="F42" i="40"/>
  <c r="R41" i="40"/>
  <c r="N41" i="40"/>
  <c r="J41" i="40"/>
  <c r="F41" i="40"/>
  <c r="R40" i="40"/>
  <c r="N40" i="40"/>
  <c r="J40" i="40"/>
  <c r="F40" i="40"/>
  <c r="R39" i="40"/>
  <c r="N39" i="40"/>
  <c r="J39" i="40"/>
  <c r="F39" i="40"/>
  <c r="R38" i="40"/>
  <c r="N38" i="40"/>
  <c r="J38" i="40"/>
  <c r="U45" i="40"/>
  <c r="Q45" i="40"/>
  <c r="M45" i="40"/>
  <c r="I45" i="40"/>
  <c r="U44" i="40"/>
  <c r="Q44" i="40"/>
  <c r="M44" i="40"/>
  <c r="I44" i="40"/>
  <c r="U43" i="40"/>
  <c r="Q43" i="40"/>
  <c r="M43" i="40"/>
  <c r="I43" i="40"/>
  <c r="U42" i="40"/>
  <c r="Q42" i="40"/>
  <c r="M42" i="40"/>
  <c r="I42" i="40"/>
  <c r="U41" i="40"/>
  <c r="Q41" i="40"/>
  <c r="M41" i="40"/>
  <c r="I41" i="40"/>
  <c r="U40" i="40"/>
  <c r="Q40" i="40"/>
  <c r="M40" i="40"/>
  <c r="I40" i="40"/>
  <c r="U39" i="40"/>
  <c r="Q39" i="40"/>
  <c r="M39" i="40"/>
  <c r="I39" i="40"/>
  <c r="U38" i="40"/>
  <c r="Q38" i="40"/>
  <c r="M38" i="40"/>
  <c r="I38" i="40"/>
  <c r="F38" i="40"/>
  <c r="S45" i="40"/>
  <c r="K45" i="40"/>
  <c r="S44" i="40"/>
  <c r="K44" i="40"/>
  <c r="S43" i="40"/>
  <c r="K43" i="40"/>
  <c r="S42" i="40"/>
  <c r="K42" i="40"/>
  <c r="S41" i="40"/>
  <c r="K41" i="40"/>
  <c r="S40" i="40"/>
  <c r="K40" i="40"/>
  <c r="S39" i="40"/>
  <c r="K39" i="40"/>
  <c r="S38" i="40"/>
  <c r="K38" i="40"/>
  <c r="P45" i="40"/>
  <c r="H45" i="40"/>
  <c r="P44" i="40"/>
  <c r="H44" i="40"/>
  <c r="P43" i="40"/>
  <c r="H43" i="40"/>
  <c r="P42" i="40"/>
  <c r="H42" i="40"/>
  <c r="P41" i="40"/>
  <c r="H41" i="40"/>
  <c r="P40" i="40"/>
  <c r="H40" i="40"/>
  <c r="P39" i="40"/>
  <c r="H39" i="40"/>
  <c r="P38" i="40"/>
  <c r="H38" i="40"/>
  <c r="O45" i="40"/>
  <c r="G45" i="40"/>
  <c r="O44" i="40"/>
  <c r="G44" i="40"/>
  <c r="O43" i="40"/>
  <c r="G43" i="40"/>
  <c r="O42" i="40"/>
  <c r="G42" i="40"/>
  <c r="O41" i="40"/>
  <c r="G41" i="40"/>
  <c r="O40" i="40"/>
  <c r="G40" i="40"/>
  <c r="O39" i="40"/>
  <c r="G39" i="40"/>
  <c r="O38" i="40"/>
  <c r="G38" i="40"/>
  <c r="T45" i="40"/>
  <c r="L45" i="40"/>
  <c r="T44" i="40"/>
  <c r="L44" i="40"/>
  <c r="T43" i="40"/>
  <c r="L43" i="40"/>
  <c r="T42" i="40"/>
  <c r="L42" i="40"/>
  <c r="T41" i="40"/>
  <c r="L41" i="40"/>
  <c r="T40" i="40"/>
  <c r="L40" i="40"/>
  <c r="T39" i="40"/>
  <c r="L39" i="40"/>
  <c r="T38" i="40"/>
  <c r="L38" i="40"/>
  <c r="AD44" i="9"/>
  <c r="AD43" i="9"/>
  <c r="AD45" i="9"/>
  <c r="AD44" i="10"/>
  <c r="AD43" i="10"/>
  <c r="AD45" i="10"/>
  <c r="V42" i="16"/>
  <c r="P23" i="43" s="1"/>
  <c r="V39" i="16"/>
  <c r="J23" i="43" s="1"/>
  <c r="R23" i="43" s="1"/>
  <c r="V43" i="16"/>
  <c r="V45" i="16"/>
  <c r="V40" i="16"/>
  <c r="L23" i="43" s="1"/>
  <c r="V44" i="16"/>
  <c r="V41" i="16"/>
  <c r="N23" i="43" s="1"/>
  <c r="S45" i="17"/>
  <c r="O45" i="17"/>
  <c r="K45" i="17"/>
  <c r="G45" i="17"/>
  <c r="S44" i="17"/>
  <c r="O44" i="17"/>
  <c r="K44" i="17"/>
  <c r="G44" i="17"/>
  <c r="S43" i="17"/>
  <c r="O43" i="17"/>
  <c r="K43" i="17"/>
  <c r="G43" i="17"/>
  <c r="S42" i="17"/>
  <c r="O42" i="17"/>
  <c r="K42" i="17"/>
  <c r="G42" i="17"/>
  <c r="S41" i="17"/>
  <c r="O41" i="17"/>
  <c r="K41" i="17"/>
  <c r="G41" i="17"/>
  <c r="S40" i="17"/>
  <c r="O40" i="17"/>
  <c r="K40" i="17"/>
  <c r="G40" i="17"/>
  <c r="S39" i="17"/>
  <c r="O39" i="17"/>
  <c r="K39" i="17"/>
  <c r="G39" i="17"/>
  <c r="S38" i="17"/>
  <c r="O38" i="17"/>
  <c r="K38" i="17"/>
  <c r="G38" i="17"/>
  <c r="R45" i="17"/>
  <c r="N45" i="17"/>
  <c r="J45" i="17"/>
  <c r="F45" i="17"/>
  <c r="R44" i="17"/>
  <c r="N44" i="17"/>
  <c r="J44" i="17"/>
  <c r="F44" i="17"/>
  <c r="R43" i="17"/>
  <c r="N43" i="17"/>
  <c r="J43" i="17"/>
  <c r="F43" i="17"/>
  <c r="R42" i="17"/>
  <c r="N42" i="17"/>
  <c r="J42" i="17"/>
  <c r="F42" i="17"/>
  <c r="R41" i="17"/>
  <c r="N41" i="17"/>
  <c r="J41" i="17"/>
  <c r="F41" i="17"/>
  <c r="R40" i="17"/>
  <c r="N40" i="17"/>
  <c r="J40" i="17"/>
  <c r="F40" i="17"/>
  <c r="R39" i="17"/>
  <c r="N39" i="17"/>
  <c r="J39" i="17"/>
  <c r="F39" i="17"/>
  <c r="R38" i="17"/>
  <c r="N38" i="17"/>
  <c r="J38" i="17"/>
  <c r="U45" i="17"/>
  <c r="Q45" i="17"/>
  <c r="M45" i="17"/>
  <c r="I45" i="17"/>
  <c r="U44" i="17"/>
  <c r="Q44" i="17"/>
  <c r="M44" i="17"/>
  <c r="I44" i="17"/>
  <c r="U43" i="17"/>
  <c r="Q43" i="17"/>
  <c r="M43" i="17"/>
  <c r="I43" i="17"/>
  <c r="U42" i="17"/>
  <c r="Q42" i="17"/>
  <c r="M42" i="17"/>
  <c r="I42" i="17"/>
  <c r="U41" i="17"/>
  <c r="Q41" i="17"/>
  <c r="M41" i="17"/>
  <c r="I41" i="17"/>
  <c r="U40" i="17"/>
  <c r="Q40" i="17"/>
  <c r="M40" i="17"/>
  <c r="I40" i="17"/>
  <c r="U39" i="17"/>
  <c r="Q39" i="17"/>
  <c r="M39" i="17"/>
  <c r="I39" i="17"/>
  <c r="U38" i="17"/>
  <c r="Q38" i="17"/>
  <c r="M38" i="17"/>
  <c r="I38" i="17"/>
  <c r="F38" i="17"/>
  <c r="T45" i="17"/>
  <c r="P45" i="17"/>
  <c r="L45" i="17"/>
  <c r="H45" i="17"/>
  <c r="T44" i="17"/>
  <c r="P44" i="17"/>
  <c r="L44" i="17"/>
  <c r="H44" i="17"/>
  <c r="T43" i="17"/>
  <c r="P43" i="17"/>
  <c r="L43" i="17"/>
  <c r="H43" i="17"/>
  <c r="T42" i="17"/>
  <c r="P42" i="17"/>
  <c r="L42" i="17"/>
  <c r="H42" i="17"/>
  <c r="T41" i="17"/>
  <c r="P41" i="17"/>
  <c r="L41" i="17"/>
  <c r="H41" i="17"/>
  <c r="T40" i="17"/>
  <c r="P40" i="17"/>
  <c r="L40" i="17"/>
  <c r="H40" i="17"/>
  <c r="T39" i="17"/>
  <c r="P39" i="17"/>
  <c r="L39" i="17"/>
  <c r="H39" i="17"/>
  <c r="T38" i="17"/>
  <c r="P38" i="17"/>
  <c r="L38" i="17"/>
  <c r="H38" i="17"/>
  <c r="D32" i="43"/>
  <c r="X39" i="24"/>
  <c r="AD38" i="24"/>
  <c r="S32" i="43" s="1"/>
  <c r="Y38" i="24"/>
  <c r="E32" i="43" s="1"/>
  <c r="AD46" i="27"/>
  <c r="AD44" i="27"/>
  <c r="AD45" i="27"/>
  <c r="X40" i="27"/>
  <c r="AD40" i="27" s="1"/>
  <c r="V41" i="27"/>
  <c r="L36" i="43" s="1"/>
  <c r="V45" i="27"/>
  <c r="AD45" i="4"/>
  <c r="AD44" i="4"/>
  <c r="AD43" i="4"/>
  <c r="D10" i="43"/>
  <c r="I10" i="43" s="1"/>
  <c r="Y38" i="4"/>
  <c r="E10" i="43" s="1"/>
  <c r="X39" i="4"/>
  <c r="D11" i="43"/>
  <c r="Y38" i="5"/>
  <c r="E11" i="43" s="1"/>
  <c r="S45" i="30"/>
  <c r="O45" i="30"/>
  <c r="K45" i="30"/>
  <c r="G45" i="30"/>
  <c r="S44" i="30"/>
  <c r="O44" i="30"/>
  <c r="K44" i="30"/>
  <c r="G44" i="30"/>
  <c r="S43" i="30"/>
  <c r="O43" i="30"/>
  <c r="K43" i="30"/>
  <c r="G43" i="30"/>
  <c r="S42" i="30"/>
  <c r="O42" i="30"/>
  <c r="K42" i="30"/>
  <c r="G42" i="30"/>
  <c r="S41" i="30"/>
  <c r="O41" i="30"/>
  <c r="K41" i="30"/>
  <c r="G41" i="30"/>
  <c r="S40" i="30"/>
  <c r="O40" i="30"/>
  <c r="K40" i="30"/>
  <c r="G40" i="30"/>
  <c r="S39" i="30"/>
  <c r="O39" i="30"/>
  <c r="K39" i="30"/>
  <c r="G39" i="30"/>
  <c r="S38" i="30"/>
  <c r="O38" i="30"/>
  <c r="K38" i="30"/>
  <c r="G38" i="30"/>
  <c r="R45" i="30"/>
  <c r="N45" i="30"/>
  <c r="J45" i="30"/>
  <c r="F45" i="30"/>
  <c r="R44" i="30"/>
  <c r="N44" i="30"/>
  <c r="J44" i="30"/>
  <c r="F44" i="30"/>
  <c r="R43" i="30"/>
  <c r="N43" i="30"/>
  <c r="J43" i="30"/>
  <c r="F43" i="30"/>
  <c r="R42" i="30"/>
  <c r="N42" i="30"/>
  <c r="J42" i="30"/>
  <c r="F42" i="30"/>
  <c r="R41" i="30"/>
  <c r="N41" i="30"/>
  <c r="J41" i="30"/>
  <c r="F41" i="30"/>
  <c r="R40" i="30"/>
  <c r="N40" i="30"/>
  <c r="J40" i="30"/>
  <c r="F40" i="30"/>
  <c r="R39" i="30"/>
  <c r="N39" i="30"/>
  <c r="J39" i="30"/>
  <c r="F39" i="30"/>
  <c r="R38" i="30"/>
  <c r="N38" i="30"/>
  <c r="J38" i="30"/>
  <c r="T45" i="30"/>
  <c r="P45" i="30"/>
  <c r="L45" i="30"/>
  <c r="H45" i="30"/>
  <c r="T44" i="30"/>
  <c r="P44" i="30"/>
  <c r="L44" i="30"/>
  <c r="H44" i="30"/>
  <c r="T43" i="30"/>
  <c r="P43" i="30"/>
  <c r="L43" i="30"/>
  <c r="H43" i="30"/>
  <c r="T42" i="30"/>
  <c r="P42" i="30"/>
  <c r="L42" i="30"/>
  <c r="H42" i="30"/>
  <c r="T41" i="30"/>
  <c r="P41" i="30"/>
  <c r="L41" i="30"/>
  <c r="H41" i="30"/>
  <c r="T40" i="30"/>
  <c r="P40" i="30"/>
  <c r="L40" i="30"/>
  <c r="H40" i="30"/>
  <c r="T39" i="30"/>
  <c r="P39" i="30"/>
  <c r="L39" i="30"/>
  <c r="H39" i="30"/>
  <c r="T38" i="30"/>
  <c r="P38" i="30"/>
  <c r="L38" i="30"/>
  <c r="H38" i="30"/>
  <c r="I45" i="30"/>
  <c r="I44" i="30"/>
  <c r="I43" i="30"/>
  <c r="I42" i="30"/>
  <c r="I41" i="30"/>
  <c r="I40" i="30"/>
  <c r="I39" i="30"/>
  <c r="I38" i="30"/>
  <c r="U45" i="30"/>
  <c r="U44" i="30"/>
  <c r="U43" i="30"/>
  <c r="U42" i="30"/>
  <c r="U41" i="30"/>
  <c r="U40" i="30"/>
  <c r="U39" i="30"/>
  <c r="U38" i="30"/>
  <c r="F38" i="30"/>
  <c r="Q45" i="30"/>
  <c r="Q44" i="30"/>
  <c r="Q43" i="30"/>
  <c r="Q42" i="30"/>
  <c r="Q41" i="30"/>
  <c r="Q40" i="30"/>
  <c r="Q39" i="30"/>
  <c r="Q38" i="30"/>
  <c r="M45" i="30"/>
  <c r="M44" i="30"/>
  <c r="M43" i="30"/>
  <c r="M42" i="30"/>
  <c r="M41" i="30"/>
  <c r="M40" i="30"/>
  <c r="M39" i="30"/>
  <c r="M38" i="30"/>
  <c r="V42" i="3"/>
  <c r="P9" i="43" s="1"/>
  <c r="V39" i="3"/>
  <c r="J9" i="43" s="1"/>
  <c r="V43" i="3"/>
  <c r="V45" i="3"/>
  <c r="V40" i="3"/>
  <c r="L9" i="43" s="1"/>
  <c r="V44" i="3"/>
  <c r="V41" i="3"/>
  <c r="N9" i="43" s="1"/>
  <c r="V43" i="1"/>
  <c r="V42" i="1"/>
  <c r="P7" i="43" s="1"/>
  <c r="AD44" i="8"/>
  <c r="AD43" i="8"/>
  <c r="AD45" i="8"/>
  <c r="AD44" i="19"/>
  <c r="AD43" i="19"/>
  <c r="AD45" i="19"/>
  <c r="S45" i="20"/>
  <c r="O45" i="20"/>
  <c r="K45" i="20"/>
  <c r="G45" i="20"/>
  <c r="S44" i="20"/>
  <c r="O44" i="20"/>
  <c r="K44" i="20"/>
  <c r="G44" i="20"/>
  <c r="S43" i="20"/>
  <c r="O43" i="20"/>
  <c r="K43" i="20"/>
  <c r="G43" i="20"/>
  <c r="S42" i="20"/>
  <c r="O42" i="20"/>
  <c r="K42" i="20"/>
  <c r="G42" i="20"/>
  <c r="S41" i="20"/>
  <c r="O41" i="20"/>
  <c r="K41" i="20"/>
  <c r="G41" i="20"/>
  <c r="S40" i="20"/>
  <c r="O40" i="20"/>
  <c r="K40" i="20"/>
  <c r="G40" i="20"/>
  <c r="S39" i="20"/>
  <c r="O39" i="20"/>
  <c r="K39" i="20"/>
  <c r="G39" i="20"/>
  <c r="S38" i="20"/>
  <c r="O38" i="20"/>
  <c r="K38" i="20"/>
  <c r="G38" i="20"/>
  <c r="R45" i="20"/>
  <c r="N45" i="20"/>
  <c r="J45" i="20"/>
  <c r="F45" i="20"/>
  <c r="R44" i="20"/>
  <c r="N44" i="20"/>
  <c r="J44" i="20"/>
  <c r="F44" i="20"/>
  <c r="R43" i="20"/>
  <c r="N43" i="20"/>
  <c r="J43" i="20"/>
  <c r="F43" i="20"/>
  <c r="R42" i="20"/>
  <c r="N42" i="20"/>
  <c r="J42" i="20"/>
  <c r="F42" i="20"/>
  <c r="R41" i="20"/>
  <c r="N41" i="20"/>
  <c r="J41" i="20"/>
  <c r="F41" i="20"/>
  <c r="R40" i="20"/>
  <c r="N40" i="20"/>
  <c r="J40" i="20"/>
  <c r="F40" i="20"/>
  <c r="R39" i="20"/>
  <c r="N39" i="20"/>
  <c r="J39" i="20"/>
  <c r="F39" i="20"/>
  <c r="R38" i="20"/>
  <c r="N38" i="20"/>
  <c r="J38" i="20"/>
  <c r="U45" i="20"/>
  <c r="Q45" i="20"/>
  <c r="M45" i="20"/>
  <c r="I45" i="20"/>
  <c r="U44" i="20"/>
  <c r="Q44" i="20"/>
  <c r="M44" i="20"/>
  <c r="I44" i="20"/>
  <c r="U43" i="20"/>
  <c r="Q43" i="20"/>
  <c r="M43" i="20"/>
  <c r="I43" i="20"/>
  <c r="U42" i="20"/>
  <c r="Q42" i="20"/>
  <c r="M42" i="20"/>
  <c r="I42" i="20"/>
  <c r="U41" i="20"/>
  <c r="Q41" i="20"/>
  <c r="M41" i="20"/>
  <c r="I41" i="20"/>
  <c r="U40" i="20"/>
  <c r="Q40" i="20"/>
  <c r="M40" i="20"/>
  <c r="I40" i="20"/>
  <c r="U39" i="20"/>
  <c r="Q39" i="20"/>
  <c r="M39" i="20"/>
  <c r="I39" i="20"/>
  <c r="U38" i="20"/>
  <c r="Q38" i="20"/>
  <c r="M38" i="20"/>
  <c r="I38" i="20"/>
  <c r="F38" i="20"/>
  <c r="T45" i="20"/>
  <c r="P45" i="20"/>
  <c r="L45" i="20"/>
  <c r="H45" i="20"/>
  <c r="T44" i="20"/>
  <c r="P44" i="20"/>
  <c r="L44" i="20"/>
  <c r="H44" i="20"/>
  <c r="T43" i="20"/>
  <c r="P43" i="20"/>
  <c r="L43" i="20"/>
  <c r="H43" i="20"/>
  <c r="T42" i="20"/>
  <c r="P42" i="20"/>
  <c r="L42" i="20"/>
  <c r="H42" i="20"/>
  <c r="T41" i="20"/>
  <c r="P41" i="20"/>
  <c r="L41" i="20"/>
  <c r="H41" i="20"/>
  <c r="T40" i="20"/>
  <c r="P40" i="20"/>
  <c r="L40" i="20"/>
  <c r="H40" i="20"/>
  <c r="T39" i="20"/>
  <c r="P39" i="20"/>
  <c r="L39" i="20"/>
  <c r="H39" i="20"/>
  <c r="T38" i="20"/>
  <c r="P38" i="20"/>
  <c r="L38" i="20"/>
  <c r="H38" i="20"/>
  <c r="D30" i="43"/>
  <c r="Y38" i="22"/>
  <c r="E30" i="43" s="1"/>
  <c r="AD38" i="29"/>
  <c r="AD37" i="29"/>
  <c r="AD39" i="29"/>
  <c r="R41" i="28"/>
  <c r="N41" i="28"/>
  <c r="J41" i="28"/>
  <c r="F41" i="28"/>
  <c r="R40" i="28"/>
  <c r="N40" i="28"/>
  <c r="J40" i="28"/>
  <c r="F40" i="28"/>
  <c r="R39" i="28"/>
  <c r="N39" i="28"/>
  <c r="J39" i="28"/>
  <c r="F39" i="28"/>
  <c r="R38" i="28"/>
  <c r="N38" i="28"/>
  <c r="J38" i="28"/>
  <c r="F38" i="28"/>
  <c r="R37" i="28"/>
  <c r="N37" i="28"/>
  <c r="J37" i="28"/>
  <c r="F37" i="28"/>
  <c r="R36" i="28"/>
  <c r="N36" i="28"/>
  <c r="J36" i="28"/>
  <c r="F36" i="28"/>
  <c r="R35" i="28"/>
  <c r="N35" i="28"/>
  <c r="J35" i="28"/>
  <c r="F35" i="28"/>
  <c r="R34" i="28"/>
  <c r="N34" i="28"/>
  <c r="J34" i="28"/>
  <c r="T41" i="28"/>
  <c r="P41" i="28"/>
  <c r="L41" i="28"/>
  <c r="H41" i="28"/>
  <c r="T40" i="28"/>
  <c r="P40" i="28"/>
  <c r="L40" i="28"/>
  <c r="H40" i="28"/>
  <c r="T39" i="28"/>
  <c r="P39" i="28"/>
  <c r="L39" i="28"/>
  <c r="H39" i="28"/>
  <c r="T38" i="28"/>
  <c r="P38" i="28"/>
  <c r="L38" i="28"/>
  <c r="H38" i="28"/>
  <c r="T37" i="28"/>
  <c r="P37" i="28"/>
  <c r="L37" i="28"/>
  <c r="H37" i="28"/>
  <c r="T36" i="28"/>
  <c r="P36" i="28"/>
  <c r="L36" i="28"/>
  <c r="H36" i="28"/>
  <c r="T35" i="28"/>
  <c r="P35" i="28"/>
  <c r="L35" i="28"/>
  <c r="H35" i="28"/>
  <c r="T34" i="28"/>
  <c r="P34" i="28"/>
  <c r="L34" i="28"/>
  <c r="H34" i="28"/>
  <c r="S41" i="28"/>
  <c r="O41" i="28"/>
  <c r="K41" i="28"/>
  <c r="G41" i="28"/>
  <c r="S40" i="28"/>
  <c r="O40" i="28"/>
  <c r="K40" i="28"/>
  <c r="G40" i="28"/>
  <c r="S39" i="28"/>
  <c r="O39" i="28"/>
  <c r="K39" i="28"/>
  <c r="G39" i="28"/>
  <c r="S38" i="28"/>
  <c r="O38" i="28"/>
  <c r="K38" i="28"/>
  <c r="G38" i="28"/>
  <c r="S37" i="28"/>
  <c r="O37" i="28"/>
  <c r="K37" i="28"/>
  <c r="G37" i="28"/>
  <c r="S36" i="28"/>
  <c r="O36" i="28"/>
  <c r="K36" i="28"/>
  <c r="G36" i="28"/>
  <c r="S35" i="28"/>
  <c r="O35" i="28"/>
  <c r="K35" i="28"/>
  <c r="G35" i="28"/>
  <c r="S34" i="28"/>
  <c r="O34" i="28"/>
  <c r="K34" i="28"/>
  <c r="G34" i="28"/>
  <c r="Q41" i="28"/>
  <c r="Q40" i="28"/>
  <c r="Q39" i="28"/>
  <c r="Q38" i="28"/>
  <c r="Q37" i="28"/>
  <c r="Q36" i="28"/>
  <c r="Q35" i="28"/>
  <c r="Q34" i="28"/>
  <c r="M41" i="28"/>
  <c r="M40" i="28"/>
  <c r="M39" i="28"/>
  <c r="M38" i="28"/>
  <c r="M37" i="28"/>
  <c r="M36" i="28"/>
  <c r="M35" i="28"/>
  <c r="M34" i="28"/>
  <c r="I41" i="28"/>
  <c r="I40" i="28"/>
  <c r="I39" i="28"/>
  <c r="I38" i="28"/>
  <c r="I37" i="28"/>
  <c r="I36" i="28"/>
  <c r="I35" i="28"/>
  <c r="I34" i="28"/>
  <c r="U41" i="28"/>
  <c r="U40" i="28"/>
  <c r="U39" i="28"/>
  <c r="U38" i="28"/>
  <c r="U37" i="28"/>
  <c r="U36" i="28"/>
  <c r="U35" i="28"/>
  <c r="U34" i="28"/>
  <c r="F34" i="28"/>
  <c r="F50" i="43"/>
  <c r="D20" i="43"/>
  <c r="Y38" i="13"/>
  <c r="E20" i="43" s="1"/>
  <c r="V43" i="21"/>
  <c r="V45" i="21"/>
  <c r="V40" i="21"/>
  <c r="L29" i="43" s="1"/>
  <c r="V44" i="21"/>
  <c r="V41" i="21"/>
  <c r="N29" i="43" s="1"/>
  <c r="V42" i="21"/>
  <c r="P29" i="43" s="1"/>
  <c r="V39" i="21"/>
  <c r="J29" i="43" s="1"/>
  <c r="V44" i="20"/>
  <c r="V39" i="20"/>
  <c r="J28" i="43" s="1"/>
  <c r="T45" i="24"/>
  <c r="P45" i="24"/>
  <c r="L45" i="24"/>
  <c r="H45" i="24"/>
  <c r="T44" i="24"/>
  <c r="P44" i="24"/>
  <c r="L44" i="24"/>
  <c r="H44" i="24"/>
  <c r="T43" i="24"/>
  <c r="P43" i="24"/>
  <c r="L43" i="24"/>
  <c r="H43" i="24"/>
  <c r="T42" i="24"/>
  <c r="P42" i="24"/>
  <c r="L42" i="24"/>
  <c r="H42" i="24"/>
  <c r="T41" i="24"/>
  <c r="P41" i="24"/>
  <c r="L41" i="24"/>
  <c r="H41" i="24"/>
  <c r="T40" i="24"/>
  <c r="P40" i="24"/>
  <c r="L40" i="24"/>
  <c r="H40" i="24"/>
  <c r="T39" i="24"/>
  <c r="P39" i="24"/>
  <c r="L39" i="24"/>
  <c r="H39" i="24"/>
  <c r="T38" i="24"/>
  <c r="P38" i="24"/>
  <c r="L38" i="24"/>
  <c r="H38" i="24"/>
  <c r="S45" i="24"/>
  <c r="O45" i="24"/>
  <c r="K45" i="24"/>
  <c r="G45" i="24"/>
  <c r="S44" i="24"/>
  <c r="O44" i="24"/>
  <c r="K44" i="24"/>
  <c r="G44" i="24"/>
  <c r="S43" i="24"/>
  <c r="O43" i="24"/>
  <c r="K43" i="24"/>
  <c r="G43" i="24"/>
  <c r="S42" i="24"/>
  <c r="O42" i="24"/>
  <c r="K42" i="24"/>
  <c r="G42" i="24"/>
  <c r="S41" i="24"/>
  <c r="O41" i="24"/>
  <c r="K41" i="24"/>
  <c r="G41" i="24"/>
  <c r="S40" i="24"/>
  <c r="O40" i="24"/>
  <c r="K40" i="24"/>
  <c r="G40" i="24"/>
  <c r="S39" i="24"/>
  <c r="O39" i="24"/>
  <c r="K39" i="24"/>
  <c r="G39" i="24"/>
  <c r="S38" i="24"/>
  <c r="O38" i="24"/>
  <c r="K38" i="24"/>
  <c r="G38" i="24"/>
  <c r="R45" i="24"/>
  <c r="N45" i="24"/>
  <c r="J45" i="24"/>
  <c r="F45" i="24"/>
  <c r="R44" i="24"/>
  <c r="N44" i="24"/>
  <c r="J44" i="24"/>
  <c r="F44" i="24"/>
  <c r="R43" i="24"/>
  <c r="N43" i="24"/>
  <c r="J43" i="24"/>
  <c r="F43" i="24"/>
  <c r="R42" i="24"/>
  <c r="N42" i="24"/>
  <c r="J42" i="24"/>
  <c r="F42" i="24"/>
  <c r="R41" i="24"/>
  <c r="N41" i="24"/>
  <c r="J41" i="24"/>
  <c r="F41" i="24"/>
  <c r="R40" i="24"/>
  <c r="N40" i="24"/>
  <c r="J40" i="24"/>
  <c r="F40" i="24"/>
  <c r="R39" i="24"/>
  <c r="N39" i="24"/>
  <c r="J39" i="24"/>
  <c r="F39" i="24"/>
  <c r="R38" i="24"/>
  <c r="N38" i="24"/>
  <c r="J38" i="24"/>
  <c r="U45" i="24"/>
  <c r="Q45" i="24"/>
  <c r="M45" i="24"/>
  <c r="I45" i="24"/>
  <c r="U44" i="24"/>
  <c r="Q44" i="24"/>
  <c r="M44" i="24"/>
  <c r="I44" i="24"/>
  <c r="U43" i="24"/>
  <c r="Q43" i="24"/>
  <c r="M43" i="24"/>
  <c r="I43" i="24"/>
  <c r="U42" i="24"/>
  <c r="Q42" i="24"/>
  <c r="M42" i="24"/>
  <c r="I42" i="24"/>
  <c r="U41" i="24"/>
  <c r="Q41" i="24"/>
  <c r="M41" i="24"/>
  <c r="I41" i="24"/>
  <c r="U40" i="24"/>
  <c r="Q40" i="24"/>
  <c r="M40" i="24"/>
  <c r="I40" i="24"/>
  <c r="U39" i="24"/>
  <c r="Q39" i="24"/>
  <c r="M39" i="24"/>
  <c r="I39" i="24"/>
  <c r="U38" i="24"/>
  <c r="Q38" i="24"/>
  <c r="M38" i="24"/>
  <c r="I38" i="24"/>
  <c r="F38" i="24"/>
  <c r="AE38" i="28"/>
  <c r="AE40" i="28"/>
  <c r="AE39" i="28"/>
  <c r="AE36" i="28"/>
  <c r="AE37" i="28"/>
  <c r="AE41" i="28"/>
  <c r="AD45" i="30"/>
  <c r="AD44" i="30"/>
  <c r="AD43" i="30"/>
  <c r="V44" i="32"/>
  <c r="V41" i="32"/>
  <c r="N40" i="43" s="1"/>
  <c r="V42" i="32"/>
  <c r="P40" i="43" s="1"/>
  <c r="V43" i="32"/>
  <c r="V39" i="32"/>
  <c r="J40" i="43" s="1"/>
  <c r="V45" i="32"/>
  <c r="V40" i="32"/>
  <c r="L40" i="43" s="1"/>
  <c r="U45" i="32"/>
  <c r="Q45" i="32"/>
  <c r="M45" i="32"/>
  <c r="I45" i="32"/>
  <c r="U44" i="32"/>
  <c r="Q44" i="32"/>
  <c r="M44" i="32"/>
  <c r="I44" i="32"/>
  <c r="U43" i="32"/>
  <c r="Q43" i="32"/>
  <c r="M43" i="32"/>
  <c r="I43" i="32"/>
  <c r="U42" i="32"/>
  <c r="Q42" i="32"/>
  <c r="M42" i="32"/>
  <c r="I42" i="32"/>
  <c r="U41" i="32"/>
  <c r="Q41" i="32"/>
  <c r="M41" i="32"/>
  <c r="I41" i="32"/>
  <c r="U40" i="32"/>
  <c r="Q40" i="32"/>
  <c r="M40" i="32"/>
  <c r="I40" i="32"/>
  <c r="U39" i="32"/>
  <c r="Q39" i="32"/>
  <c r="M39" i="32"/>
  <c r="I39" i="32"/>
  <c r="U38" i="32"/>
  <c r="Q38" i="32"/>
  <c r="M38" i="32"/>
  <c r="I38" i="32"/>
  <c r="F38" i="32"/>
  <c r="T45" i="32"/>
  <c r="P45" i="32"/>
  <c r="L45" i="32"/>
  <c r="H45" i="32"/>
  <c r="T44" i="32"/>
  <c r="P44" i="32"/>
  <c r="L44" i="32"/>
  <c r="H44" i="32"/>
  <c r="T43" i="32"/>
  <c r="P43" i="32"/>
  <c r="L43" i="32"/>
  <c r="H43" i="32"/>
  <c r="T42" i="32"/>
  <c r="P42" i="32"/>
  <c r="L42" i="32"/>
  <c r="H42" i="32"/>
  <c r="T41" i="32"/>
  <c r="P41" i="32"/>
  <c r="L41" i="32"/>
  <c r="H41" i="32"/>
  <c r="T40" i="32"/>
  <c r="P40" i="32"/>
  <c r="L40" i="32"/>
  <c r="H40" i="32"/>
  <c r="T39" i="32"/>
  <c r="P39" i="32"/>
  <c r="L39" i="32"/>
  <c r="H39" i="32"/>
  <c r="T38" i="32"/>
  <c r="P38" i="32"/>
  <c r="L38" i="32"/>
  <c r="H38" i="32"/>
  <c r="S45" i="32"/>
  <c r="O45" i="32"/>
  <c r="K45" i="32"/>
  <c r="G45" i="32"/>
  <c r="S44" i="32"/>
  <c r="O44" i="32"/>
  <c r="K44" i="32"/>
  <c r="G44" i="32"/>
  <c r="S43" i="32"/>
  <c r="O43" i="32"/>
  <c r="K43" i="32"/>
  <c r="G43" i="32"/>
  <c r="S42" i="32"/>
  <c r="O42" i="32"/>
  <c r="K42" i="32"/>
  <c r="G42" i="32"/>
  <c r="S41" i="32"/>
  <c r="O41" i="32"/>
  <c r="K41" i="32"/>
  <c r="G41" i="32"/>
  <c r="S40" i="32"/>
  <c r="O40" i="32"/>
  <c r="K40" i="32"/>
  <c r="G40" i="32"/>
  <c r="S39" i="32"/>
  <c r="O39" i="32"/>
  <c r="K39" i="32"/>
  <c r="G39" i="32"/>
  <c r="S38" i="32"/>
  <c r="O38" i="32"/>
  <c r="K38" i="32"/>
  <c r="G38" i="32"/>
  <c r="R45" i="32"/>
  <c r="N45" i="32"/>
  <c r="J45" i="32"/>
  <c r="F45" i="32"/>
  <c r="R44" i="32"/>
  <c r="N44" i="32"/>
  <c r="J44" i="32"/>
  <c r="F44" i="32"/>
  <c r="R43" i="32"/>
  <c r="N43" i="32"/>
  <c r="J43" i="32"/>
  <c r="F43" i="32"/>
  <c r="R42" i="32"/>
  <c r="N42" i="32"/>
  <c r="J42" i="32"/>
  <c r="F42" i="32"/>
  <c r="R41" i="32"/>
  <c r="N41" i="32"/>
  <c r="J41" i="32"/>
  <c r="F41" i="32"/>
  <c r="R40" i="32"/>
  <c r="N40" i="32"/>
  <c r="J40" i="32"/>
  <c r="F40" i="32"/>
  <c r="R39" i="32"/>
  <c r="N39" i="32"/>
  <c r="J39" i="32"/>
  <c r="F39" i="32"/>
  <c r="R38" i="32"/>
  <c r="N38" i="32"/>
  <c r="J38" i="32"/>
  <c r="AD44" i="31"/>
  <c r="AD43" i="31"/>
  <c r="AD45" i="31"/>
  <c r="AD45" i="37"/>
  <c r="AD43" i="37"/>
  <c r="AD44" i="37"/>
  <c r="S44" i="39"/>
  <c r="O44" i="39"/>
  <c r="K44" i="39"/>
  <c r="G44" i="39"/>
  <c r="S43" i="39"/>
  <c r="O43" i="39"/>
  <c r="K43" i="39"/>
  <c r="G43" i="39"/>
  <c r="S42" i="39"/>
  <c r="O42" i="39"/>
  <c r="K42" i="39"/>
  <c r="G42" i="39"/>
  <c r="S41" i="39"/>
  <c r="O41" i="39"/>
  <c r="K41" i="39"/>
  <c r="G41" i="39"/>
  <c r="S40" i="39"/>
  <c r="O40" i="39"/>
  <c r="K40" i="39"/>
  <c r="G40" i="39"/>
  <c r="S39" i="39"/>
  <c r="O39" i="39"/>
  <c r="K39" i="39"/>
  <c r="G39" i="39"/>
  <c r="S38" i="39"/>
  <c r="O38" i="39"/>
  <c r="K38" i="39"/>
  <c r="G38" i="39"/>
  <c r="S37" i="39"/>
  <c r="O37" i="39"/>
  <c r="K37" i="39"/>
  <c r="G37" i="39"/>
  <c r="U44" i="39"/>
  <c r="P44" i="39"/>
  <c r="J44" i="39"/>
  <c r="U43" i="39"/>
  <c r="P43" i="39"/>
  <c r="J43" i="39"/>
  <c r="U42" i="39"/>
  <c r="P42" i="39"/>
  <c r="J42" i="39"/>
  <c r="U41" i="39"/>
  <c r="P41" i="39"/>
  <c r="J41" i="39"/>
  <c r="U40" i="39"/>
  <c r="P40" i="39"/>
  <c r="J40" i="39"/>
  <c r="U39" i="39"/>
  <c r="P39" i="39"/>
  <c r="J39" i="39"/>
  <c r="U38" i="39"/>
  <c r="P38" i="39"/>
  <c r="J38" i="39"/>
  <c r="U37" i="39"/>
  <c r="P37" i="39"/>
  <c r="J37" i="39"/>
  <c r="F37" i="39"/>
  <c r="T44" i="39"/>
  <c r="N44" i="39"/>
  <c r="I44" i="39"/>
  <c r="T43" i="39"/>
  <c r="N43" i="39"/>
  <c r="I43" i="39"/>
  <c r="T42" i="39"/>
  <c r="N42" i="39"/>
  <c r="I42" i="39"/>
  <c r="T41" i="39"/>
  <c r="N41" i="39"/>
  <c r="I41" i="39"/>
  <c r="T40" i="39"/>
  <c r="N40" i="39"/>
  <c r="I40" i="39"/>
  <c r="T39" i="39"/>
  <c r="N39" i="39"/>
  <c r="I39" i="39"/>
  <c r="T38" i="39"/>
  <c r="N38" i="39"/>
  <c r="I38" i="39"/>
  <c r="T37" i="39"/>
  <c r="N37" i="39"/>
  <c r="I37" i="39"/>
  <c r="R44" i="39"/>
  <c r="M44" i="39"/>
  <c r="H44" i="39"/>
  <c r="R43" i="39"/>
  <c r="M43" i="39"/>
  <c r="H43" i="39"/>
  <c r="R42" i="39"/>
  <c r="M42" i="39"/>
  <c r="H42" i="39"/>
  <c r="R41" i="39"/>
  <c r="M41" i="39"/>
  <c r="H41" i="39"/>
  <c r="R40" i="39"/>
  <c r="M40" i="39"/>
  <c r="H40" i="39"/>
  <c r="R39" i="39"/>
  <c r="M39" i="39"/>
  <c r="H39" i="39"/>
  <c r="R38" i="39"/>
  <c r="M38" i="39"/>
  <c r="H38" i="39"/>
  <c r="R37" i="39"/>
  <c r="M37" i="39"/>
  <c r="H37" i="39"/>
  <c r="Q44" i="39"/>
  <c r="L44" i="39"/>
  <c r="F44" i="39"/>
  <c r="Q43" i="39"/>
  <c r="L43" i="39"/>
  <c r="F43" i="39"/>
  <c r="Q42" i="39"/>
  <c r="L42" i="39"/>
  <c r="F42" i="39"/>
  <c r="Q41" i="39"/>
  <c r="L41" i="39"/>
  <c r="F41" i="39"/>
  <c r="Q40" i="39"/>
  <c r="L40" i="39"/>
  <c r="F40" i="39"/>
  <c r="Q39" i="39"/>
  <c r="L39" i="39"/>
  <c r="F39" i="39"/>
  <c r="Q38" i="39"/>
  <c r="L38" i="39"/>
  <c r="F38" i="39"/>
  <c r="Q37" i="39"/>
  <c r="L37" i="39"/>
  <c r="AD44" i="40"/>
  <c r="AD43" i="40"/>
  <c r="AD45" i="40"/>
  <c r="S23" i="42"/>
  <c r="O23" i="42"/>
  <c r="K23" i="42"/>
  <c r="G23" i="42"/>
  <c r="S22" i="42"/>
  <c r="O22" i="42"/>
  <c r="K22" i="42"/>
  <c r="G22" i="42"/>
  <c r="S21" i="42"/>
  <c r="O21" i="42"/>
  <c r="K21" i="42"/>
  <c r="G21" i="42"/>
  <c r="S20" i="42"/>
  <c r="O20" i="42"/>
  <c r="K20" i="42"/>
  <c r="G20" i="42"/>
  <c r="S19" i="42"/>
  <c r="O19" i="42"/>
  <c r="K19" i="42"/>
  <c r="G19" i="42"/>
  <c r="S18" i="42"/>
  <c r="O18" i="42"/>
  <c r="K18" i="42"/>
  <c r="G18" i="42"/>
  <c r="S17" i="42"/>
  <c r="O17" i="42"/>
  <c r="K17" i="42"/>
  <c r="G17" i="42"/>
  <c r="S16" i="42"/>
  <c r="O16" i="42"/>
  <c r="K16" i="42"/>
  <c r="G16" i="42"/>
  <c r="R23" i="42"/>
  <c r="N23" i="42"/>
  <c r="J23" i="42"/>
  <c r="F23" i="42"/>
  <c r="R22" i="42"/>
  <c r="N22" i="42"/>
  <c r="J22" i="42"/>
  <c r="F22" i="42"/>
  <c r="R21" i="42"/>
  <c r="N21" i="42"/>
  <c r="J21" i="42"/>
  <c r="F21" i="42"/>
  <c r="R20" i="42"/>
  <c r="N20" i="42"/>
  <c r="J20" i="42"/>
  <c r="F20" i="42"/>
  <c r="R19" i="42"/>
  <c r="N19" i="42"/>
  <c r="J19" i="42"/>
  <c r="F19" i="42"/>
  <c r="R18" i="42"/>
  <c r="N18" i="42"/>
  <c r="J18" i="42"/>
  <c r="F18" i="42"/>
  <c r="R17" i="42"/>
  <c r="N17" i="42"/>
  <c r="J17" i="42"/>
  <c r="F17" i="42"/>
  <c r="R16" i="42"/>
  <c r="N16" i="42"/>
  <c r="J16" i="42"/>
  <c r="U23" i="42"/>
  <c r="Q23" i="42"/>
  <c r="M23" i="42"/>
  <c r="I23" i="42"/>
  <c r="U22" i="42"/>
  <c r="Q22" i="42"/>
  <c r="M22" i="42"/>
  <c r="I22" i="42"/>
  <c r="U21" i="42"/>
  <c r="Q21" i="42"/>
  <c r="M21" i="42"/>
  <c r="I21" i="42"/>
  <c r="U20" i="42"/>
  <c r="Q20" i="42"/>
  <c r="M20" i="42"/>
  <c r="I20" i="42"/>
  <c r="U19" i="42"/>
  <c r="Q19" i="42"/>
  <c r="M19" i="42"/>
  <c r="I19" i="42"/>
  <c r="U18" i="42"/>
  <c r="Q18" i="42"/>
  <c r="M18" i="42"/>
  <c r="I18" i="42"/>
  <c r="U17" i="42"/>
  <c r="Q17" i="42"/>
  <c r="M17" i="42"/>
  <c r="I17" i="42"/>
  <c r="U16" i="42"/>
  <c r="Q16" i="42"/>
  <c r="M16" i="42"/>
  <c r="I16" i="42"/>
  <c r="F16" i="42"/>
  <c r="H23" i="42"/>
  <c r="H22" i="42"/>
  <c r="H21" i="42"/>
  <c r="H20" i="42"/>
  <c r="H19" i="42"/>
  <c r="H18" i="42"/>
  <c r="H17" i="42"/>
  <c r="H16" i="42"/>
  <c r="T23" i="42"/>
  <c r="T22" i="42"/>
  <c r="T21" i="42"/>
  <c r="T20" i="42"/>
  <c r="T19" i="42"/>
  <c r="T18" i="42"/>
  <c r="T17" i="42"/>
  <c r="T16" i="42"/>
  <c r="P23" i="42"/>
  <c r="P22" i="42"/>
  <c r="P21" i="42"/>
  <c r="P20" i="42"/>
  <c r="P19" i="42"/>
  <c r="P18" i="42"/>
  <c r="P17" i="42"/>
  <c r="P16" i="42"/>
  <c r="L22" i="42"/>
  <c r="L18" i="42"/>
  <c r="L21" i="42"/>
  <c r="L17" i="42"/>
  <c r="L20" i="42"/>
  <c r="L16" i="42"/>
  <c r="L23" i="42"/>
  <c r="L19" i="42"/>
  <c r="U45" i="1"/>
  <c r="Q45" i="1"/>
  <c r="M45" i="1"/>
  <c r="I45" i="1"/>
  <c r="U44" i="1"/>
  <c r="Q44" i="1"/>
  <c r="M44" i="1"/>
  <c r="I44" i="1"/>
  <c r="U43" i="1"/>
  <c r="Q43" i="1"/>
  <c r="M43" i="1"/>
  <c r="I43" i="1"/>
  <c r="U42" i="1"/>
  <c r="Q42" i="1"/>
  <c r="M42" i="1"/>
  <c r="I42" i="1"/>
  <c r="U41" i="1"/>
  <c r="Q41" i="1"/>
  <c r="M41" i="1"/>
  <c r="I41" i="1"/>
  <c r="U40" i="1"/>
  <c r="Q40" i="1"/>
  <c r="M40" i="1"/>
  <c r="I40" i="1"/>
  <c r="U39" i="1"/>
  <c r="Q39" i="1"/>
  <c r="M39" i="1"/>
  <c r="I39" i="1"/>
  <c r="U38" i="1"/>
  <c r="Q38" i="1"/>
  <c r="M38" i="1"/>
  <c r="I38" i="1"/>
  <c r="F38" i="1"/>
  <c r="O45" i="1"/>
  <c r="G45" i="1"/>
  <c r="O44" i="1"/>
  <c r="G44" i="1"/>
  <c r="O43" i="1"/>
  <c r="G43" i="1"/>
  <c r="O42" i="1"/>
  <c r="G42" i="1"/>
  <c r="O41" i="1"/>
  <c r="G41" i="1"/>
  <c r="O40" i="1"/>
  <c r="G40" i="1"/>
  <c r="O39" i="1"/>
  <c r="G39" i="1"/>
  <c r="O38" i="1"/>
  <c r="G38" i="1"/>
  <c r="T45" i="1"/>
  <c r="P45" i="1"/>
  <c r="L45" i="1"/>
  <c r="H45" i="1"/>
  <c r="T44" i="1"/>
  <c r="P44" i="1"/>
  <c r="L44" i="1"/>
  <c r="H44" i="1"/>
  <c r="T43" i="1"/>
  <c r="P43" i="1"/>
  <c r="L43" i="1"/>
  <c r="H43" i="1"/>
  <c r="T42" i="1"/>
  <c r="P42" i="1"/>
  <c r="L42" i="1"/>
  <c r="H42" i="1"/>
  <c r="T41" i="1"/>
  <c r="P41" i="1"/>
  <c r="L41" i="1"/>
  <c r="H41" i="1"/>
  <c r="T40" i="1"/>
  <c r="P40" i="1"/>
  <c r="L40" i="1"/>
  <c r="H40" i="1"/>
  <c r="T39" i="1"/>
  <c r="P39" i="1"/>
  <c r="L39" i="1"/>
  <c r="H39" i="1"/>
  <c r="T38" i="1"/>
  <c r="P38" i="1"/>
  <c r="L38" i="1"/>
  <c r="H38" i="1"/>
  <c r="S45" i="1"/>
  <c r="K45" i="1"/>
  <c r="S44" i="1"/>
  <c r="K44" i="1"/>
  <c r="S43" i="1"/>
  <c r="K43" i="1"/>
  <c r="S42" i="1"/>
  <c r="K42" i="1"/>
  <c r="S41" i="1"/>
  <c r="K41" i="1"/>
  <c r="S40" i="1"/>
  <c r="K40" i="1"/>
  <c r="S39" i="1"/>
  <c r="K39" i="1"/>
  <c r="S38" i="1"/>
  <c r="K38" i="1"/>
  <c r="N45" i="1"/>
  <c r="N44" i="1"/>
  <c r="N43" i="1"/>
  <c r="N42" i="1"/>
  <c r="N41" i="1"/>
  <c r="N40" i="1"/>
  <c r="N39" i="1"/>
  <c r="N38" i="1"/>
  <c r="R40" i="1"/>
  <c r="J45" i="1"/>
  <c r="J44" i="1"/>
  <c r="J43" i="1"/>
  <c r="J42" i="1"/>
  <c r="J41" i="1"/>
  <c r="J40" i="1"/>
  <c r="J39" i="1"/>
  <c r="J38" i="1"/>
  <c r="F45" i="1"/>
  <c r="F44" i="1"/>
  <c r="F43" i="1"/>
  <c r="F42" i="1"/>
  <c r="F41" i="1"/>
  <c r="F40" i="1"/>
  <c r="F39" i="1"/>
  <c r="R45" i="1"/>
  <c r="R44" i="1"/>
  <c r="R43" i="1"/>
  <c r="R42" i="1"/>
  <c r="R41" i="1"/>
  <c r="R39" i="1"/>
  <c r="R38" i="1"/>
  <c r="V45" i="9"/>
  <c r="V40" i="9"/>
  <c r="L16" i="43" s="1"/>
  <c r="V44" i="9"/>
  <c r="V41" i="9"/>
  <c r="N16" i="43" s="1"/>
  <c r="V42" i="9"/>
  <c r="P16" i="43" s="1"/>
  <c r="V39" i="9"/>
  <c r="J16" i="43" s="1"/>
  <c r="V43" i="9"/>
  <c r="D17" i="43"/>
  <c r="Y38" i="10"/>
  <c r="E17" i="43" s="1"/>
  <c r="V45" i="14"/>
  <c r="V40" i="14"/>
  <c r="L21" i="43" s="1"/>
  <c r="V44" i="14"/>
  <c r="V41" i="14"/>
  <c r="N21" i="43" s="1"/>
  <c r="V42" i="14"/>
  <c r="P21" i="43" s="1"/>
  <c r="V39" i="14"/>
  <c r="J21" i="43" s="1"/>
  <c r="R21" i="43" s="1"/>
  <c r="V43" i="14"/>
  <c r="AD45" i="16"/>
  <c r="AD44" i="16"/>
  <c r="AD43" i="16"/>
  <c r="V42" i="17"/>
  <c r="P25" i="43" s="1"/>
  <c r="V39" i="17"/>
  <c r="J25" i="43" s="1"/>
  <c r="V43" i="17"/>
  <c r="V45" i="17"/>
  <c r="V40" i="17"/>
  <c r="L25" i="43" s="1"/>
  <c r="V44" i="17"/>
  <c r="V41" i="17"/>
  <c r="N25" i="43" s="1"/>
  <c r="S45" i="18"/>
  <c r="O45" i="18"/>
  <c r="K45" i="18"/>
  <c r="G45" i="18"/>
  <c r="S44" i="18"/>
  <c r="O44" i="18"/>
  <c r="K44" i="18"/>
  <c r="G44" i="18"/>
  <c r="S43" i="18"/>
  <c r="O43" i="18"/>
  <c r="K43" i="18"/>
  <c r="G43" i="18"/>
  <c r="S42" i="18"/>
  <c r="O42" i="18"/>
  <c r="K42" i="18"/>
  <c r="G42" i="18"/>
  <c r="S41" i="18"/>
  <c r="O41" i="18"/>
  <c r="K41" i="18"/>
  <c r="G41" i="18"/>
  <c r="S40" i="18"/>
  <c r="O40" i="18"/>
  <c r="K40" i="18"/>
  <c r="G40" i="18"/>
  <c r="S39" i="18"/>
  <c r="O39" i="18"/>
  <c r="K39" i="18"/>
  <c r="G39" i="18"/>
  <c r="S38" i="18"/>
  <c r="O38" i="18"/>
  <c r="K38" i="18"/>
  <c r="G38" i="18"/>
  <c r="R45" i="18"/>
  <c r="N45" i="18"/>
  <c r="J45" i="18"/>
  <c r="F45" i="18"/>
  <c r="R44" i="18"/>
  <c r="N44" i="18"/>
  <c r="J44" i="18"/>
  <c r="F44" i="18"/>
  <c r="R43" i="18"/>
  <c r="N43" i="18"/>
  <c r="J43" i="18"/>
  <c r="F43" i="18"/>
  <c r="R42" i="18"/>
  <c r="N42" i="18"/>
  <c r="J42" i="18"/>
  <c r="F42" i="18"/>
  <c r="R41" i="18"/>
  <c r="N41" i="18"/>
  <c r="J41" i="18"/>
  <c r="F41" i="18"/>
  <c r="R40" i="18"/>
  <c r="N40" i="18"/>
  <c r="J40" i="18"/>
  <c r="F40" i="18"/>
  <c r="R39" i="18"/>
  <c r="N39" i="18"/>
  <c r="J39" i="18"/>
  <c r="F39" i="18"/>
  <c r="R38" i="18"/>
  <c r="N38" i="18"/>
  <c r="J38" i="18"/>
  <c r="U45" i="18"/>
  <c r="Q45" i="18"/>
  <c r="M45" i="18"/>
  <c r="I45" i="18"/>
  <c r="U44" i="18"/>
  <c r="Q44" i="18"/>
  <c r="M44" i="18"/>
  <c r="I44" i="18"/>
  <c r="U43" i="18"/>
  <c r="Q43" i="18"/>
  <c r="M43" i="18"/>
  <c r="I43" i="18"/>
  <c r="U42" i="18"/>
  <c r="Q42" i="18"/>
  <c r="M42" i="18"/>
  <c r="I42" i="18"/>
  <c r="U41" i="18"/>
  <c r="Q41" i="18"/>
  <c r="M41" i="18"/>
  <c r="I41" i="18"/>
  <c r="U40" i="18"/>
  <c r="Q40" i="18"/>
  <c r="M40" i="18"/>
  <c r="I40" i="18"/>
  <c r="U39" i="18"/>
  <c r="Q39" i="18"/>
  <c r="M39" i="18"/>
  <c r="I39" i="18"/>
  <c r="U38" i="18"/>
  <c r="Q38" i="18"/>
  <c r="M38" i="18"/>
  <c r="I38" i="18"/>
  <c r="F38" i="18"/>
  <c r="T45" i="18"/>
  <c r="P45" i="18"/>
  <c r="L45" i="18"/>
  <c r="H45" i="18"/>
  <c r="T44" i="18"/>
  <c r="P44" i="18"/>
  <c r="L44" i="18"/>
  <c r="H44" i="18"/>
  <c r="T43" i="18"/>
  <c r="P43" i="18"/>
  <c r="L43" i="18"/>
  <c r="H43" i="18"/>
  <c r="T42" i="18"/>
  <c r="P42" i="18"/>
  <c r="L42" i="18"/>
  <c r="H42" i="18"/>
  <c r="T41" i="18"/>
  <c r="P41" i="18"/>
  <c r="L41" i="18"/>
  <c r="H41" i="18"/>
  <c r="T40" i="18"/>
  <c r="P40" i="18"/>
  <c r="L40" i="18"/>
  <c r="H40" i="18"/>
  <c r="T39" i="18"/>
  <c r="P39" i="18"/>
  <c r="L39" i="18"/>
  <c r="H39" i="18"/>
  <c r="T38" i="18"/>
  <c r="P38" i="18"/>
  <c r="L38" i="18"/>
  <c r="H38" i="18"/>
  <c r="S44" i="34"/>
  <c r="O44" i="34"/>
  <c r="K44" i="34"/>
  <c r="G44" i="34"/>
  <c r="S43" i="34"/>
  <c r="O43" i="34"/>
  <c r="K43" i="34"/>
  <c r="G43" i="34"/>
  <c r="S42" i="34"/>
  <c r="O42" i="34"/>
  <c r="K42" i="34"/>
  <c r="G42" i="34"/>
  <c r="S41" i="34"/>
  <c r="O41" i="34"/>
  <c r="K41" i="34"/>
  <c r="G41" i="34"/>
  <c r="S40" i="34"/>
  <c r="O40" i="34"/>
  <c r="K40" i="34"/>
  <c r="G40" i="34"/>
  <c r="S39" i="34"/>
  <c r="O39" i="34"/>
  <c r="K39" i="34"/>
  <c r="G39" i="34"/>
  <c r="S38" i="34"/>
  <c r="O38" i="34"/>
  <c r="K38" i="34"/>
  <c r="G38" i="34"/>
  <c r="S37" i="34"/>
  <c r="O37" i="34"/>
  <c r="K37" i="34"/>
  <c r="G37" i="34"/>
  <c r="R44" i="34"/>
  <c r="N44" i="34"/>
  <c r="J44" i="34"/>
  <c r="F44" i="34"/>
  <c r="R43" i="34"/>
  <c r="N43" i="34"/>
  <c r="J43" i="34"/>
  <c r="F43" i="34"/>
  <c r="R42" i="34"/>
  <c r="N42" i="34"/>
  <c r="J42" i="34"/>
  <c r="F42" i="34"/>
  <c r="R41" i="34"/>
  <c r="N41" i="34"/>
  <c r="J41" i="34"/>
  <c r="F41" i="34"/>
  <c r="R40" i="34"/>
  <c r="N40" i="34"/>
  <c r="J40" i="34"/>
  <c r="F40" i="34"/>
  <c r="R39" i="34"/>
  <c r="N39" i="34"/>
  <c r="J39" i="34"/>
  <c r="F39" i="34"/>
  <c r="R38" i="34"/>
  <c r="N38" i="34"/>
  <c r="J38" i="34"/>
  <c r="F38" i="34"/>
  <c r="R37" i="34"/>
  <c r="N37" i="34"/>
  <c r="J37" i="34"/>
  <c r="U44" i="34"/>
  <c r="Q44" i="34"/>
  <c r="M44" i="34"/>
  <c r="I44" i="34"/>
  <c r="U43" i="34"/>
  <c r="Q43" i="34"/>
  <c r="M43" i="34"/>
  <c r="I43" i="34"/>
  <c r="U42" i="34"/>
  <c r="Q42" i="34"/>
  <c r="M42" i="34"/>
  <c r="I42" i="34"/>
  <c r="U41" i="34"/>
  <c r="Q41" i="34"/>
  <c r="M41" i="34"/>
  <c r="I41" i="34"/>
  <c r="U40" i="34"/>
  <c r="Q40" i="34"/>
  <c r="M40" i="34"/>
  <c r="I40" i="34"/>
  <c r="U39" i="34"/>
  <c r="Q39" i="34"/>
  <c r="M39" i="34"/>
  <c r="I39" i="34"/>
  <c r="U38" i="34"/>
  <c r="Q38" i="34"/>
  <c r="M38" i="34"/>
  <c r="I38" i="34"/>
  <c r="U37" i="34"/>
  <c r="Q37" i="34"/>
  <c r="M37" i="34"/>
  <c r="I37" i="34"/>
  <c r="F37" i="34"/>
  <c r="T44" i="34"/>
  <c r="P44" i="34"/>
  <c r="L44" i="34"/>
  <c r="H44" i="34"/>
  <c r="T43" i="34"/>
  <c r="P43" i="34"/>
  <c r="L43" i="34"/>
  <c r="H43" i="34"/>
  <c r="T42" i="34"/>
  <c r="P42" i="34"/>
  <c r="L42" i="34"/>
  <c r="H42" i="34"/>
  <c r="T41" i="34"/>
  <c r="P41" i="34"/>
  <c r="L41" i="34"/>
  <c r="H41" i="34"/>
  <c r="T40" i="34"/>
  <c r="P40" i="34"/>
  <c r="L40" i="34"/>
  <c r="H40" i="34"/>
  <c r="T39" i="34"/>
  <c r="P39" i="34"/>
  <c r="L39" i="34"/>
  <c r="H39" i="34"/>
  <c r="T38" i="34"/>
  <c r="P38" i="34"/>
  <c r="L38" i="34"/>
  <c r="H38" i="34"/>
  <c r="T37" i="34"/>
  <c r="P37" i="34"/>
  <c r="L37" i="34"/>
  <c r="H37" i="34"/>
  <c r="T45" i="36"/>
  <c r="P45" i="36"/>
  <c r="L45" i="36"/>
  <c r="H45" i="36"/>
  <c r="T44" i="36"/>
  <c r="P44" i="36"/>
  <c r="L44" i="36"/>
  <c r="H44" i="36"/>
  <c r="T43" i="36"/>
  <c r="P43" i="36"/>
  <c r="L43" i="36"/>
  <c r="H43" i="36"/>
  <c r="T42" i="36"/>
  <c r="P42" i="36"/>
  <c r="L42" i="36"/>
  <c r="H42" i="36"/>
  <c r="T41" i="36"/>
  <c r="P41" i="36"/>
  <c r="L41" i="36"/>
  <c r="H41" i="36"/>
  <c r="T40" i="36"/>
  <c r="P40" i="36"/>
  <c r="L40" i="36"/>
  <c r="H40" i="36"/>
  <c r="T39" i="36"/>
  <c r="P39" i="36"/>
  <c r="L39" i="36"/>
  <c r="H39" i="36"/>
  <c r="T38" i="36"/>
  <c r="P38" i="36"/>
  <c r="L38" i="36"/>
  <c r="H38" i="36"/>
  <c r="S45" i="36"/>
  <c r="O45" i="36"/>
  <c r="K45" i="36"/>
  <c r="G45" i="36"/>
  <c r="S44" i="36"/>
  <c r="O44" i="36"/>
  <c r="K44" i="36"/>
  <c r="G44" i="36"/>
  <c r="S43" i="36"/>
  <c r="O43" i="36"/>
  <c r="K43" i="36"/>
  <c r="G43" i="36"/>
  <c r="S42" i="36"/>
  <c r="O42" i="36"/>
  <c r="K42" i="36"/>
  <c r="G42" i="36"/>
  <c r="S41" i="36"/>
  <c r="O41" i="36"/>
  <c r="K41" i="36"/>
  <c r="G41" i="36"/>
  <c r="S40" i="36"/>
  <c r="O40" i="36"/>
  <c r="K40" i="36"/>
  <c r="G40" i="36"/>
  <c r="S39" i="36"/>
  <c r="O39" i="36"/>
  <c r="K39" i="36"/>
  <c r="G39" i="36"/>
  <c r="S38" i="36"/>
  <c r="O38" i="36"/>
  <c r="K38" i="36"/>
  <c r="G38" i="36"/>
  <c r="R45" i="36"/>
  <c r="N45" i="36"/>
  <c r="J45" i="36"/>
  <c r="F45" i="36"/>
  <c r="R44" i="36"/>
  <c r="N44" i="36"/>
  <c r="J44" i="36"/>
  <c r="F44" i="36"/>
  <c r="R43" i="36"/>
  <c r="N43" i="36"/>
  <c r="J43" i="36"/>
  <c r="F43" i="36"/>
  <c r="R42" i="36"/>
  <c r="N42" i="36"/>
  <c r="J42" i="36"/>
  <c r="F42" i="36"/>
  <c r="R41" i="36"/>
  <c r="N41" i="36"/>
  <c r="J41" i="36"/>
  <c r="F41" i="36"/>
  <c r="R40" i="36"/>
  <c r="N40" i="36"/>
  <c r="J40" i="36"/>
  <c r="F40" i="36"/>
  <c r="R39" i="36"/>
  <c r="N39" i="36"/>
  <c r="J39" i="36"/>
  <c r="F39" i="36"/>
  <c r="R38" i="36"/>
  <c r="N38" i="36"/>
  <c r="J38" i="36"/>
  <c r="U45" i="36"/>
  <c r="Q45" i="36"/>
  <c r="M45" i="36"/>
  <c r="I45" i="36"/>
  <c r="U44" i="36"/>
  <c r="Q44" i="36"/>
  <c r="M44" i="36"/>
  <c r="I44" i="36"/>
  <c r="U43" i="36"/>
  <c r="Q43" i="36"/>
  <c r="M43" i="36"/>
  <c r="I43" i="36"/>
  <c r="U42" i="36"/>
  <c r="Q42" i="36"/>
  <c r="M42" i="36"/>
  <c r="I42" i="36"/>
  <c r="U41" i="36"/>
  <c r="Q41" i="36"/>
  <c r="M41" i="36"/>
  <c r="I41" i="36"/>
  <c r="U40" i="36"/>
  <c r="Q40" i="36"/>
  <c r="M40" i="36"/>
  <c r="I40" i="36"/>
  <c r="U39" i="36"/>
  <c r="Q39" i="36"/>
  <c r="M39" i="36"/>
  <c r="I39" i="36"/>
  <c r="U38" i="36"/>
  <c r="Q38" i="36"/>
  <c r="M38" i="36"/>
  <c r="I38" i="36"/>
  <c r="F38" i="36"/>
  <c r="AD44" i="39"/>
  <c r="AD43" i="39"/>
  <c r="AD42" i="39"/>
  <c r="U45" i="41"/>
  <c r="Q45" i="41"/>
  <c r="M45" i="41"/>
  <c r="I45" i="41"/>
  <c r="U44" i="41"/>
  <c r="Q44" i="41"/>
  <c r="M44" i="41"/>
  <c r="I44" i="41"/>
  <c r="U43" i="41"/>
  <c r="Q43" i="41"/>
  <c r="M43" i="41"/>
  <c r="I43" i="41"/>
  <c r="U42" i="41"/>
  <c r="Q42" i="41"/>
  <c r="M42" i="41"/>
  <c r="I42" i="41"/>
  <c r="U41" i="41"/>
  <c r="Q41" i="41"/>
  <c r="M41" i="41"/>
  <c r="I41" i="41"/>
  <c r="U40" i="41"/>
  <c r="Q40" i="41"/>
  <c r="M40" i="41"/>
  <c r="I40" i="41"/>
  <c r="U39" i="41"/>
  <c r="S45" i="41"/>
  <c r="N45" i="41"/>
  <c r="H45" i="41"/>
  <c r="S44" i="41"/>
  <c r="N44" i="41"/>
  <c r="H44" i="41"/>
  <c r="S43" i="41"/>
  <c r="N43" i="41"/>
  <c r="H43" i="41"/>
  <c r="S42" i="41"/>
  <c r="N42" i="41"/>
  <c r="H42" i="41"/>
  <c r="S41" i="41"/>
  <c r="N41" i="41"/>
  <c r="H41" i="41"/>
  <c r="S40" i="41"/>
  <c r="N40" i="41"/>
  <c r="H40" i="41"/>
  <c r="S39" i="41"/>
  <c r="O39" i="41"/>
  <c r="K39" i="41"/>
  <c r="G39" i="41"/>
  <c r="S38" i="41"/>
  <c r="O38" i="41"/>
  <c r="K38" i="41"/>
  <c r="G38" i="41"/>
  <c r="R45" i="41"/>
  <c r="L45" i="41"/>
  <c r="G45" i="41"/>
  <c r="R44" i="41"/>
  <c r="L44" i="41"/>
  <c r="G44" i="41"/>
  <c r="R43" i="41"/>
  <c r="L43" i="41"/>
  <c r="G43" i="41"/>
  <c r="R42" i="41"/>
  <c r="L42" i="41"/>
  <c r="G42" i="41"/>
  <c r="R41" i="41"/>
  <c r="L41" i="41"/>
  <c r="G41" i="41"/>
  <c r="R40" i="41"/>
  <c r="L40" i="41"/>
  <c r="G40" i="41"/>
  <c r="R39" i="41"/>
  <c r="N39" i="41"/>
  <c r="J39" i="41"/>
  <c r="F39" i="41"/>
  <c r="R38" i="41"/>
  <c r="N38" i="41"/>
  <c r="J38" i="41"/>
  <c r="P45" i="41"/>
  <c r="F45" i="41"/>
  <c r="K44" i="41"/>
  <c r="P43" i="41"/>
  <c r="F43" i="41"/>
  <c r="K42" i="41"/>
  <c r="P41" i="41"/>
  <c r="F41" i="41"/>
  <c r="K40" i="41"/>
  <c r="Q39" i="41"/>
  <c r="I39" i="41"/>
  <c r="Q38" i="41"/>
  <c r="I38" i="41"/>
  <c r="O45" i="41"/>
  <c r="T44" i="41"/>
  <c r="J44" i="41"/>
  <c r="O43" i="41"/>
  <c r="T42" i="41"/>
  <c r="J42" i="41"/>
  <c r="O41" i="41"/>
  <c r="T40" i="41"/>
  <c r="J40" i="41"/>
  <c r="P39" i="41"/>
  <c r="H39" i="41"/>
  <c r="P38" i="41"/>
  <c r="H38" i="41"/>
  <c r="K45" i="41"/>
  <c r="P44" i="41"/>
  <c r="F44" i="41"/>
  <c r="K43" i="41"/>
  <c r="P42" i="41"/>
  <c r="F42" i="41"/>
  <c r="K41" i="41"/>
  <c r="P40" i="41"/>
  <c r="F40" i="41"/>
  <c r="M39" i="41"/>
  <c r="U38" i="41"/>
  <c r="M38" i="41"/>
  <c r="F38" i="41"/>
  <c r="T45" i="41"/>
  <c r="J45" i="41"/>
  <c r="O44" i="41"/>
  <c r="T43" i="41"/>
  <c r="J43" i="41"/>
  <c r="O42" i="41"/>
  <c r="T41" i="41"/>
  <c r="J41" i="41"/>
  <c r="O40" i="41"/>
  <c r="T39" i="41"/>
  <c r="L39" i="41"/>
  <c r="T38" i="41"/>
  <c r="L38" i="41"/>
  <c r="AD45" i="33"/>
  <c r="AD41" i="26"/>
  <c r="V46" i="27"/>
  <c r="V40" i="27"/>
  <c r="J36" i="43" s="1"/>
  <c r="D8" i="43"/>
  <c r="AC38" i="2"/>
  <c r="Y38" i="2"/>
  <c r="E8" i="43" s="1"/>
  <c r="X39" i="2"/>
  <c r="S45" i="5"/>
  <c r="O45" i="5"/>
  <c r="K45" i="5"/>
  <c r="G45" i="5"/>
  <c r="S44" i="5"/>
  <c r="O44" i="5"/>
  <c r="K44" i="5"/>
  <c r="G44" i="5"/>
  <c r="S43" i="5"/>
  <c r="O43" i="5"/>
  <c r="K43" i="5"/>
  <c r="G43" i="5"/>
  <c r="S42" i="5"/>
  <c r="O42" i="5"/>
  <c r="K42" i="5"/>
  <c r="G42" i="5"/>
  <c r="S41" i="5"/>
  <c r="O41" i="5"/>
  <c r="K41" i="5"/>
  <c r="G41" i="5"/>
  <c r="S40" i="5"/>
  <c r="O40" i="5"/>
  <c r="K40" i="5"/>
  <c r="G40" i="5"/>
  <c r="S39" i="5"/>
  <c r="O39" i="5"/>
  <c r="K39" i="5"/>
  <c r="G39" i="5"/>
  <c r="S38" i="5"/>
  <c r="O38" i="5"/>
  <c r="K38" i="5"/>
  <c r="G38" i="5"/>
  <c r="R45" i="5"/>
  <c r="N45" i="5"/>
  <c r="J45" i="5"/>
  <c r="F45" i="5"/>
  <c r="R44" i="5"/>
  <c r="N44" i="5"/>
  <c r="J44" i="5"/>
  <c r="F44" i="5"/>
  <c r="R43" i="5"/>
  <c r="N43" i="5"/>
  <c r="J43" i="5"/>
  <c r="F43" i="5"/>
  <c r="R42" i="5"/>
  <c r="N42" i="5"/>
  <c r="J42" i="5"/>
  <c r="F42" i="5"/>
  <c r="R41" i="5"/>
  <c r="N41" i="5"/>
  <c r="J41" i="5"/>
  <c r="F41" i="5"/>
  <c r="R40" i="5"/>
  <c r="N40" i="5"/>
  <c r="J40" i="5"/>
  <c r="F40" i="5"/>
  <c r="R39" i="5"/>
  <c r="N39" i="5"/>
  <c r="J39" i="5"/>
  <c r="F39" i="5"/>
  <c r="R38" i="5"/>
  <c r="N38" i="5"/>
  <c r="J38" i="5"/>
  <c r="U45" i="5"/>
  <c r="Q45" i="5"/>
  <c r="M45" i="5"/>
  <c r="I45" i="5"/>
  <c r="U44" i="5"/>
  <c r="Q44" i="5"/>
  <c r="M44" i="5"/>
  <c r="I44" i="5"/>
  <c r="U43" i="5"/>
  <c r="Q43" i="5"/>
  <c r="M43" i="5"/>
  <c r="I43" i="5"/>
  <c r="U42" i="5"/>
  <c r="Q42" i="5"/>
  <c r="M42" i="5"/>
  <c r="I42" i="5"/>
  <c r="U41" i="5"/>
  <c r="Q41" i="5"/>
  <c r="M41" i="5"/>
  <c r="I41" i="5"/>
  <c r="U40" i="5"/>
  <c r="Q40" i="5"/>
  <c r="M40" i="5"/>
  <c r="I40" i="5"/>
  <c r="U39" i="5"/>
  <c r="Q39" i="5"/>
  <c r="M39" i="5"/>
  <c r="I39" i="5"/>
  <c r="U38" i="5"/>
  <c r="Q38" i="5"/>
  <c r="M38" i="5"/>
  <c r="I38" i="5"/>
  <c r="F38" i="5"/>
  <c r="T45" i="5"/>
  <c r="P45" i="5"/>
  <c r="L45" i="5"/>
  <c r="H45" i="5"/>
  <c r="T44" i="5"/>
  <c r="P44" i="5"/>
  <c r="L44" i="5"/>
  <c r="H44" i="5"/>
  <c r="T43" i="5"/>
  <c r="P43" i="5"/>
  <c r="L43" i="5"/>
  <c r="H43" i="5"/>
  <c r="T42" i="5"/>
  <c r="P42" i="5"/>
  <c r="L42" i="5"/>
  <c r="H42" i="5"/>
  <c r="T41" i="5"/>
  <c r="P41" i="5"/>
  <c r="L41" i="5"/>
  <c r="H41" i="5"/>
  <c r="T40" i="5"/>
  <c r="P40" i="5"/>
  <c r="L40" i="5"/>
  <c r="H40" i="5"/>
  <c r="T39" i="5"/>
  <c r="P39" i="5"/>
  <c r="L39" i="5"/>
  <c r="H39" i="5"/>
  <c r="T38" i="5"/>
  <c r="P38" i="5"/>
  <c r="L38" i="5"/>
  <c r="H38" i="5"/>
  <c r="V43" i="23"/>
  <c r="V45" i="23"/>
  <c r="V44" i="23"/>
  <c r="V41" i="23"/>
  <c r="N31" i="43" s="1"/>
  <c r="V42" i="23"/>
  <c r="P31" i="43" s="1"/>
  <c r="V40" i="23"/>
  <c r="L31" i="43" s="1"/>
  <c r="V39" i="23"/>
  <c r="J31" i="43" s="1"/>
  <c r="R31" i="43" s="1"/>
  <c r="D13" i="43"/>
  <c r="Y38" i="6"/>
  <c r="E13" i="43" s="1"/>
  <c r="V42" i="18"/>
  <c r="P26" i="43" s="1"/>
  <c r="V39" i="18"/>
  <c r="J26" i="43" s="1"/>
  <c r="V43" i="18"/>
  <c r="V45" i="18"/>
  <c r="V40" i="18"/>
  <c r="L26" i="43" s="1"/>
  <c r="V44" i="18"/>
  <c r="V41" i="18"/>
  <c r="N26" i="43" s="1"/>
  <c r="AD45" i="23"/>
  <c r="AD44" i="23"/>
  <c r="AD43" i="23"/>
  <c r="O43" i="2"/>
  <c r="O40" i="2"/>
  <c r="G38" i="2"/>
  <c r="J45" i="2"/>
  <c r="F44" i="2"/>
  <c r="J43" i="2"/>
  <c r="R42" i="2"/>
  <c r="F42" i="2"/>
  <c r="N41" i="2"/>
  <c r="R40" i="2"/>
  <c r="F40" i="2"/>
  <c r="R38" i="2"/>
  <c r="U45" i="2"/>
  <c r="Q45" i="2"/>
  <c r="M45" i="2"/>
  <c r="I45" i="2"/>
  <c r="U44" i="2"/>
  <c r="Q44" i="2"/>
  <c r="M44" i="2"/>
  <c r="I44" i="2"/>
  <c r="U43" i="2"/>
  <c r="Q43" i="2"/>
  <c r="M43" i="2"/>
  <c r="I43" i="2"/>
  <c r="U42" i="2"/>
  <c r="Q42" i="2"/>
  <c r="M42" i="2"/>
  <c r="I42" i="2"/>
  <c r="U41" i="2"/>
  <c r="Q41" i="2"/>
  <c r="M41" i="2"/>
  <c r="I41" i="2"/>
  <c r="U40" i="2"/>
  <c r="Q40" i="2"/>
  <c r="M40" i="2"/>
  <c r="I40" i="2"/>
  <c r="U39" i="2"/>
  <c r="Q39" i="2"/>
  <c r="M39" i="2"/>
  <c r="I39" i="2"/>
  <c r="U38" i="2"/>
  <c r="Q38" i="2"/>
  <c r="M38" i="2"/>
  <c r="I38" i="2"/>
  <c r="F38" i="2"/>
  <c r="S45" i="2"/>
  <c r="K45" i="2"/>
  <c r="G45" i="2"/>
  <c r="O44" i="2"/>
  <c r="G44" i="2"/>
  <c r="K43" i="2"/>
  <c r="O42" i="2"/>
  <c r="G42" i="2"/>
  <c r="O41" i="2"/>
  <c r="S40" i="2"/>
  <c r="G40" i="2"/>
  <c r="O39" i="2"/>
  <c r="K39" i="2"/>
  <c r="O38" i="2"/>
  <c r="R45" i="2"/>
  <c r="N45" i="2"/>
  <c r="F45" i="2"/>
  <c r="R44" i="2"/>
  <c r="N44" i="2"/>
  <c r="J44" i="2"/>
  <c r="R43" i="2"/>
  <c r="N43" i="2"/>
  <c r="F43" i="2"/>
  <c r="N42" i="2"/>
  <c r="R41" i="2"/>
  <c r="J41" i="2"/>
  <c r="N40" i="2"/>
  <c r="N39" i="2"/>
  <c r="F39" i="2"/>
  <c r="N38" i="2"/>
  <c r="T45" i="2"/>
  <c r="P45" i="2"/>
  <c r="L45" i="2"/>
  <c r="H45" i="2"/>
  <c r="T44" i="2"/>
  <c r="P44" i="2"/>
  <c r="L44" i="2"/>
  <c r="H44" i="2"/>
  <c r="T43" i="2"/>
  <c r="P43" i="2"/>
  <c r="L43" i="2"/>
  <c r="H43" i="2"/>
  <c r="T42" i="2"/>
  <c r="P42" i="2"/>
  <c r="L42" i="2"/>
  <c r="H42" i="2"/>
  <c r="T41" i="2"/>
  <c r="P41" i="2"/>
  <c r="L41" i="2"/>
  <c r="H41" i="2"/>
  <c r="T40" i="2"/>
  <c r="P40" i="2"/>
  <c r="L40" i="2"/>
  <c r="H40" i="2"/>
  <c r="T39" i="2"/>
  <c r="P39" i="2"/>
  <c r="L39" i="2"/>
  <c r="H39" i="2"/>
  <c r="T38" i="2"/>
  <c r="P38" i="2"/>
  <c r="L38" i="2"/>
  <c r="H38" i="2"/>
  <c r="O45" i="2"/>
  <c r="S44" i="2"/>
  <c r="K44" i="2"/>
  <c r="S43" i="2"/>
  <c r="G43" i="2"/>
  <c r="S42" i="2"/>
  <c r="K42" i="2"/>
  <c r="S41" i="2"/>
  <c r="K41" i="2"/>
  <c r="G41" i="2"/>
  <c r="K40" i="2"/>
  <c r="S39" i="2"/>
  <c r="G39" i="2"/>
  <c r="S38" i="2"/>
  <c r="K38" i="2"/>
  <c r="J42" i="2"/>
  <c r="F41" i="2"/>
  <c r="J40" i="2"/>
  <c r="R39" i="2"/>
  <c r="J39" i="2"/>
  <c r="J38" i="2"/>
  <c r="V45" i="2"/>
  <c r="V40" i="2"/>
  <c r="L8" i="43" s="1"/>
  <c r="L15" i="43" s="1"/>
  <c r="V39" i="2"/>
  <c r="J8" i="43" s="1"/>
  <c r="R8" i="43" s="1"/>
  <c r="V44" i="2"/>
  <c r="V41" i="2"/>
  <c r="N8" i="43" s="1"/>
  <c r="V42" i="2"/>
  <c r="P8" i="43" s="1"/>
  <c r="V43" i="2"/>
  <c r="AD44" i="7"/>
  <c r="AD43" i="7"/>
  <c r="AD45" i="7"/>
  <c r="V45" i="11"/>
  <c r="V40" i="11"/>
  <c r="L18" i="43" s="1"/>
  <c r="V44" i="11"/>
  <c r="V41" i="11"/>
  <c r="N18" i="43" s="1"/>
  <c r="V42" i="11"/>
  <c r="P18" i="43" s="1"/>
  <c r="V39" i="11"/>
  <c r="J18" i="43" s="1"/>
  <c r="V43" i="11"/>
  <c r="U45" i="8"/>
  <c r="Q45" i="8"/>
  <c r="M45" i="8"/>
  <c r="I45" i="8"/>
  <c r="U44" i="8"/>
  <c r="Q44" i="8"/>
  <c r="M44" i="8"/>
  <c r="I44" i="8"/>
  <c r="U43" i="8"/>
  <c r="Q43" i="8"/>
  <c r="M43" i="8"/>
  <c r="I43" i="8"/>
  <c r="U42" i="8"/>
  <c r="Q42" i="8"/>
  <c r="M42" i="8"/>
  <c r="I42" i="8"/>
  <c r="U41" i="8"/>
  <c r="Q41" i="8"/>
  <c r="M41" i="8"/>
  <c r="I41" i="8"/>
  <c r="U40" i="8"/>
  <c r="Q40" i="8"/>
  <c r="M40" i="8"/>
  <c r="I40" i="8"/>
  <c r="U39" i="8"/>
  <c r="Q39" i="8"/>
  <c r="M39" i="8"/>
  <c r="I39" i="8"/>
  <c r="U38" i="8"/>
  <c r="Q38" i="8"/>
  <c r="M38" i="8"/>
  <c r="I38" i="8"/>
  <c r="F38" i="8"/>
  <c r="S45" i="8"/>
  <c r="O45" i="8"/>
  <c r="K45" i="8"/>
  <c r="G45" i="8"/>
  <c r="S44" i="8"/>
  <c r="O44" i="8"/>
  <c r="K44" i="8"/>
  <c r="G44" i="8"/>
  <c r="S43" i="8"/>
  <c r="O43" i="8"/>
  <c r="K43" i="8"/>
  <c r="G43" i="8"/>
  <c r="S42" i="8"/>
  <c r="O42" i="8"/>
  <c r="K42" i="8"/>
  <c r="G42" i="8"/>
  <c r="S41" i="8"/>
  <c r="O41" i="8"/>
  <c r="K41" i="8"/>
  <c r="G41" i="8"/>
  <c r="S40" i="8"/>
  <c r="O40" i="8"/>
  <c r="K40" i="8"/>
  <c r="G40" i="8"/>
  <c r="S39" i="8"/>
  <c r="O39" i="8"/>
  <c r="K39" i="8"/>
  <c r="G39" i="8"/>
  <c r="S38" i="8"/>
  <c r="O38" i="8"/>
  <c r="K38" i="8"/>
  <c r="G38" i="8"/>
  <c r="R45" i="8"/>
  <c r="N45" i="8"/>
  <c r="J45" i="8"/>
  <c r="F45" i="8"/>
  <c r="R44" i="8"/>
  <c r="N44" i="8"/>
  <c r="J44" i="8"/>
  <c r="F44" i="8"/>
  <c r="R43" i="8"/>
  <c r="N43" i="8"/>
  <c r="J43" i="8"/>
  <c r="F43" i="8"/>
  <c r="R42" i="8"/>
  <c r="N42" i="8"/>
  <c r="J42" i="8"/>
  <c r="F42" i="8"/>
  <c r="R41" i="8"/>
  <c r="N41" i="8"/>
  <c r="J41" i="8"/>
  <c r="F41" i="8"/>
  <c r="R40" i="8"/>
  <c r="N40" i="8"/>
  <c r="J40" i="8"/>
  <c r="F40" i="8"/>
  <c r="R39" i="8"/>
  <c r="N39" i="8"/>
  <c r="J39" i="8"/>
  <c r="F39" i="8"/>
  <c r="R38" i="8"/>
  <c r="N38" i="8"/>
  <c r="J38" i="8"/>
  <c r="L45" i="8"/>
  <c r="L44" i="8"/>
  <c r="L43" i="8"/>
  <c r="L42" i="8"/>
  <c r="L41" i="8"/>
  <c r="L40" i="8"/>
  <c r="L39" i="8"/>
  <c r="L38" i="8"/>
  <c r="H45" i="8"/>
  <c r="H44" i="8"/>
  <c r="H43" i="8"/>
  <c r="H42" i="8"/>
  <c r="H41" i="8"/>
  <c r="H40" i="8"/>
  <c r="H39" i="8"/>
  <c r="H38" i="8"/>
  <c r="T45" i="8"/>
  <c r="T44" i="8"/>
  <c r="T43" i="8"/>
  <c r="T42" i="8"/>
  <c r="T41" i="8"/>
  <c r="T40" i="8"/>
  <c r="T39" i="8"/>
  <c r="T38" i="8"/>
  <c r="P45" i="8"/>
  <c r="P44" i="8"/>
  <c r="P43" i="8"/>
  <c r="P42" i="8"/>
  <c r="P41" i="8"/>
  <c r="P40" i="8"/>
  <c r="P39" i="8"/>
  <c r="P38" i="8"/>
  <c r="AD45" i="18"/>
  <c r="AD44" i="18"/>
  <c r="AD43" i="18"/>
  <c r="V40" i="26"/>
  <c r="V37" i="26"/>
  <c r="N35" i="43" s="1"/>
  <c r="V41" i="26"/>
  <c r="V36" i="26"/>
  <c r="L35" i="43" s="1"/>
  <c r="V35" i="26"/>
  <c r="J35" i="43" s="1"/>
  <c r="V39" i="26"/>
  <c r="V38" i="26"/>
  <c r="P35" i="43" s="1"/>
  <c r="D31" i="43"/>
  <c r="AC38" i="23"/>
  <c r="Y38" i="23"/>
  <c r="E31" i="43" s="1"/>
  <c r="AE45" i="27"/>
  <c r="AE44" i="27"/>
  <c r="AE41" i="27"/>
  <c r="AE43" i="27"/>
  <c r="AE46" i="27"/>
  <c r="AE42" i="27"/>
  <c r="AD44" i="25"/>
  <c r="AD46" i="25"/>
  <c r="AD45" i="25"/>
  <c r="AD44" i="34"/>
  <c r="AD43" i="34"/>
  <c r="AD42" i="34"/>
  <c r="U45" i="33"/>
  <c r="Q45" i="33"/>
  <c r="M45" i="33"/>
  <c r="I45" i="33"/>
  <c r="U44" i="33"/>
  <c r="Q44" i="33"/>
  <c r="M44" i="33"/>
  <c r="I44" i="33"/>
  <c r="U43" i="33"/>
  <c r="Q43" i="33"/>
  <c r="M43" i="33"/>
  <c r="I43" i="33"/>
  <c r="U42" i="33"/>
  <c r="Q42" i="33"/>
  <c r="M42" i="33"/>
  <c r="I42" i="33"/>
  <c r="U41" i="33"/>
  <c r="Q41" i="33"/>
  <c r="M41" i="33"/>
  <c r="I41" i="33"/>
  <c r="U40" i="33"/>
  <c r="Q40" i="33"/>
  <c r="M40" i="33"/>
  <c r="I40" i="33"/>
  <c r="U39" i="33"/>
  <c r="Q39" i="33"/>
  <c r="M39" i="33"/>
  <c r="I39" i="33"/>
  <c r="U38" i="33"/>
  <c r="Q38" i="33"/>
  <c r="M38" i="33"/>
  <c r="I38" i="33"/>
  <c r="F38" i="33"/>
  <c r="P45" i="33"/>
  <c r="K45" i="33"/>
  <c r="F45" i="33"/>
  <c r="P44" i="33"/>
  <c r="K44" i="33"/>
  <c r="F44" i="33"/>
  <c r="P43" i="33"/>
  <c r="K43" i="33"/>
  <c r="F43" i="33"/>
  <c r="P42" i="33"/>
  <c r="K42" i="33"/>
  <c r="F42" i="33"/>
  <c r="P41" i="33"/>
  <c r="K41" i="33"/>
  <c r="F41" i="33"/>
  <c r="P40" i="33"/>
  <c r="K40" i="33"/>
  <c r="F40" i="33"/>
  <c r="P39" i="33"/>
  <c r="K39" i="33"/>
  <c r="F39" i="33"/>
  <c r="P38" i="33"/>
  <c r="K38" i="33"/>
  <c r="T45" i="33"/>
  <c r="O45" i="33"/>
  <c r="J45" i="33"/>
  <c r="T44" i="33"/>
  <c r="O44" i="33"/>
  <c r="J44" i="33"/>
  <c r="T43" i="33"/>
  <c r="O43" i="33"/>
  <c r="J43" i="33"/>
  <c r="T42" i="33"/>
  <c r="O42" i="33"/>
  <c r="J42" i="33"/>
  <c r="T41" i="33"/>
  <c r="O41" i="33"/>
  <c r="J41" i="33"/>
  <c r="T40" i="33"/>
  <c r="O40" i="33"/>
  <c r="J40" i="33"/>
  <c r="T39" i="33"/>
  <c r="O39" i="33"/>
  <c r="J39" i="33"/>
  <c r="T38" i="33"/>
  <c r="O38" i="33"/>
  <c r="J38" i="33"/>
  <c r="S45" i="33"/>
  <c r="N45" i="33"/>
  <c r="H45" i="33"/>
  <c r="S44" i="33"/>
  <c r="N44" i="33"/>
  <c r="H44" i="33"/>
  <c r="S43" i="33"/>
  <c r="N43" i="33"/>
  <c r="H43" i="33"/>
  <c r="S42" i="33"/>
  <c r="N42" i="33"/>
  <c r="H42" i="33"/>
  <c r="S41" i="33"/>
  <c r="N41" i="33"/>
  <c r="H41" i="33"/>
  <c r="S40" i="33"/>
  <c r="N40" i="33"/>
  <c r="H40" i="33"/>
  <c r="S39" i="33"/>
  <c r="N39" i="33"/>
  <c r="H39" i="33"/>
  <c r="S38" i="33"/>
  <c r="N38" i="33"/>
  <c r="H38" i="33"/>
  <c r="R45" i="33"/>
  <c r="L45" i="33"/>
  <c r="G45" i="33"/>
  <c r="R44" i="33"/>
  <c r="L44" i="33"/>
  <c r="G44" i="33"/>
  <c r="R43" i="33"/>
  <c r="L43" i="33"/>
  <c r="G43" i="33"/>
  <c r="R42" i="33"/>
  <c r="L42" i="33"/>
  <c r="G42" i="33"/>
  <c r="R41" i="33"/>
  <c r="L41" i="33"/>
  <c r="G41" i="33"/>
  <c r="R40" i="33"/>
  <c r="L40" i="33"/>
  <c r="G40" i="33"/>
  <c r="R39" i="33"/>
  <c r="L39" i="33"/>
  <c r="G39" i="33"/>
  <c r="R38" i="33"/>
  <c r="L38" i="33"/>
  <c r="G38" i="33"/>
  <c r="V45" i="38"/>
  <c r="V40" i="38"/>
  <c r="L46" i="43" s="1"/>
  <c r="V44" i="38"/>
  <c r="V41" i="38"/>
  <c r="N46" i="43" s="1"/>
  <c r="V42" i="38"/>
  <c r="P46" i="43" s="1"/>
  <c r="V39" i="38"/>
  <c r="J46" i="43" s="1"/>
  <c r="R46" i="43" s="1"/>
  <c r="V43" i="38"/>
  <c r="V41" i="1"/>
  <c r="N7" i="43" s="1"/>
  <c r="N15" i="43" s="1"/>
  <c r="D12" i="43"/>
  <c r="I12" i="43" s="1"/>
  <c r="AC38" i="8"/>
  <c r="Y38" i="8"/>
  <c r="E12" i="43" s="1"/>
  <c r="AD38" i="8"/>
  <c r="S12" i="43" s="1"/>
  <c r="X39" i="8"/>
  <c r="V45" i="12"/>
  <c r="V40" i="12"/>
  <c r="L19" i="43" s="1"/>
  <c r="V44" i="12"/>
  <c r="V41" i="12"/>
  <c r="N19" i="43" s="1"/>
  <c r="V42" i="12"/>
  <c r="P19" i="43" s="1"/>
  <c r="V39" i="12"/>
  <c r="J19" i="43" s="1"/>
  <c r="R19" i="43" s="1"/>
  <c r="V43" i="12"/>
  <c r="V42" i="19"/>
  <c r="P27" i="43" s="1"/>
  <c r="V39" i="19"/>
  <c r="J27" i="43" s="1"/>
  <c r="V45" i="19"/>
  <c r="V40" i="19"/>
  <c r="L27" i="43" s="1"/>
  <c r="V44" i="19"/>
  <c r="V41" i="19"/>
  <c r="N27" i="43" s="1"/>
  <c r="V43" i="19"/>
  <c r="R45" i="21"/>
  <c r="N45" i="21"/>
  <c r="J45" i="21"/>
  <c r="F45" i="21"/>
  <c r="R44" i="21"/>
  <c r="N44" i="21"/>
  <c r="J44" i="21"/>
  <c r="F44" i="21"/>
  <c r="R43" i="21"/>
  <c r="N43" i="21"/>
  <c r="J43" i="21"/>
  <c r="F43" i="21"/>
  <c r="R42" i="21"/>
  <c r="N42" i="21"/>
  <c r="J42" i="21"/>
  <c r="F42" i="21"/>
  <c r="R41" i="21"/>
  <c r="N41" i="21"/>
  <c r="J41" i="21"/>
  <c r="F41" i="21"/>
  <c r="R40" i="21"/>
  <c r="N40" i="21"/>
  <c r="J40" i="21"/>
  <c r="F40" i="21"/>
  <c r="R39" i="21"/>
  <c r="N39" i="21"/>
  <c r="J39" i="21"/>
  <c r="F39" i="21"/>
  <c r="R38" i="21"/>
  <c r="N38" i="21"/>
  <c r="J38" i="21"/>
  <c r="U45" i="21"/>
  <c r="Q45" i="21"/>
  <c r="M45" i="21"/>
  <c r="I45" i="21"/>
  <c r="U44" i="21"/>
  <c r="Q44" i="21"/>
  <c r="M44" i="21"/>
  <c r="I44" i="21"/>
  <c r="U43" i="21"/>
  <c r="Q43" i="21"/>
  <c r="M43" i="21"/>
  <c r="I43" i="21"/>
  <c r="U42" i="21"/>
  <c r="Q42" i="21"/>
  <c r="M42" i="21"/>
  <c r="I42" i="21"/>
  <c r="U41" i="21"/>
  <c r="Q41" i="21"/>
  <c r="M41" i="21"/>
  <c r="I41" i="21"/>
  <c r="U40" i="21"/>
  <c r="Q40" i="21"/>
  <c r="M40" i="21"/>
  <c r="I40" i="21"/>
  <c r="U39" i="21"/>
  <c r="Q39" i="21"/>
  <c r="M39" i="21"/>
  <c r="I39" i="21"/>
  <c r="U38" i="21"/>
  <c r="Q38" i="21"/>
  <c r="M38" i="21"/>
  <c r="I38" i="21"/>
  <c r="F38" i="21"/>
  <c r="T45" i="21"/>
  <c r="P45" i="21"/>
  <c r="L45" i="21"/>
  <c r="H45" i="21"/>
  <c r="T44" i="21"/>
  <c r="P44" i="21"/>
  <c r="L44" i="21"/>
  <c r="H44" i="21"/>
  <c r="T43" i="21"/>
  <c r="P43" i="21"/>
  <c r="L43" i="21"/>
  <c r="H43" i="21"/>
  <c r="T42" i="21"/>
  <c r="P42" i="21"/>
  <c r="L42" i="21"/>
  <c r="H42" i="21"/>
  <c r="T41" i="21"/>
  <c r="P41" i="21"/>
  <c r="L41" i="21"/>
  <c r="H41" i="21"/>
  <c r="T40" i="21"/>
  <c r="P40" i="21"/>
  <c r="L40" i="21"/>
  <c r="H40" i="21"/>
  <c r="T39" i="21"/>
  <c r="P39" i="21"/>
  <c r="L39" i="21"/>
  <c r="H39" i="21"/>
  <c r="T38" i="21"/>
  <c r="P38" i="21"/>
  <c r="L38" i="21"/>
  <c r="H38" i="21"/>
  <c r="S45" i="21"/>
  <c r="O45" i="21"/>
  <c r="K45" i="21"/>
  <c r="G45" i="21"/>
  <c r="S44" i="21"/>
  <c r="O44" i="21"/>
  <c r="K44" i="21"/>
  <c r="G44" i="21"/>
  <c r="S43" i="21"/>
  <c r="O43" i="21"/>
  <c r="K43" i="21"/>
  <c r="G43" i="21"/>
  <c r="S42" i="21"/>
  <c r="O42" i="21"/>
  <c r="K42" i="21"/>
  <c r="G42" i="21"/>
  <c r="S41" i="21"/>
  <c r="O41" i="21"/>
  <c r="K41" i="21"/>
  <c r="G41" i="21"/>
  <c r="S40" i="21"/>
  <c r="O40" i="21"/>
  <c r="K40" i="21"/>
  <c r="G40" i="21"/>
  <c r="S39" i="21"/>
  <c r="O39" i="21"/>
  <c r="K39" i="21"/>
  <c r="G39" i="21"/>
  <c r="S38" i="21"/>
  <c r="O38" i="21"/>
  <c r="K38" i="21"/>
  <c r="G38" i="21"/>
  <c r="V6" i="29"/>
  <c r="AC32" i="29"/>
  <c r="V45" i="33"/>
  <c r="V40" i="33"/>
  <c r="L42" i="43" s="1"/>
  <c r="V44" i="33"/>
  <c r="V42" i="33"/>
  <c r="P42" i="43" s="1"/>
  <c r="V39" i="33"/>
  <c r="J42" i="43" s="1"/>
  <c r="V41" i="33"/>
  <c r="N42" i="43" s="1"/>
  <c r="V43" i="33"/>
  <c r="AD46" i="35"/>
  <c r="AD44" i="35"/>
  <c r="AD45" i="35"/>
  <c r="V44" i="36"/>
  <c r="V41" i="36"/>
  <c r="N45" i="43" s="1"/>
  <c r="V42" i="36"/>
  <c r="P45" i="43" s="1"/>
  <c r="V39" i="36"/>
  <c r="J45" i="43" s="1"/>
  <c r="V43" i="36"/>
  <c r="V45" i="36"/>
  <c r="V40" i="36"/>
  <c r="L45" i="43" s="1"/>
  <c r="D52" i="43"/>
  <c r="Y16" i="42"/>
  <c r="E52" i="43" s="1"/>
  <c r="U45" i="13"/>
  <c r="Q45" i="13"/>
  <c r="M45" i="13"/>
  <c r="I45" i="13"/>
  <c r="U44" i="13"/>
  <c r="Q44" i="13"/>
  <c r="M44" i="13"/>
  <c r="I44" i="13"/>
  <c r="U43" i="13"/>
  <c r="Q43" i="13"/>
  <c r="M43" i="13"/>
  <c r="I43" i="13"/>
  <c r="U42" i="13"/>
  <c r="Q42" i="13"/>
  <c r="M42" i="13"/>
  <c r="I42" i="13"/>
  <c r="U41" i="13"/>
  <c r="Q41" i="13"/>
  <c r="M41" i="13"/>
  <c r="I41" i="13"/>
  <c r="U40" i="13"/>
  <c r="Q40" i="13"/>
  <c r="M40" i="13"/>
  <c r="I40" i="13"/>
  <c r="U39" i="13"/>
  <c r="Q39" i="13"/>
  <c r="M39" i="13"/>
  <c r="I39" i="13"/>
  <c r="U38" i="13"/>
  <c r="Q38" i="13"/>
  <c r="M38" i="13"/>
  <c r="I38" i="13"/>
  <c r="F38" i="13"/>
  <c r="T45" i="13"/>
  <c r="P45" i="13"/>
  <c r="L45" i="13"/>
  <c r="H45" i="13"/>
  <c r="T44" i="13"/>
  <c r="P44" i="13"/>
  <c r="L44" i="13"/>
  <c r="H44" i="13"/>
  <c r="T43" i="13"/>
  <c r="P43" i="13"/>
  <c r="L43" i="13"/>
  <c r="H43" i="13"/>
  <c r="T42" i="13"/>
  <c r="P42" i="13"/>
  <c r="L42" i="13"/>
  <c r="H42" i="13"/>
  <c r="T41" i="13"/>
  <c r="P41" i="13"/>
  <c r="L41" i="13"/>
  <c r="H41" i="13"/>
  <c r="T40" i="13"/>
  <c r="P40" i="13"/>
  <c r="L40" i="13"/>
  <c r="H40" i="13"/>
  <c r="T39" i="13"/>
  <c r="P39" i="13"/>
  <c r="L39" i="13"/>
  <c r="H39" i="13"/>
  <c r="T38" i="13"/>
  <c r="P38" i="13"/>
  <c r="L38" i="13"/>
  <c r="H38" i="13"/>
  <c r="S45" i="13"/>
  <c r="O45" i="13"/>
  <c r="K45" i="13"/>
  <c r="G45" i="13"/>
  <c r="S44" i="13"/>
  <c r="O44" i="13"/>
  <c r="K44" i="13"/>
  <c r="G44" i="13"/>
  <c r="S43" i="13"/>
  <c r="O43" i="13"/>
  <c r="K43" i="13"/>
  <c r="G43" i="13"/>
  <c r="S42" i="13"/>
  <c r="O42" i="13"/>
  <c r="K42" i="13"/>
  <c r="G42" i="13"/>
  <c r="S41" i="13"/>
  <c r="O41" i="13"/>
  <c r="K41" i="13"/>
  <c r="G41" i="13"/>
  <c r="S40" i="13"/>
  <c r="O40" i="13"/>
  <c r="K40" i="13"/>
  <c r="G40" i="13"/>
  <c r="S39" i="13"/>
  <c r="O39" i="13"/>
  <c r="K39" i="13"/>
  <c r="G39" i="13"/>
  <c r="S38" i="13"/>
  <c r="O38" i="13"/>
  <c r="K38" i="13"/>
  <c r="G38" i="13"/>
  <c r="R45" i="13"/>
  <c r="N45" i="13"/>
  <c r="J45" i="13"/>
  <c r="F45" i="13"/>
  <c r="R44" i="13"/>
  <c r="N44" i="13"/>
  <c r="J44" i="13"/>
  <c r="F44" i="13"/>
  <c r="R43" i="13"/>
  <c r="N43" i="13"/>
  <c r="J43" i="13"/>
  <c r="F43" i="13"/>
  <c r="R42" i="13"/>
  <c r="N42" i="13"/>
  <c r="J42" i="13"/>
  <c r="F42" i="13"/>
  <c r="R41" i="13"/>
  <c r="N41" i="13"/>
  <c r="J41" i="13"/>
  <c r="F41" i="13"/>
  <c r="R40" i="13"/>
  <c r="N40" i="13"/>
  <c r="J40" i="13"/>
  <c r="F40" i="13"/>
  <c r="R39" i="13"/>
  <c r="N39" i="13"/>
  <c r="J39" i="13"/>
  <c r="F39" i="13"/>
  <c r="R38" i="13"/>
  <c r="N38" i="13"/>
  <c r="J38" i="13"/>
  <c r="V40" i="20"/>
  <c r="L28" i="43" s="1"/>
  <c r="T46" i="27"/>
  <c r="P46" i="27"/>
  <c r="L46" i="27"/>
  <c r="H46" i="27"/>
  <c r="T45" i="27"/>
  <c r="P45" i="27"/>
  <c r="L45" i="27"/>
  <c r="H45" i="27"/>
  <c r="T44" i="27"/>
  <c r="P44" i="27"/>
  <c r="L44" i="27"/>
  <c r="H44" i="27"/>
  <c r="T43" i="27"/>
  <c r="P43" i="27"/>
  <c r="L43" i="27"/>
  <c r="H43" i="27"/>
  <c r="T42" i="27"/>
  <c r="P42" i="27"/>
  <c r="L42" i="27"/>
  <c r="H42" i="27"/>
  <c r="T41" i="27"/>
  <c r="P41" i="27"/>
  <c r="L41" i="27"/>
  <c r="H41" i="27"/>
  <c r="T40" i="27"/>
  <c r="P40" i="27"/>
  <c r="L40" i="27"/>
  <c r="H40" i="27"/>
  <c r="T39" i="27"/>
  <c r="P39" i="27"/>
  <c r="L39" i="27"/>
  <c r="H39" i="27"/>
  <c r="R46" i="27"/>
  <c r="N46" i="27"/>
  <c r="J46" i="27"/>
  <c r="F46" i="27"/>
  <c r="R45" i="27"/>
  <c r="N45" i="27"/>
  <c r="J45" i="27"/>
  <c r="F45" i="27"/>
  <c r="R44" i="27"/>
  <c r="N44" i="27"/>
  <c r="J44" i="27"/>
  <c r="F44" i="27"/>
  <c r="R43" i="27"/>
  <c r="N43" i="27"/>
  <c r="J43" i="27"/>
  <c r="F43" i="27"/>
  <c r="R42" i="27"/>
  <c r="N42" i="27"/>
  <c r="J42" i="27"/>
  <c r="F42" i="27"/>
  <c r="R41" i="27"/>
  <c r="N41" i="27"/>
  <c r="J41" i="27"/>
  <c r="F41" i="27"/>
  <c r="R40" i="27"/>
  <c r="N40" i="27"/>
  <c r="J40" i="27"/>
  <c r="F40" i="27"/>
  <c r="R39" i="27"/>
  <c r="N39" i="27"/>
  <c r="J39" i="27"/>
  <c r="U46" i="27"/>
  <c r="Q46" i="27"/>
  <c r="M46" i="27"/>
  <c r="I46" i="27"/>
  <c r="U45" i="27"/>
  <c r="Q45" i="27"/>
  <c r="M45" i="27"/>
  <c r="I45" i="27"/>
  <c r="U44" i="27"/>
  <c r="Q44" i="27"/>
  <c r="M44" i="27"/>
  <c r="I44" i="27"/>
  <c r="U43" i="27"/>
  <c r="Q43" i="27"/>
  <c r="M43" i="27"/>
  <c r="I43" i="27"/>
  <c r="U42" i="27"/>
  <c r="Q42" i="27"/>
  <c r="M42" i="27"/>
  <c r="I42" i="27"/>
  <c r="U41" i="27"/>
  <c r="Q41" i="27"/>
  <c r="M41" i="27"/>
  <c r="I41" i="27"/>
  <c r="U40" i="27"/>
  <c r="Q40" i="27"/>
  <c r="M40" i="27"/>
  <c r="I40" i="27"/>
  <c r="U39" i="27"/>
  <c r="Q39" i="27"/>
  <c r="M39" i="27"/>
  <c r="I39" i="27"/>
  <c r="F39" i="27"/>
  <c r="O46" i="27"/>
  <c r="O45" i="27"/>
  <c r="O44" i="27"/>
  <c r="O43" i="27"/>
  <c r="O42" i="27"/>
  <c r="O41" i="27"/>
  <c r="O40" i="27"/>
  <c r="O39" i="27"/>
  <c r="K46" i="27"/>
  <c r="K45" i="27"/>
  <c r="K44" i="27"/>
  <c r="K43" i="27"/>
  <c r="K42" i="27"/>
  <c r="K41" i="27"/>
  <c r="K40" i="27"/>
  <c r="K39" i="27"/>
  <c r="G46" i="27"/>
  <c r="G45" i="27"/>
  <c r="G44" i="27"/>
  <c r="G43" i="27"/>
  <c r="G42" i="27"/>
  <c r="G41" i="27"/>
  <c r="G40" i="27"/>
  <c r="G39" i="27"/>
  <c r="S46" i="27"/>
  <c r="S45" i="27"/>
  <c r="S44" i="27"/>
  <c r="S43" i="27"/>
  <c r="S42" i="27"/>
  <c r="S41" i="27"/>
  <c r="S40" i="27"/>
  <c r="S39" i="27"/>
  <c r="D38" i="43"/>
  <c r="I38" i="43" s="1"/>
  <c r="AD38" i="30"/>
  <c r="S38" i="43" s="1"/>
  <c r="X39" i="30"/>
  <c r="AD39" i="30" s="1"/>
  <c r="Y38" i="30"/>
  <c r="E38" i="43" s="1"/>
  <c r="AC38" i="30"/>
  <c r="AD45" i="32"/>
  <c r="AD44" i="32"/>
  <c r="AD43" i="32"/>
  <c r="D39" i="43"/>
  <c r="I39" i="43" s="1"/>
  <c r="AD38" i="31"/>
  <c r="S39" i="43" s="1"/>
  <c r="AC38" i="31"/>
  <c r="Y38" i="31"/>
  <c r="E39" i="43" s="1"/>
  <c r="X39" i="31"/>
  <c r="AD39" i="31" s="1"/>
  <c r="V45" i="41"/>
  <c r="V40" i="41"/>
  <c r="L49" i="43" s="1"/>
  <c r="V41" i="41"/>
  <c r="N49" i="43" s="1"/>
  <c r="V44" i="41"/>
  <c r="V43" i="41"/>
  <c r="V39" i="41"/>
  <c r="J49" i="43" s="1"/>
  <c r="R49" i="43" s="1"/>
  <c r="V42" i="41"/>
  <c r="P49" i="43" s="1"/>
  <c r="D16" i="43"/>
  <c r="Y38" i="9"/>
  <c r="E16" i="43" s="1"/>
  <c r="S45" i="4"/>
  <c r="O45" i="4"/>
  <c r="K45" i="4"/>
  <c r="G45" i="4"/>
  <c r="S44" i="4"/>
  <c r="O44" i="4"/>
  <c r="K44" i="4"/>
  <c r="G44" i="4"/>
  <c r="S43" i="4"/>
  <c r="O43" i="4"/>
  <c r="K43" i="4"/>
  <c r="G43" i="4"/>
  <c r="S42" i="4"/>
  <c r="O42" i="4"/>
  <c r="K42" i="4"/>
  <c r="G42" i="4"/>
  <c r="S41" i="4"/>
  <c r="O41" i="4"/>
  <c r="K41" i="4"/>
  <c r="G41" i="4"/>
  <c r="S40" i="4"/>
  <c r="O40" i="4"/>
  <c r="K40" i="4"/>
  <c r="G40" i="4"/>
  <c r="S39" i="4"/>
  <c r="O39" i="4"/>
  <c r="K39" i="4"/>
  <c r="G39" i="4"/>
  <c r="S38" i="4"/>
  <c r="O38" i="4"/>
  <c r="K38" i="4"/>
  <c r="G38" i="4"/>
  <c r="R45" i="4"/>
  <c r="N45" i="4"/>
  <c r="J45" i="4"/>
  <c r="F45" i="4"/>
  <c r="R44" i="4"/>
  <c r="N44" i="4"/>
  <c r="J44" i="4"/>
  <c r="F44" i="4"/>
  <c r="R43" i="4"/>
  <c r="N43" i="4"/>
  <c r="J43" i="4"/>
  <c r="F43" i="4"/>
  <c r="R42" i="4"/>
  <c r="N42" i="4"/>
  <c r="J42" i="4"/>
  <c r="F42" i="4"/>
  <c r="R41" i="4"/>
  <c r="N41" i="4"/>
  <c r="J41" i="4"/>
  <c r="F41" i="4"/>
  <c r="R40" i="4"/>
  <c r="N40" i="4"/>
  <c r="J40" i="4"/>
  <c r="F40" i="4"/>
  <c r="R39" i="4"/>
  <c r="N39" i="4"/>
  <c r="J39" i="4"/>
  <c r="F39" i="4"/>
  <c r="R38" i="4"/>
  <c r="N38" i="4"/>
  <c r="J38" i="4"/>
  <c r="U45" i="4"/>
  <c r="Q45" i="4"/>
  <c r="M45" i="4"/>
  <c r="I45" i="4"/>
  <c r="U44" i="4"/>
  <c r="Q44" i="4"/>
  <c r="M44" i="4"/>
  <c r="I44" i="4"/>
  <c r="U43" i="4"/>
  <c r="Q43" i="4"/>
  <c r="M43" i="4"/>
  <c r="I43" i="4"/>
  <c r="U42" i="4"/>
  <c r="Q42" i="4"/>
  <c r="M42" i="4"/>
  <c r="I42" i="4"/>
  <c r="U41" i="4"/>
  <c r="Q41" i="4"/>
  <c r="M41" i="4"/>
  <c r="I41" i="4"/>
  <c r="U40" i="4"/>
  <c r="Q40" i="4"/>
  <c r="M40" i="4"/>
  <c r="I40" i="4"/>
  <c r="U39" i="4"/>
  <c r="Q39" i="4"/>
  <c r="M39" i="4"/>
  <c r="I39" i="4"/>
  <c r="U38" i="4"/>
  <c r="Q38" i="4"/>
  <c r="M38" i="4"/>
  <c r="I38" i="4"/>
  <c r="F38" i="4"/>
  <c r="T45" i="4"/>
  <c r="P45" i="4"/>
  <c r="L45" i="4"/>
  <c r="H45" i="4"/>
  <c r="T44" i="4"/>
  <c r="P44" i="4"/>
  <c r="L44" i="4"/>
  <c r="H44" i="4"/>
  <c r="T43" i="4"/>
  <c r="P43" i="4"/>
  <c r="L43" i="4"/>
  <c r="H43" i="4"/>
  <c r="T42" i="4"/>
  <c r="P42" i="4"/>
  <c r="L42" i="4"/>
  <c r="H42" i="4"/>
  <c r="T41" i="4"/>
  <c r="P41" i="4"/>
  <c r="L41" i="4"/>
  <c r="H41" i="4"/>
  <c r="T40" i="4"/>
  <c r="P40" i="4"/>
  <c r="L40" i="4"/>
  <c r="H40" i="4"/>
  <c r="T39" i="4"/>
  <c r="P39" i="4"/>
  <c r="L39" i="4"/>
  <c r="H39" i="4"/>
  <c r="T38" i="4"/>
  <c r="P38" i="4"/>
  <c r="L38" i="4"/>
  <c r="H38" i="4"/>
  <c r="AD44" i="14"/>
  <c r="AD43" i="14"/>
  <c r="AD45" i="14"/>
  <c r="R45" i="15"/>
  <c r="N45" i="15"/>
  <c r="J45" i="15"/>
  <c r="F45" i="15"/>
  <c r="R44" i="15"/>
  <c r="N44" i="15"/>
  <c r="J44" i="15"/>
  <c r="F44" i="15"/>
  <c r="R43" i="15"/>
  <c r="N43" i="15"/>
  <c r="J43" i="15"/>
  <c r="F43" i="15"/>
  <c r="R42" i="15"/>
  <c r="N42" i="15"/>
  <c r="J42" i="15"/>
  <c r="F42" i="15"/>
  <c r="R41" i="15"/>
  <c r="N41" i="15"/>
  <c r="J41" i="15"/>
  <c r="F41" i="15"/>
  <c r="R40" i="15"/>
  <c r="N40" i="15"/>
  <c r="J40" i="15"/>
  <c r="F40" i="15"/>
  <c r="R39" i="15"/>
  <c r="N39" i="15"/>
  <c r="J39" i="15"/>
  <c r="F39" i="15"/>
  <c r="R38" i="15"/>
  <c r="N38" i="15"/>
  <c r="J38" i="15"/>
  <c r="U45" i="15"/>
  <c r="Q45" i="15"/>
  <c r="M45" i="15"/>
  <c r="I45" i="15"/>
  <c r="U44" i="15"/>
  <c r="Q44" i="15"/>
  <c r="M44" i="15"/>
  <c r="I44" i="15"/>
  <c r="U43" i="15"/>
  <c r="Q43" i="15"/>
  <c r="M43" i="15"/>
  <c r="I43" i="15"/>
  <c r="U42" i="15"/>
  <c r="Q42" i="15"/>
  <c r="M42" i="15"/>
  <c r="I42" i="15"/>
  <c r="U41" i="15"/>
  <c r="Q41" i="15"/>
  <c r="M41" i="15"/>
  <c r="I41" i="15"/>
  <c r="U40" i="15"/>
  <c r="Q40" i="15"/>
  <c r="M40" i="15"/>
  <c r="I40" i="15"/>
  <c r="U39" i="15"/>
  <c r="Q39" i="15"/>
  <c r="M39" i="15"/>
  <c r="I39" i="15"/>
  <c r="U38" i="15"/>
  <c r="Q38" i="15"/>
  <c r="M38" i="15"/>
  <c r="I38" i="15"/>
  <c r="F38" i="15"/>
  <c r="T45" i="15"/>
  <c r="P45" i="15"/>
  <c r="L45" i="15"/>
  <c r="H45" i="15"/>
  <c r="T44" i="15"/>
  <c r="P44" i="15"/>
  <c r="L44" i="15"/>
  <c r="H44" i="15"/>
  <c r="T43" i="15"/>
  <c r="P43" i="15"/>
  <c r="L43" i="15"/>
  <c r="H43" i="15"/>
  <c r="T42" i="15"/>
  <c r="P42" i="15"/>
  <c r="L42" i="15"/>
  <c r="H42" i="15"/>
  <c r="T41" i="15"/>
  <c r="P41" i="15"/>
  <c r="L41" i="15"/>
  <c r="H41" i="15"/>
  <c r="T40" i="15"/>
  <c r="P40" i="15"/>
  <c r="L40" i="15"/>
  <c r="H40" i="15"/>
  <c r="T39" i="15"/>
  <c r="P39" i="15"/>
  <c r="L39" i="15"/>
  <c r="H39" i="15"/>
  <c r="T38" i="15"/>
  <c r="P38" i="15"/>
  <c r="L38" i="15"/>
  <c r="H38" i="15"/>
  <c r="S45" i="15"/>
  <c r="S44" i="15"/>
  <c r="S43" i="15"/>
  <c r="S42" i="15"/>
  <c r="S41" i="15"/>
  <c r="S40" i="15"/>
  <c r="S39" i="15"/>
  <c r="S38" i="15"/>
  <c r="O45" i="15"/>
  <c r="O44" i="15"/>
  <c r="O43" i="15"/>
  <c r="O42" i="15"/>
  <c r="O41" i="15"/>
  <c r="O40" i="15"/>
  <c r="O39" i="15"/>
  <c r="O38" i="15"/>
  <c r="K45" i="15"/>
  <c r="K44" i="15"/>
  <c r="K43" i="15"/>
  <c r="K42" i="15"/>
  <c r="K41" i="15"/>
  <c r="K40" i="15"/>
  <c r="K39" i="15"/>
  <c r="K38" i="15"/>
  <c r="G45" i="15"/>
  <c r="G44" i="15"/>
  <c r="G43" i="15"/>
  <c r="G42" i="15"/>
  <c r="G41" i="15"/>
  <c r="G40" i="15"/>
  <c r="G39" i="15"/>
  <c r="G38" i="15"/>
  <c r="D23" i="43"/>
  <c r="AD38" i="16"/>
  <c r="S23" i="43" s="1"/>
  <c r="AC38" i="16"/>
  <c r="Y38" i="16"/>
  <c r="E23" i="43" s="1"/>
  <c r="F33" i="43"/>
  <c r="F56" i="43" s="1"/>
  <c r="G33" i="43"/>
  <c r="AD45" i="17"/>
  <c r="AD44" i="17"/>
  <c r="AD43" i="17"/>
  <c r="V44" i="24"/>
  <c r="V41" i="24"/>
  <c r="N32" i="43" s="1"/>
  <c r="V42" i="24"/>
  <c r="P32" i="43" s="1"/>
  <c r="V39" i="24"/>
  <c r="J32" i="43" s="1"/>
  <c r="R32" i="43" s="1"/>
  <c r="V43" i="24"/>
  <c r="V45" i="24"/>
  <c r="V40" i="24"/>
  <c r="L32" i="43" s="1"/>
  <c r="R45" i="31"/>
  <c r="N45" i="31"/>
  <c r="J45" i="31"/>
  <c r="F45" i="31"/>
  <c r="R44" i="31"/>
  <c r="N44" i="31"/>
  <c r="J44" i="31"/>
  <c r="F44" i="31"/>
  <c r="R43" i="31"/>
  <c r="N43" i="31"/>
  <c r="J43" i="31"/>
  <c r="F43" i="31"/>
  <c r="R42" i="31"/>
  <c r="N42" i="31"/>
  <c r="J42" i="31"/>
  <c r="F42" i="31"/>
  <c r="R41" i="31"/>
  <c r="N41" i="31"/>
  <c r="J41" i="31"/>
  <c r="F41" i="31"/>
  <c r="R40" i="31"/>
  <c r="N40" i="31"/>
  <c r="J40" i="31"/>
  <c r="F40" i="31"/>
  <c r="R39" i="31"/>
  <c r="N39" i="31"/>
  <c r="J39" i="31"/>
  <c r="F39" i="31"/>
  <c r="R38" i="31"/>
  <c r="N38" i="31"/>
  <c r="J38" i="31"/>
  <c r="U45" i="31"/>
  <c r="Q45" i="31"/>
  <c r="M45" i="31"/>
  <c r="I45" i="31"/>
  <c r="U44" i="31"/>
  <c r="Q44" i="31"/>
  <c r="M44" i="31"/>
  <c r="I44" i="31"/>
  <c r="U43" i="31"/>
  <c r="Q43" i="31"/>
  <c r="M43" i="31"/>
  <c r="I43" i="31"/>
  <c r="U42" i="31"/>
  <c r="Q42" i="31"/>
  <c r="M42" i="31"/>
  <c r="I42" i="31"/>
  <c r="U41" i="31"/>
  <c r="Q41" i="31"/>
  <c r="M41" i="31"/>
  <c r="I41" i="31"/>
  <c r="U40" i="31"/>
  <c r="Q40" i="31"/>
  <c r="M40" i="31"/>
  <c r="I40" i="31"/>
  <c r="U39" i="31"/>
  <c r="Q39" i="31"/>
  <c r="M39" i="31"/>
  <c r="I39" i="31"/>
  <c r="U38" i="31"/>
  <c r="Q38" i="31"/>
  <c r="M38" i="31"/>
  <c r="I38" i="31"/>
  <c r="F38" i="31"/>
  <c r="T45" i="31"/>
  <c r="P45" i="31"/>
  <c r="L45" i="31"/>
  <c r="H45" i="31"/>
  <c r="T44" i="31"/>
  <c r="P44" i="31"/>
  <c r="L44" i="31"/>
  <c r="H44" i="31"/>
  <c r="T43" i="31"/>
  <c r="P43" i="31"/>
  <c r="L43" i="31"/>
  <c r="H43" i="31"/>
  <c r="T42" i="31"/>
  <c r="P42" i="31"/>
  <c r="L42" i="31"/>
  <c r="H42" i="31"/>
  <c r="T41" i="31"/>
  <c r="P41" i="31"/>
  <c r="L41" i="31"/>
  <c r="H41" i="31"/>
  <c r="T40" i="31"/>
  <c r="P40" i="31"/>
  <c r="L40" i="31"/>
  <c r="H40" i="31"/>
  <c r="T39" i="31"/>
  <c r="P39" i="31"/>
  <c r="L39" i="31"/>
  <c r="H39" i="31"/>
  <c r="T38" i="31"/>
  <c r="P38" i="31"/>
  <c r="L38" i="31"/>
  <c r="H38" i="31"/>
  <c r="S45" i="31"/>
  <c r="O45" i="31"/>
  <c r="K45" i="31"/>
  <c r="G45" i="31"/>
  <c r="S44" i="31"/>
  <c r="O44" i="31"/>
  <c r="K44" i="31"/>
  <c r="G44" i="31"/>
  <c r="S43" i="31"/>
  <c r="O43" i="31"/>
  <c r="K43" i="31"/>
  <c r="G43" i="31"/>
  <c r="S42" i="31"/>
  <c r="O42" i="31"/>
  <c r="K42" i="31"/>
  <c r="G42" i="31"/>
  <c r="S41" i="31"/>
  <c r="O41" i="31"/>
  <c r="K41" i="31"/>
  <c r="G41" i="31"/>
  <c r="S40" i="31"/>
  <c r="O40" i="31"/>
  <c r="K40" i="31"/>
  <c r="G40" i="31"/>
  <c r="S39" i="31"/>
  <c r="O39" i="31"/>
  <c r="K39" i="31"/>
  <c r="G39" i="31"/>
  <c r="S38" i="31"/>
  <c r="O38" i="31"/>
  <c r="K38" i="31"/>
  <c r="G38" i="31"/>
  <c r="G53" i="43"/>
  <c r="V41" i="39"/>
  <c r="P47" i="43" s="1"/>
  <c r="V38" i="39"/>
  <c r="J47" i="43" s="1"/>
  <c r="R47" i="43" s="1"/>
  <c r="V44" i="39"/>
  <c r="V39" i="39"/>
  <c r="L47" i="43" s="1"/>
  <c r="V43" i="39"/>
  <c r="V42" i="39"/>
  <c r="V40" i="39"/>
  <c r="N47" i="43" s="1"/>
  <c r="AC38" i="27"/>
  <c r="V43" i="27"/>
  <c r="P36" i="43" s="1"/>
  <c r="O32" i="43" l="1"/>
  <c r="K32" i="43"/>
  <c r="Q32" i="43"/>
  <c r="M32" i="43"/>
  <c r="AC38" i="9"/>
  <c r="J50" i="43"/>
  <c r="R42" i="43"/>
  <c r="R27" i="43"/>
  <c r="O46" i="43"/>
  <c r="M46" i="43"/>
  <c r="K46" i="43"/>
  <c r="Q46" i="43"/>
  <c r="X39" i="23"/>
  <c r="X39" i="6"/>
  <c r="I13" i="43"/>
  <c r="AD38" i="2"/>
  <c r="S8" i="43" s="1"/>
  <c r="I8" i="43"/>
  <c r="N33" i="43"/>
  <c r="AC38" i="10"/>
  <c r="P24" i="43"/>
  <c r="R40" i="43"/>
  <c r="R29" i="43"/>
  <c r="X39" i="13"/>
  <c r="X39" i="22"/>
  <c r="I30" i="43"/>
  <c r="X39" i="5"/>
  <c r="I11" i="43"/>
  <c r="AD38" i="4"/>
  <c r="S10" i="43" s="1"/>
  <c r="AC38" i="24"/>
  <c r="X39" i="40"/>
  <c r="I48" i="43"/>
  <c r="AD38" i="37"/>
  <c r="S51" i="43" s="1"/>
  <c r="R52" i="43"/>
  <c r="AD38" i="36"/>
  <c r="S45" i="43" s="1"/>
  <c r="AC39" i="35"/>
  <c r="AD38" i="33"/>
  <c r="S42" i="43" s="1"/>
  <c r="I42" i="43"/>
  <c r="D50" i="43"/>
  <c r="AD38" i="38"/>
  <c r="S46" i="43" s="1"/>
  <c r="I46" i="43"/>
  <c r="T46" i="43" s="1"/>
  <c r="AD37" i="34"/>
  <c r="S43" i="43" s="1"/>
  <c r="AC38" i="25"/>
  <c r="V38" i="25" s="1"/>
  <c r="X39" i="20"/>
  <c r="I28" i="43"/>
  <c r="AD38" i="11"/>
  <c r="S18" i="43" s="1"/>
  <c r="I18" i="43"/>
  <c r="AD38" i="7"/>
  <c r="S14" i="43" s="1"/>
  <c r="I14" i="43"/>
  <c r="I35" i="43"/>
  <c r="C16" i="44"/>
  <c r="R17" i="43"/>
  <c r="E15" i="43"/>
  <c r="X39" i="41"/>
  <c r="I49" i="43"/>
  <c r="L53" i="43"/>
  <c r="J53" i="43"/>
  <c r="R51" i="43"/>
  <c r="AD38" i="32"/>
  <c r="S40" i="43" s="1"/>
  <c r="I40" i="43"/>
  <c r="R30" i="43"/>
  <c r="R43" i="43"/>
  <c r="R22" i="43"/>
  <c r="AC38" i="21"/>
  <c r="X39" i="16"/>
  <c r="I23" i="43"/>
  <c r="AD38" i="9"/>
  <c r="S16" i="43" s="1"/>
  <c r="D24" i="43"/>
  <c r="I16" i="43"/>
  <c r="AC16" i="42"/>
  <c r="P50" i="43"/>
  <c r="AD38" i="23"/>
  <c r="S31" i="43" s="1"/>
  <c r="R35" i="43"/>
  <c r="O31" i="43"/>
  <c r="K31" i="43"/>
  <c r="Q31" i="43"/>
  <c r="M31" i="43"/>
  <c r="R36" i="43"/>
  <c r="J33" i="43"/>
  <c r="R25" i="43"/>
  <c r="AD38" i="10"/>
  <c r="S17" i="43" s="1"/>
  <c r="I17" i="43"/>
  <c r="N24" i="43"/>
  <c r="O23" i="43"/>
  <c r="K23" i="43"/>
  <c r="M23" i="43"/>
  <c r="Q23" i="43"/>
  <c r="D53" i="43"/>
  <c r="I51" i="43"/>
  <c r="I25" i="43"/>
  <c r="D33" i="43"/>
  <c r="N53" i="43"/>
  <c r="P53" i="43"/>
  <c r="O20" i="43"/>
  <c r="K20" i="43"/>
  <c r="M20" i="43"/>
  <c r="Q20" i="43"/>
  <c r="O37" i="43"/>
  <c r="K37" i="43"/>
  <c r="M37" i="43"/>
  <c r="Q37" i="43"/>
  <c r="L41" i="43"/>
  <c r="J41" i="43"/>
  <c r="R34" i="43"/>
  <c r="O10" i="43"/>
  <c r="K10" i="43"/>
  <c r="T10" i="43" s="1"/>
  <c r="V38" i="12" s="1"/>
  <c r="Q10" i="43"/>
  <c r="M10" i="43"/>
  <c r="O47" i="43"/>
  <c r="K47" i="43"/>
  <c r="Q47" i="43"/>
  <c r="M47" i="43"/>
  <c r="X39" i="9"/>
  <c r="AD16" i="42"/>
  <c r="S52" i="43" s="1"/>
  <c r="V38" i="29"/>
  <c r="V34" i="29"/>
  <c r="L54" i="43" s="1"/>
  <c r="L55" i="43" s="1"/>
  <c r="V39" i="29"/>
  <c r="V35" i="29"/>
  <c r="N54" i="43" s="1"/>
  <c r="N55" i="43" s="1"/>
  <c r="V36" i="29"/>
  <c r="P54" i="43" s="1"/>
  <c r="P55" i="43" s="1"/>
  <c r="V37" i="29"/>
  <c r="V33" i="29"/>
  <c r="J54" i="43" s="1"/>
  <c r="I31" i="43"/>
  <c r="T31" i="43" s="1"/>
  <c r="V38" i="32" s="1"/>
  <c r="R18" i="43"/>
  <c r="R26" i="43"/>
  <c r="AC38" i="6"/>
  <c r="L33" i="43"/>
  <c r="P33" i="43"/>
  <c r="X39" i="10"/>
  <c r="R28" i="43"/>
  <c r="AC38" i="13"/>
  <c r="AC38" i="22"/>
  <c r="R9" i="43"/>
  <c r="AC38" i="5"/>
  <c r="AC38" i="40"/>
  <c r="R39" i="43"/>
  <c r="R38" i="43"/>
  <c r="I45" i="43"/>
  <c r="E50" i="43"/>
  <c r="T37" i="43"/>
  <c r="V38" i="38" s="1"/>
  <c r="AC38" i="20"/>
  <c r="X38" i="39"/>
  <c r="E33" i="43"/>
  <c r="AD38" i="14"/>
  <c r="S21" i="43" s="1"/>
  <c r="I21" i="43"/>
  <c r="D15" i="43"/>
  <c r="S15" i="43" s="1"/>
  <c r="I7" i="43"/>
  <c r="AD38" i="3"/>
  <c r="S9" i="43" s="1"/>
  <c r="N41" i="43"/>
  <c r="AD38" i="18"/>
  <c r="S26" i="43" s="1"/>
  <c r="R11" i="43"/>
  <c r="X39" i="21"/>
  <c r="I29" i="43"/>
  <c r="AD38" i="15"/>
  <c r="S22" i="43" s="1"/>
  <c r="E24" i="43"/>
  <c r="Q49" i="43"/>
  <c r="M49" i="43"/>
  <c r="K49" i="43"/>
  <c r="O49" i="43"/>
  <c r="X17" i="42"/>
  <c r="I52" i="43"/>
  <c r="R45" i="43"/>
  <c r="N50" i="43"/>
  <c r="L50" i="43"/>
  <c r="O19" i="43"/>
  <c r="K19" i="43"/>
  <c r="Q19" i="43"/>
  <c r="T19" i="43" s="1"/>
  <c r="V38" i="20" s="1"/>
  <c r="M19" i="43"/>
  <c r="O8" i="43"/>
  <c r="K8" i="43"/>
  <c r="Q8" i="43"/>
  <c r="M8" i="43"/>
  <c r="AD38" i="6"/>
  <c r="S13" i="43" s="1"/>
  <c r="Q21" i="43"/>
  <c r="M21" i="43"/>
  <c r="K21" i="43"/>
  <c r="O21" i="43"/>
  <c r="J24" i="43"/>
  <c r="R16" i="43"/>
  <c r="L24" i="43"/>
  <c r="L56" i="43" s="1"/>
  <c r="AD38" i="13"/>
  <c r="S20" i="43" s="1"/>
  <c r="I20" i="43"/>
  <c r="T20" i="43" s="1"/>
  <c r="V38" i="21" s="1"/>
  <c r="AD38" i="22"/>
  <c r="S30" i="43" s="1"/>
  <c r="P15" i="43"/>
  <c r="AD38" i="5"/>
  <c r="S11" i="43" s="1"/>
  <c r="AC38" i="4"/>
  <c r="I32" i="43"/>
  <c r="T32" i="43" s="1"/>
  <c r="AD38" i="40"/>
  <c r="S48" i="43" s="1"/>
  <c r="E53" i="43"/>
  <c r="AC38" i="36"/>
  <c r="I44" i="43"/>
  <c r="AC38" i="33"/>
  <c r="J15" i="43"/>
  <c r="R7" i="43"/>
  <c r="AC38" i="38"/>
  <c r="AC37" i="34"/>
  <c r="E41" i="43"/>
  <c r="D41" i="43"/>
  <c r="S41" i="43" s="1"/>
  <c r="I34" i="43"/>
  <c r="AD38" i="20"/>
  <c r="S28" i="43" s="1"/>
  <c r="AC38" i="11"/>
  <c r="AC38" i="7"/>
  <c r="T47" i="43"/>
  <c r="R48" i="43"/>
  <c r="G56" i="43"/>
  <c r="O44" i="43"/>
  <c r="K44" i="43"/>
  <c r="Q44" i="43"/>
  <c r="M44" i="43"/>
  <c r="I54" i="43"/>
  <c r="D55" i="43"/>
  <c r="S55" i="43" s="1"/>
  <c r="R12" i="43"/>
  <c r="P41" i="43"/>
  <c r="R13" i="43"/>
  <c r="X39" i="15"/>
  <c r="I22" i="43"/>
  <c r="R14" i="43"/>
  <c r="I55" i="43" l="1"/>
  <c r="Q45" i="43"/>
  <c r="M45" i="43"/>
  <c r="K45" i="43"/>
  <c r="O45" i="43"/>
  <c r="I33" i="43"/>
  <c r="S53" i="43"/>
  <c r="Q35" i="43"/>
  <c r="M35" i="43"/>
  <c r="K35" i="43"/>
  <c r="O35" i="43"/>
  <c r="D56" i="43"/>
  <c r="S24" i="43"/>
  <c r="Q30" i="43"/>
  <c r="M30" i="43"/>
  <c r="O30" i="43"/>
  <c r="K30" i="43"/>
  <c r="P56" i="43"/>
  <c r="O27" i="43"/>
  <c r="K27" i="43"/>
  <c r="Q27" i="43"/>
  <c r="M27" i="43"/>
  <c r="Q7" i="43"/>
  <c r="M7" i="43"/>
  <c r="R15" i="43"/>
  <c r="O7" i="43"/>
  <c r="K7" i="43"/>
  <c r="T21" i="43"/>
  <c r="V38" i="22" s="1"/>
  <c r="T45" i="43"/>
  <c r="V32" i="29" s="1"/>
  <c r="O28" i="43"/>
  <c r="K28" i="43"/>
  <c r="M28" i="43"/>
  <c r="Q28" i="43"/>
  <c r="T28" i="43" s="1"/>
  <c r="V34" i="28" s="1"/>
  <c r="R54" i="43"/>
  <c r="J55" i="43"/>
  <c r="J56" i="43" s="1"/>
  <c r="R33" i="43"/>
  <c r="Q25" i="43"/>
  <c r="T25" i="43" s="1"/>
  <c r="V39" i="25" s="1"/>
  <c r="M25" i="43"/>
  <c r="O25" i="43"/>
  <c r="K25" i="43"/>
  <c r="Q22" i="43"/>
  <c r="T22" i="43" s="1"/>
  <c r="V38" i="23" s="1"/>
  <c r="M22" i="43"/>
  <c r="O22" i="43"/>
  <c r="K22" i="43"/>
  <c r="Q17" i="43"/>
  <c r="M17" i="43"/>
  <c r="O17" i="43"/>
  <c r="K17" i="43"/>
  <c r="R50" i="43"/>
  <c r="K42" i="43"/>
  <c r="O42" i="43"/>
  <c r="Q42" i="43"/>
  <c r="M42" i="43"/>
  <c r="O12" i="43"/>
  <c r="K12" i="43"/>
  <c r="Q12" i="43"/>
  <c r="T12" i="43" s="1"/>
  <c r="V38" i="14" s="1"/>
  <c r="M12" i="43"/>
  <c r="O38" i="43"/>
  <c r="K38" i="43"/>
  <c r="M38" i="43"/>
  <c r="Q38" i="43"/>
  <c r="Q9" i="43"/>
  <c r="M9" i="43"/>
  <c r="O9" i="43"/>
  <c r="K9" i="43"/>
  <c r="Q26" i="43"/>
  <c r="M26" i="43"/>
  <c r="O26" i="43"/>
  <c r="K26" i="43"/>
  <c r="R41" i="43"/>
  <c r="O34" i="43"/>
  <c r="K34" i="43"/>
  <c r="Q34" i="43"/>
  <c r="M34" i="43"/>
  <c r="N56" i="43"/>
  <c r="T23" i="43"/>
  <c r="V38" i="24" s="1"/>
  <c r="O43" i="43"/>
  <c r="K43" i="43"/>
  <c r="M43" i="43"/>
  <c r="Q43" i="43"/>
  <c r="T43" i="43" s="1"/>
  <c r="V16" i="42" s="1"/>
  <c r="T49" i="43"/>
  <c r="S50" i="43"/>
  <c r="Q29" i="43"/>
  <c r="T29" i="43" s="1"/>
  <c r="V38" i="30" s="1"/>
  <c r="M29" i="43"/>
  <c r="O29" i="43"/>
  <c r="K29" i="43"/>
  <c r="Q13" i="43"/>
  <c r="T13" i="43" s="1"/>
  <c r="V38" i="15" s="1"/>
  <c r="M13" i="43"/>
  <c r="O13" i="43"/>
  <c r="K13" i="43"/>
  <c r="M48" i="43"/>
  <c r="Q48" i="43"/>
  <c r="T48" i="43" s="1"/>
  <c r="O48" i="43"/>
  <c r="K48" i="43"/>
  <c r="O14" i="43"/>
  <c r="K14" i="43"/>
  <c r="Q14" i="43"/>
  <c r="T14" i="43" s="1"/>
  <c r="V38" i="16" s="1"/>
  <c r="M14" i="43"/>
  <c r="I41" i="43"/>
  <c r="T34" i="43"/>
  <c r="V37" i="34" s="1"/>
  <c r="T44" i="43"/>
  <c r="R24" i="43"/>
  <c r="Q16" i="43"/>
  <c r="M16" i="43"/>
  <c r="O16" i="43"/>
  <c r="K16" i="43"/>
  <c r="E56" i="43"/>
  <c r="Q11" i="43"/>
  <c r="T11" i="43" s="1"/>
  <c r="V38" i="13" s="1"/>
  <c r="M11" i="43"/>
  <c r="O11" i="43"/>
  <c r="K11" i="43"/>
  <c r="T7" i="43"/>
  <c r="I15" i="43"/>
  <c r="O39" i="43"/>
  <c r="K39" i="43"/>
  <c r="M39" i="43"/>
  <c r="Q39" i="43"/>
  <c r="Q18" i="43"/>
  <c r="T18" i="43" s="1"/>
  <c r="V38" i="19" s="1"/>
  <c r="O18" i="43"/>
  <c r="K18" i="43"/>
  <c r="M18" i="43"/>
  <c r="S33" i="43"/>
  <c r="T51" i="43"/>
  <c r="I53" i="43"/>
  <c r="T17" i="43"/>
  <c r="V38" i="18" s="1"/>
  <c r="Q36" i="43"/>
  <c r="M36" i="43"/>
  <c r="K36" i="43"/>
  <c r="O36" i="43"/>
  <c r="I24" i="43"/>
  <c r="T16" i="43"/>
  <c r="V38" i="17" s="1"/>
  <c r="Q51" i="43"/>
  <c r="K51" i="43"/>
  <c r="O51" i="43"/>
  <c r="R53" i="43"/>
  <c r="M51" i="43"/>
  <c r="T35" i="43"/>
  <c r="V39" i="35" s="1"/>
  <c r="T42" i="43"/>
  <c r="V38" i="37" s="1"/>
  <c r="I50" i="43"/>
  <c r="O52" i="43"/>
  <c r="K52" i="43"/>
  <c r="Q52" i="43"/>
  <c r="T52" i="43" s="1"/>
  <c r="M52" i="43"/>
  <c r="T30" i="43"/>
  <c r="V38" i="31" s="1"/>
  <c r="Q40" i="43"/>
  <c r="T40" i="43" s="1"/>
  <c r="V38" i="41" s="1"/>
  <c r="K40" i="43"/>
  <c r="O40" i="43"/>
  <c r="M40" i="43"/>
  <c r="T8" i="43"/>
  <c r="V38" i="10" s="1"/>
  <c r="O53" i="43" l="1"/>
  <c r="K53" i="43"/>
  <c r="Q53" i="43"/>
  <c r="M53" i="43"/>
  <c r="O33" i="43"/>
  <c r="M33" i="43"/>
  <c r="Q33" i="43"/>
  <c r="K33" i="43"/>
  <c r="S56" i="43"/>
  <c r="I56" i="43"/>
  <c r="T36" i="43"/>
  <c r="V38" i="36" s="1"/>
  <c r="O24" i="43"/>
  <c r="K24" i="43"/>
  <c r="Q24" i="43"/>
  <c r="T24" i="43" s="1"/>
  <c r="M24" i="43"/>
  <c r="O15" i="43"/>
  <c r="K15" i="43"/>
  <c r="Q15" i="43"/>
  <c r="M15" i="43"/>
  <c r="T27" i="43"/>
  <c r="V39" i="27" s="1"/>
  <c r="T39" i="43"/>
  <c r="V38" i="40" s="1"/>
  <c r="T15" i="43"/>
  <c r="Q41" i="43"/>
  <c r="T41" i="43" s="1"/>
  <c r="M41" i="43"/>
  <c r="O41" i="43"/>
  <c r="K41" i="43"/>
  <c r="T26" i="43"/>
  <c r="V34" i="26" s="1"/>
  <c r="T9" i="43"/>
  <c r="V38" i="11" s="1"/>
  <c r="R55" i="43"/>
  <c r="Q54" i="43"/>
  <c r="M54" i="43"/>
  <c r="O54" i="43"/>
  <c r="K54" i="43"/>
  <c r="T53" i="43"/>
  <c r="V38" i="9"/>
  <c r="V38" i="8"/>
  <c r="V38" i="6"/>
  <c r="V38" i="5"/>
  <c r="V38" i="4"/>
  <c r="V38" i="3"/>
  <c r="V38" i="7"/>
  <c r="V38" i="2"/>
  <c r="V38" i="1"/>
  <c r="T38" i="43"/>
  <c r="V37" i="39" s="1"/>
  <c r="M50" i="43"/>
  <c r="Q50" i="43"/>
  <c r="T50" i="43" s="1"/>
  <c r="O50" i="43"/>
  <c r="K50" i="43"/>
  <c r="T33" i="43"/>
  <c r="V38" i="33" s="1"/>
  <c r="T54" i="43" l="1"/>
  <c r="O55" i="43"/>
  <c r="K55" i="43"/>
  <c r="Q55" i="43"/>
  <c r="T55" i="43" s="1"/>
  <c r="M55" i="43"/>
  <c r="R56" i="43"/>
  <c r="O56" i="43" l="1"/>
  <c r="K56" i="43"/>
  <c r="M56" i="43"/>
  <c r="Q56" i="43"/>
  <c r="T56" i="43" s="1"/>
</calcChain>
</file>

<file path=xl/sharedStrings.xml><?xml version="1.0" encoding="utf-8"?>
<sst xmlns="http://schemas.openxmlformats.org/spreadsheetml/2006/main" count="5440" uniqueCount="1355">
  <si>
    <t>Зач БО</t>
  </si>
  <si>
    <t>ЗСО</t>
  </si>
  <si>
    <t>Экзамены</t>
  </si>
  <si>
    <t xml:space="preserve">дата
</t>
  </si>
  <si>
    <t>16.12</t>
  </si>
  <si>
    <t>27.08</t>
  </si>
  <si>
    <t>17.12</t>
  </si>
  <si>
    <t>19.12</t>
  </si>
  <si>
    <t>18.12</t>
  </si>
  <si>
    <t>21.12</t>
  </si>
  <si>
    <t>28.12</t>
  </si>
  <si>
    <t>ср.балл</t>
  </si>
  <si>
    <t>кафедра.</t>
  </si>
  <si>
    <t>№ п/п</t>
  </si>
  <si>
    <t>должн.</t>
  </si>
  <si>
    <t>звание</t>
  </si>
  <si>
    <t>Фамилия И.О.</t>
  </si>
  <si>
    <t>группа</t>
  </si>
  <si>
    <t>Ин.яз</t>
  </si>
  <si>
    <t>ОВП</t>
  </si>
  <si>
    <t>ФП</t>
  </si>
  <si>
    <t>Математика</t>
  </si>
  <si>
    <t>Общ.физика</t>
  </si>
  <si>
    <t>Информатика</t>
  </si>
  <si>
    <t>общ.оценка 277 пр</t>
  </si>
  <si>
    <t>Б</t>
  </si>
  <si>
    <t>НД</t>
  </si>
  <si>
    <t>2 и н\з</t>
  </si>
  <si>
    <t>Сумма оц - к</t>
  </si>
  <si>
    <t>Процент премии</t>
  </si>
  <si>
    <t>минималиная оценка</t>
  </si>
  <si>
    <t>рядовой</t>
  </si>
  <si>
    <t>Башарин Г.Д.</t>
  </si>
  <si>
    <t>зачет</t>
  </si>
  <si>
    <t>Беспалов Д.В.</t>
  </si>
  <si>
    <t>2;3</t>
  </si>
  <si>
    <t>Дрянцев А.В.</t>
  </si>
  <si>
    <t>Еременко А.С.</t>
  </si>
  <si>
    <t>Иванов А.Е.</t>
  </si>
  <si>
    <t>Карников Б.О.</t>
  </si>
  <si>
    <t>Клочко М.С.</t>
  </si>
  <si>
    <t>Магсудов Э.В.</t>
  </si>
  <si>
    <t>Маметов Т.Р.</t>
  </si>
  <si>
    <t>Михайлюк И.А.</t>
  </si>
  <si>
    <t>прапорщик</t>
  </si>
  <si>
    <t>Мочалов А.А.</t>
  </si>
  <si>
    <t>Мурзинов Е.А.</t>
  </si>
  <si>
    <t>Нарченков В.М.</t>
  </si>
  <si>
    <t>Николов Ф.В.</t>
  </si>
  <si>
    <t>Обрандт Н.М.</t>
  </si>
  <si>
    <t>Прохоров И.А.</t>
  </si>
  <si>
    <t>Путинцев А.А.</t>
  </si>
  <si>
    <t>Рамазанов М.Г.</t>
  </si>
  <si>
    <t>Селезенев Е.Б.</t>
  </si>
  <si>
    <t>Соколов А.В.</t>
  </si>
  <si>
    <t>Тарасов В.А.</t>
  </si>
  <si>
    <t>Тарасов Е.А.</t>
  </si>
  <si>
    <t>Томов М.М.</t>
  </si>
  <si>
    <t>Христюк Р.И.</t>
  </si>
  <si>
    <t>Черкасов О.В.</t>
  </si>
  <si>
    <t>Чириков Д.А.</t>
  </si>
  <si>
    <t>Шепелев М.М.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</si>
  <si>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</si>
  <si>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</si>
  <si>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</si>
  <si>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</si>
  <si>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</si>
  <si>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</si>
  <si>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</si>
  <si>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</si>
  <si>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ЗБО</t>
  </si>
  <si>
    <t>13.12</t>
  </si>
  <si>
    <t>20.12</t>
  </si>
  <si>
    <t>26.12</t>
  </si>
  <si>
    <t>Общая физика</t>
  </si>
  <si>
    <t>Абушка С.И.</t>
  </si>
  <si>
    <t>Барт Д.В.</t>
  </si>
  <si>
    <t>Белочевцев А.А.</t>
  </si>
  <si>
    <t>Ванягин И.В.</t>
  </si>
  <si>
    <t>Волков И.А.</t>
  </si>
  <si>
    <t>Габдулхаков А.И.</t>
  </si>
  <si>
    <t>Глебов Р.В.</t>
  </si>
  <si>
    <t>Дзигоев Д.А.</t>
  </si>
  <si>
    <t>Долгополов А.В.</t>
  </si>
  <si>
    <t>Еремеев Я.Е.</t>
  </si>
  <si>
    <t>Жуляев В.В.</t>
  </si>
  <si>
    <t>Князев А.Ф.</t>
  </si>
  <si>
    <t>Кузнецов Д.А.</t>
  </si>
  <si>
    <t>Кузьмин Д.А.</t>
  </si>
  <si>
    <t>Кулезин А.Д.</t>
  </si>
  <si>
    <t>Курбанов Р.Ш.</t>
  </si>
  <si>
    <t>Кусонин А.В.</t>
  </si>
  <si>
    <t>Морозов О.Г.</t>
  </si>
  <si>
    <t>Нуждин Д.А.</t>
  </si>
  <si>
    <t>Овсянников В.Р.</t>
  </si>
  <si>
    <t>Парамонов Г.Н.</t>
  </si>
  <si>
    <t>Пухов П.Г.</t>
  </si>
  <si>
    <t>Скрябин А.В.</t>
  </si>
  <si>
    <t>Трифонов Д.В.</t>
  </si>
  <si>
    <t>Чекмазов М.А.</t>
  </si>
  <si>
    <t>Шакиров Н.Ф.</t>
  </si>
  <si>
    <t>Щербаченко И.Д.</t>
  </si>
  <si>
    <t>27.12</t>
  </si>
  <si>
    <t>Абдуллаев А.М.</t>
  </si>
  <si>
    <t>Акимчук Р.С.</t>
  </si>
  <si>
    <t>Ботин М.Д.</t>
  </si>
  <si>
    <t>Бухтояров А.А.</t>
  </si>
  <si>
    <t xml:space="preserve">Выдра П.О. </t>
  </si>
  <si>
    <t>Глушков Э.Е.</t>
  </si>
  <si>
    <t>Гречишкин К.Ю.</t>
  </si>
  <si>
    <t>мл.сержант</t>
  </si>
  <si>
    <t>Гришин М.С.</t>
  </si>
  <si>
    <t>Джиоев Р.Б.</t>
  </si>
  <si>
    <t>Дмитриев П.Н.</t>
  </si>
  <si>
    <t>2;2;3</t>
  </si>
  <si>
    <t>Ефремов Г.А.</t>
  </si>
  <si>
    <t>Жадриев А.Т.</t>
  </si>
  <si>
    <t>Зяббаров Н.И.</t>
  </si>
  <si>
    <t>Кисиев Х.М.</t>
  </si>
  <si>
    <t>Кобелев Р.А.</t>
  </si>
  <si>
    <t>Латышев М.С.</t>
  </si>
  <si>
    <t>Меженов М.А.</t>
  </si>
  <si>
    <t>Меньшиков В.П.</t>
  </si>
  <si>
    <t>Налимов К.К.</t>
  </si>
  <si>
    <t>Панченко Н.Е.</t>
  </si>
  <si>
    <t>Савкин К.В.</t>
  </si>
  <si>
    <t>Сайфутдинов С.В.</t>
  </si>
  <si>
    <t>Ан;3</t>
  </si>
  <si>
    <t>Свищев Н.С.</t>
  </si>
  <si>
    <t>Чиркин А.П.</t>
  </si>
  <si>
    <t>Шаров Д.М.</t>
  </si>
  <si>
    <t>Юревич И.В.</t>
  </si>
  <si>
    <t>Яворский М.М.</t>
  </si>
  <si>
    <t>10.12</t>
  </si>
  <si>
    <t>Абазов А.М.</t>
  </si>
  <si>
    <t>Абдуллалиев Р.М.</t>
  </si>
  <si>
    <t>Аксенов Ф.В.</t>
  </si>
  <si>
    <t>сержант</t>
  </si>
  <si>
    <t xml:space="preserve">Ануфриев Е.В. </t>
  </si>
  <si>
    <t>Балакин Р.Л.</t>
  </si>
  <si>
    <t>Болотов А.Н.</t>
  </si>
  <si>
    <t>Григоренко А.Р.</t>
  </si>
  <si>
    <t>Котякин Р.А.</t>
  </si>
  <si>
    <t>ефрейтор</t>
  </si>
  <si>
    <t>Куклин В.Н.</t>
  </si>
  <si>
    <t>Марков Л.Н.</t>
  </si>
  <si>
    <t>Миронцев Д.А.</t>
  </si>
  <si>
    <t>Михеев Н.А.</t>
  </si>
  <si>
    <t>Наврузов Р.Х.</t>
  </si>
  <si>
    <t>Нагаев М.Н.</t>
  </si>
  <si>
    <t>Неструев Н.И.</t>
  </si>
  <si>
    <t>Пивоваров И.А.</t>
  </si>
  <si>
    <t>Полетаев Н.С.</t>
  </si>
  <si>
    <t>Соломенников М.В.</t>
  </si>
  <si>
    <t>Таболин К.С.</t>
  </si>
  <si>
    <t>Тимошенко С.И.</t>
  </si>
  <si>
    <t>Уразбаев Р.С.</t>
  </si>
  <si>
    <t>Хворостяной Я.Ю.</t>
  </si>
  <si>
    <t>Чернаков Е.И.</t>
  </si>
  <si>
    <t>Черных Д.М.</t>
  </si>
  <si>
    <t>Чужмаков М.О.</t>
  </si>
  <si>
    <t>Яшинов Д.В.</t>
  </si>
  <si>
    <t>Амиров Д.В.</t>
  </si>
  <si>
    <t>Ашурбеков Р.Р.</t>
  </si>
  <si>
    <t>Бродецкий М.А.</t>
  </si>
  <si>
    <t>Варикаш Ю.О.</t>
  </si>
  <si>
    <t>Гаджикеримов К.У.</t>
  </si>
  <si>
    <t>Голов М.С.</t>
  </si>
  <si>
    <t>Громов А.Д.</t>
  </si>
  <si>
    <t>Гузев Г.И.</t>
  </si>
  <si>
    <t>Гулямов Т.Х.</t>
  </si>
  <si>
    <t>Евлоев А.А.</t>
  </si>
  <si>
    <t>Карнов И.С.</t>
  </si>
  <si>
    <t>Ларин К.Д.</t>
  </si>
  <si>
    <t>Лубенецкий Д.А.</t>
  </si>
  <si>
    <t>Лукьянов И.А.</t>
  </si>
  <si>
    <t>2;4</t>
  </si>
  <si>
    <t>Магомедов А.З.</t>
  </si>
  <si>
    <t>Николаев Д.А.</t>
  </si>
  <si>
    <t>Огородников А.С.</t>
  </si>
  <si>
    <t>Омельченко Ф.А.</t>
  </si>
  <si>
    <t>Писарев И.А.</t>
  </si>
  <si>
    <t>Пищальников Н.С.</t>
  </si>
  <si>
    <t>Потехин М.В.</t>
  </si>
  <si>
    <t>Салмов С.Э.</t>
  </si>
  <si>
    <t>Супонинский И.А.</t>
  </si>
  <si>
    <t>Сурхаев Н.А.</t>
  </si>
  <si>
    <t>Терехин И.Э.</t>
  </si>
  <si>
    <t>Фахретдинов Р.Р.</t>
  </si>
  <si>
    <t>Христолюбов Д.К.</t>
  </si>
  <si>
    <t>Зач с оц.</t>
  </si>
  <si>
    <t>25.12</t>
  </si>
  <si>
    <t>Абрамов В.А.</t>
  </si>
  <si>
    <t>Власов С.К.</t>
  </si>
  <si>
    <t>Воропаев Л.Ю.</t>
  </si>
  <si>
    <t>Глазков С.В.</t>
  </si>
  <si>
    <t>Даниелов А.Е.</t>
  </si>
  <si>
    <t>Джанвелян Н.Г.</t>
  </si>
  <si>
    <t>Елогвенко А.Г.</t>
  </si>
  <si>
    <t>Журо С.А.</t>
  </si>
  <si>
    <t>Ирейкин А.С.</t>
  </si>
  <si>
    <t>Исаев Э.Р.</t>
  </si>
  <si>
    <t>Коцарь Д.Ю.</t>
  </si>
  <si>
    <t>Левада Д.А.</t>
  </si>
  <si>
    <t>Лобанов В.А.</t>
  </si>
  <si>
    <t>Малюга Э.Э.</t>
  </si>
  <si>
    <t>Мачалов Д.А.</t>
  </si>
  <si>
    <t>Нибежев С.М.</t>
  </si>
  <si>
    <t>Павлов Д.А.</t>
  </si>
  <si>
    <t>Попов А.С.</t>
  </si>
  <si>
    <t>Ращибин Д.М.</t>
  </si>
  <si>
    <t>Сальхин Н.А.</t>
  </si>
  <si>
    <t>Сергеев Д.А.</t>
  </si>
  <si>
    <t>Смольянинов И.А.</t>
  </si>
  <si>
    <t>Соин М.Ю.</t>
  </si>
  <si>
    <t>Стахнев А.А.</t>
  </si>
  <si>
    <t>Степанов А.В.</t>
  </si>
  <si>
    <t>Султанов Э.Р.</t>
  </si>
  <si>
    <t>Суровяткин М.П.</t>
  </si>
  <si>
    <t>Хекало Н.С.</t>
  </si>
  <si>
    <t>Черницкий Ю.В.</t>
  </si>
  <si>
    <t>Шилкин В.С.</t>
  </si>
  <si>
    <t>Бабушкин В.А.</t>
  </si>
  <si>
    <t>Барабанов Д.А.</t>
  </si>
  <si>
    <t>Гаджиев И.Х.</t>
  </si>
  <si>
    <t>Гладков М.А.</t>
  </si>
  <si>
    <t>Горелкин Д.О.</t>
  </si>
  <si>
    <t>Горячев Д.О.</t>
  </si>
  <si>
    <t>Дегтярёв Д.В.</t>
  </si>
  <si>
    <t>Дмитриев М.Е.</t>
  </si>
  <si>
    <t>Дудин Е.О.</t>
  </si>
  <si>
    <t>Замышляев И.П.</t>
  </si>
  <si>
    <t>Иващененко Д.В.</t>
  </si>
  <si>
    <t>Кириллов В.А.</t>
  </si>
  <si>
    <t>Кирсанов Д.О.</t>
  </si>
  <si>
    <t>Киселевич А.Г.</t>
  </si>
  <si>
    <t>Корочкин В.М.</t>
  </si>
  <si>
    <t>Кузнецов К.Е.</t>
  </si>
  <si>
    <t>Мачула А.А.</t>
  </si>
  <si>
    <t>Муслимов Д.Н.</t>
  </si>
  <si>
    <t>Мухаметзянов А.И.</t>
  </si>
  <si>
    <t>Надуткин А.Е.</t>
  </si>
  <si>
    <t>Оганесян Г.Г.</t>
  </si>
  <si>
    <t>Павлиди А.К.</t>
  </si>
  <si>
    <t>Рыбалко И.Д.</t>
  </si>
  <si>
    <t>Скрипник А.Э.</t>
  </si>
  <si>
    <t>Смоляков Н.И.</t>
  </si>
  <si>
    <t>Степаница С.А.</t>
  </si>
  <si>
    <t>Столяров К.В.</t>
  </si>
  <si>
    <t>Усанов Е.О.</t>
  </si>
  <si>
    <t>Усацкий А.В.</t>
  </si>
  <si>
    <t>Ханнанов М.Р.</t>
  </si>
  <si>
    <t>Александров Е.А.</t>
  </si>
  <si>
    <t>Биняев Д.Р.</t>
  </si>
  <si>
    <t>Борисов А.А.</t>
  </si>
  <si>
    <t>Вадахов А.Т.</t>
  </si>
  <si>
    <t>Верясов М.Р.</t>
  </si>
  <si>
    <t>Гавриленко В.С.</t>
  </si>
  <si>
    <t>Галустян В.А.</t>
  </si>
  <si>
    <t>Гнездилов В.В.</t>
  </si>
  <si>
    <t>Гоношилкин К.О.</t>
  </si>
  <si>
    <t>Давыдов Д.Р.</t>
  </si>
  <si>
    <t>Дутов А.Е.</t>
  </si>
  <si>
    <t>Зацаринский А.А.</t>
  </si>
  <si>
    <t>Кажаров К.З.</t>
  </si>
  <si>
    <t>Каракчиев З.С.</t>
  </si>
  <si>
    <t>Коваленко Ю.А.</t>
  </si>
  <si>
    <t>Королев Н.О.</t>
  </si>
  <si>
    <t>Марков А.М.</t>
  </si>
  <si>
    <t>Носков Г.В.</t>
  </si>
  <si>
    <t>Попов Е.А.</t>
  </si>
  <si>
    <t>Попогребский Д.Ф.</t>
  </si>
  <si>
    <t>Пронин Д.С.</t>
  </si>
  <si>
    <t>Пронин С.С.</t>
  </si>
  <si>
    <t>Сандалов Д.В.</t>
  </si>
  <si>
    <t>Уланов О.Б.</t>
  </si>
  <si>
    <t>Цветков Д.В.</t>
  </si>
  <si>
    <t>КП</t>
  </si>
  <si>
    <t>20.1</t>
  </si>
  <si>
    <t>15.1</t>
  </si>
  <si>
    <t>24.1</t>
  </si>
  <si>
    <t>17.01</t>
  </si>
  <si>
    <t>Политология</t>
  </si>
  <si>
    <t>ЭИС</t>
  </si>
  <si>
    <t>ФМИКТС</t>
  </si>
  <si>
    <t>Автоподготовка</t>
  </si>
  <si>
    <t>ОТЦ</t>
  </si>
  <si>
    <t>курсант</t>
  </si>
  <si>
    <t>Алиев Рамиз Абдулла оглы</t>
  </si>
  <si>
    <t>Альдеркот Артём Евгеньевич</t>
  </si>
  <si>
    <t>Белоусов Артём Александрович</t>
  </si>
  <si>
    <t>Брандт Максим Дмитриевич</t>
  </si>
  <si>
    <t>Геращенко Павел Александрович</t>
  </si>
  <si>
    <t>Данилин Владимир Андреевич</t>
  </si>
  <si>
    <t>пр-к</t>
  </si>
  <si>
    <t>Дяченко Юрий Сергеевич</t>
  </si>
  <si>
    <t>Жуковский Сергей Дмитриевич</t>
  </si>
  <si>
    <t>Зиновьев Кирилл Владимирович</t>
  </si>
  <si>
    <t>Идиятдинов Тимур Фанисович</t>
  </si>
  <si>
    <t>Калмыков Денис Александрович</t>
  </si>
  <si>
    <t>Костин Денис Сергеевич</t>
  </si>
  <si>
    <t>Незгода Алексей Александрович</t>
  </si>
  <si>
    <t>Озроков Мурат Ибрагимович</t>
  </si>
  <si>
    <t>Пархоменко Григорий Сергеевич</t>
  </si>
  <si>
    <t>ан</t>
  </si>
  <si>
    <t>Пименов Андрей Михайлович</t>
  </si>
  <si>
    <t>Полухин Дмитрий Сергеевич</t>
  </si>
  <si>
    <t>Расулов Ренат Валерьевич</t>
  </si>
  <si>
    <t>Рожков Максим Владимирович</t>
  </si>
  <si>
    <t>Скрыпников Илья Дмитриевич</t>
  </si>
  <si>
    <t>Степанюк Александр Владимирович</t>
  </si>
  <si>
    <t>Токсанбаев Радмир Уразалиевич</t>
  </si>
  <si>
    <t>Федин Олег Денисович</t>
  </si>
  <si>
    <t>Халиуллин Ильдар Русланович</t>
  </si>
  <si>
    <t>Яговкин Антон Павлович</t>
  </si>
  <si>
    <t>24.12</t>
  </si>
  <si>
    <t>18.1</t>
  </si>
  <si>
    <t>21.1</t>
  </si>
  <si>
    <t>27.1</t>
  </si>
  <si>
    <t>16.01</t>
  </si>
  <si>
    <t>Аббасов Беслан Фиргатович</t>
  </si>
  <si>
    <t>Ананьев Александр Владимирович</t>
  </si>
  <si>
    <t>Беляев Виктор Сергеевич</t>
  </si>
  <si>
    <t/>
  </si>
  <si>
    <t>Гурулев Антон Алексеевич</t>
  </si>
  <si>
    <t>Девятов Александр Владимирович</t>
  </si>
  <si>
    <t>Дорошенко Никита Витальевич</t>
  </si>
  <si>
    <t>Зауральских Никита Александрович</t>
  </si>
  <si>
    <t>Исламов Рахим Мусейпович</t>
  </si>
  <si>
    <t>Кайвалдиев Айгали Ертаевич</t>
  </si>
  <si>
    <t>Катунин Владислав Владимирович</t>
  </si>
  <si>
    <t>Ан;5</t>
  </si>
  <si>
    <t>Колегов Илья Юрьевич</t>
  </si>
  <si>
    <t>мл.с-т</t>
  </si>
  <si>
    <t>Маляшов Иван Андреевич</t>
  </si>
  <si>
    <t>Намётышев Данил Алексеевич</t>
  </si>
  <si>
    <t>ан;зач</t>
  </si>
  <si>
    <t>Ан;4</t>
  </si>
  <si>
    <t>Неупокоев Алексей Русланович</t>
  </si>
  <si>
    <t>Пасхалиди Платон Владимирович</t>
  </si>
  <si>
    <t>Петров Вячеслав Андреевич</t>
  </si>
  <si>
    <t>Попов Константин Александрович</t>
  </si>
  <si>
    <t>Савенко Николай Дмитриевич</t>
  </si>
  <si>
    <t>Семенов Дмитрий Алексеевич</t>
  </si>
  <si>
    <t>Смирнов Сергей Александрович</t>
  </si>
  <si>
    <t>Тимофеев Данила Юрьевич</t>
  </si>
  <si>
    <t>Федченко Владислав Витальевич</t>
  </si>
  <si>
    <t>Харитонов Олег Олегович</t>
  </si>
  <si>
    <t>Шост Ярослав Александрович</t>
  </si>
  <si>
    <t>17.1</t>
  </si>
  <si>
    <t>25.1</t>
  </si>
  <si>
    <t>Авсеенко Игорь Вадимович</t>
  </si>
  <si>
    <t>Апиков Идар Юрьевич</t>
  </si>
  <si>
    <t>Беляков Александр Николаевич</t>
  </si>
  <si>
    <t>Бусыгин Владислав Алексеевич</t>
  </si>
  <si>
    <t>Демин Илья Геннадьевич</t>
  </si>
  <si>
    <t>Дорошков Константин Николаевич</t>
  </si>
  <si>
    <t>Зиновеев Павел Евгеньевич</t>
  </si>
  <si>
    <t>Зыков Константин Олегович</t>
  </si>
  <si>
    <t>Калашников Максим Сергеевич</t>
  </si>
  <si>
    <t>Крюков Никита Олегович</t>
  </si>
  <si>
    <t>Курбанов Анвар Джамалутдинович</t>
  </si>
  <si>
    <t>Мирошниченко Егор Витальевич</t>
  </si>
  <si>
    <t>Нагорный Игорь Алексеевич</t>
  </si>
  <si>
    <t>Никитин Николай Сергеевич</t>
  </si>
  <si>
    <t>Остроумов Иван Николаевич</t>
  </si>
  <si>
    <t>Перевозчиков Николай Сергеевич</t>
  </si>
  <si>
    <t>Пиголев Евгений Александрович</t>
  </si>
  <si>
    <t>Прокудин Святослав Олегович</t>
  </si>
  <si>
    <t>Разоренов Дмитрий Алексеевич</t>
  </si>
  <si>
    <t>с-т</t>
  </si>
  <si>
    <t>Расулов Теймур Саламович</t>
  </si>
  <si>
    <t>Сафонов Андрей Евгеньевич</t>
  </si>
  <si>
    <t>Спиридонов Владислав Романович</t>
  </si>
  <si>
    <t>Тумбусов Роман Юрьевич</t>
  </si>
  <si>
    <t>Шершнев Роман Владимирович</t>
  </si>
  <si>
    <t>Щукин Илья Владимирович</t>
  </si>
  <si>
    <t>Андрюшенков Михаил Эдуардович</t>
  </si>
  <si>
    <t>Байрамов Магомед Гусейбалаевич</t>
  </si>
  <si>
    <t>Болгов Никита Александрович</t>
  </si>
  <si>
    <t>Дерябин Никита Романович</t>
  </si>
  <si>
    <t>Ерёмин Дмитрий Алексеевич</t>
  </si>
  <si>
    <t>Журавлев Станислав Викторович</t>
  </si>
  <si>
    <t>Капавов Рашитбек Абдуразакович</t>
  </si>
  <si>
    <t>Ковальчук Александр Александрович</t>
  </si>
  <si>
    <t>Корнишин Владислав Сергеевич</t>
  </si>
  <si>
    <t>Кузяхметов Амир Наилевич</t>
  </si>
  <si>
    <t>Лобанов Алексей Сергеевич</t>
  </si>
  <si>
    <t>Махаматкулов Азиз Даниилович</t>
  </si>
  <si>
    <t>Негребов Даниил Романович</t>
  </si>
  <si>
    <t>Никитин Денис Дмитриевич</t>
  </si>
  <si>
    <t>Полухин Дмитрий Александрович</t>
  </si>
  <si>
    <t>ефр-р</t>
  </si>
  <si>
    <t>Помазов Данил Александрович</t>
  </si>
  <si>
    <t>2;5</t>
  </si>
  <si>
    <t>Рыжов Алексей Николаевич</t>
  </si>
  <si>
    <t>2;ан</t>
  </si>
  <si>
    <t>Скрипкин Илья Алексеевич</t>
  </si>
  <si>
    <t>Соколов Никита Витальевич</t>
  </si>
  <si>
    <t>Тюменцев Егор Константинович</t>
  </si>
  <si>
    <t>2;б</t>
  </si>
  <si>
    <t>Хамуков Кантемир Анзорович</t>
  </si>
  <si>
    <t>Чернышов Юрий Станиславович</t>
  </si>
  <si>
    <t>Шеттле Павел Валентинович</t>
  </si>
  <si>
    <t>Щербаков Сергей Александрович</t>
  </si>
  <si>
    <t>23.12</t>
  </si>
  <si>
    <t>22.1</t>
  </si>
  <si>
    <t>27.01</t>
  </si>
  <si>
    <t>14.01</t>
  </si>
  <si>
    <t>Алюкин Ярослав Алексеевич</t>
  </si>
  <si>
    <t>Артемьев Илья Николаевич</t>
  </si>
  <si>
    <t>Беломестнов Александр Андреевич</t>
  </si>
  <si>
    <t>Бочков Александр Евгеньевич</t>
  </si>
  <si>
    <t>Велюханов Дмитрий Александрович</t>
  </si>
  <si>
    <t>Гаджиев Вагаб Билалович</t>
  </si>
  <si>
    <t>Жаглин Сергей Александрович</t>
  </si>
  <si>
    <t>Зубков Ярослав Сергеевич</t>
  </si>
  <si>
    <t>Илларионов Сергей Сергеевич</t>
  </si>
  <si>
    <t>Испалаев Руслан Сирекович</t>
  </si>
  <si>
    <t>Корецкий Виталий Борисович</t>
  </si>
  <si>
    <t>Корсаков Александр Олегович</t>
  </si>
  <si>
    <t xml:space="preserve">Маратаев Данил Игоревич </t>
  </si>
  <si>
    <t>Моик Андрей Юрьевич</t>
  </si>
  <si>
    <t>Муравьев Александр Александрович</t>
  </si>
  <si>
    <t>Нестройный Владислав Игоревич</t>
  </si>
  <si>
    <t>Пантюхин Данил Алексеевич</t>
  </si>
  <si>
    <t>Радзивильчук Святослав Александрович</t>
  </si>
  <si>
    <t>Рысин Иван Сергеевич</t>
  </si>
  <si>
    <t>Савков Артём Андреевич</t>
  </si>
  <si>
    <t>Тарабыкин Михаил Александрович</t>
  </si>
  <si>
    <t>Тарасов Андрей Александрович</t>
  </si>
  <si>
    <t>Фролов Александр Юрьевич</t>
  </si>
  <si>
    <t>Хрулев Евгений Сергеевич</t>
  </si>
  <si>
    <t>14.1</t>
  </si>
  <si>
    <t>18.01</t>
  </si>
  <si>
    <t xml:space="preserve">Белецкий Николай Александрович </t>
  </si>
  <si>
    <t>Беспалов Виталий Андреевич</t>
  </si>
  <si>
    <t>Бойко Денис Андреевич</t>
  </si>
  <si>
    <t>Войнов Павел Олегович</t>
  </si>
  <si>
    <t>Голубев Сергей Сергеевич</t>
  </si>
  <si>
    <t>Журавлёв Дмитрий Алексеевич</t>
  </si>
  <si>
    <t>Иванченко Константин Сергеевич</t>
  </si>
  <si>
    <t>Китов Андрей Андреевич</t>
  </si>
  <si>
    <t>Ковалев Александр Дмитриевич</t>
  </si>
  <si>
    <t>Конышев Лев Александрович</t>
  </si>
  <si>
    <t>Ногаев Антон Эльгарович</t>
  </si>
  <si>
    <t>Носков А.О.</t>
  </si>
  <si>
    <t>Павлов Динар Альфредович</t>
  </si>
  <si>
    <t>Правдивый Святослав Игоревич</t>
  </si>
  <si>
    <t>Протопопов Никита Александрович</t>
  </si>
  <si>
    <t>Сабирзанов Илья Андреевич</t>
  </si>
  <si>
    <t>Субота Илья Русланович</t>
  </si>
  <si>
    <t>Таратынов Олег Владиславович</t>
  </si>
  <si>
    <t xml:space="preserve">Трихлеб Даниил Владимирович </t>
  </si>
  <si>
    <t>Хлопунов Егор Игоревич</t>
  </si>
  <si>
    <t>Черненко Сергей Дмитриевич</t>
  </si>
  <si>
    <t>2851 уч.группы</t>
  </si>
  <si>
    <t>Якименко Максим Алексеевич</t>
  </si>
  <si>
    <t>12.12</t>
  </si>
  <si>
    <t>23.1</t>
  </si>
  <si>
    <t>ФМКТС</t>
  </si>
  <si>
    <t>Абрамов Егор Евгеньевич</t>
  </si>
  <si>
    <t>Акатьев Андрей Александрович</t>
  </si>
  <si>
    <t>Бежиков Александр Александрович</t>
  </si>
  <si>
    <t>Бортников Владислав Александрович</t>
  </si>
  <si>
    <t>Вангонин Артемий Владимирович</t>
  </si>
  <si>
    <t>Галеев Руслан Ильдарович</t>
  </si>
  <si>
    <t>Гвоздевский Александр Александрович</t>
  </si>
  <si>
    <t>Григорян Илья Леонидович</t>
  </si>
  <si>
    <t>Жиленко Дмитрий Сергеевич</t>
  </si>
  <si>
    <t>Кантауров Никита Юрьевич</t>
  </si>
  <si>
    <t>Карагулин Ильдар Ергалиевич</t>
  </si>
  <si>
    <t>Котышев Артём Александрович</t>
  </si>
  <si>
    <t>Куксов Иван Андреевич</t>
  </si>
  <si>
    <t>Макиенко Сергей Андреевич</t>
  </si>
  <si>
    <t>Матрипула Никита Андреевич</t>
  </si>
  <si>
    <t>Михайлин Артём Денисович</t>
  </si>
  <si>
    <t>Поручиков Александр Алексеевич</t>
  </si>
  <si>
    <t>Резаев Владислав Александрович</t>
  </si>
  <si>
    <t>Рыбьяков Семён Александрович</t>
  </si>
  <si>
    <t>Савенко Максим Андреевич</t>
  </si>
  <si>
    <t>Сагитов Айдар Тальгатевич</t>
  </si>
  <si>
    <t>Соловьев Глеб Евгеньевич</t>
  </si>
  <si>
    <t>Сутугин Иван Владиславович</t>
  </si>
  <si>
    <t>Толстихин Сергей Александрович</t>
  </si>
  <si>
    <t>Федоров Данил Павлович</t>
  </si>
  <si>
    <t>Чеботарев Константин Теймуразович</t>
  </si>
  <si>
    <t>Юн Виталий Сергеевич</t>
  </si>
  <si>
    <t>15.01</t>
  </si>
  <si>
    <t>Авдеев Данила Николаевич</t>
  </si>
  <si>
    <t>Алькаев Владислав Сергеевич</t>
  </si>
  <si>
    <t>Борисов Александр Геннадьевич</t>
  </si>
  <si>
    <t>Бурыкин Сергей Сергеевич</t>
  </si>
  <si>
    <t>Васильев Никита Дмитриевич</t>
  </si>
  <si>
    <t>Водолага Владислав Васильевич</t>
  </si>
  <si>
    <t>Герасименко Олег Станиславович</t>
  </si>
  <si>
    <t>Дуванов Владислав Константинович</t>
  </si>
  <si>
    <t>Закиров Салават Зульфатович</t>
  </si>
  <si>
    <t>Казаков Вячеслав Сергеевич</t>
  </si>
  <si>
    <t>Коновалов Сергей Евгеньевич</t>
  </si>
  <si>
    <t>Котлов Илья Андреевич</t>
  </si>
  <si>
    <t>Куксенко Егор Юрьевич</t>
  </si>
  <si>
    <t>Леонтьев Герман Олегович</t>
  </si>
  <si>
    <t>Марнов Никита Андреевич</t>
  </si>
  <si>
    <t>Мирошниченко Даниил Валерьевич</t>
  </si>
  <si>
    <t>Муканалиев Аман Амантаевич</t>
  </si>
  <si>
    <t xml:space="preserve">Поляков Максим Андреевич </t>
  </si>
  <si>
    <t>Пузощатов Александр Анатольевич</t>
  </si>
  <si>
    <t>Пушков Лев Андреевич</t>
  </si>
  <si>
    <t>Савчук Дмитрий Александрович</t>
  </si>
  <si>
    <t>Селезнев Максим Сергеевич</t>
  </si>
  <si>
    <t>Солонин Илья Анатольевич</t>
  </si>
  <si>
    <t>Ступников Лев Олегович</t>
  </si>
  <si>
    <t>Терехов Константин Александрович</t>
  </si>
  <si>
    <t>Трапезников Артём Евгеньевич</t>
  </si>
  <si>
    <t>Холод Александр Александрович</t>
  </si>
  <si>
    <t>Шаженов Адильхан Нурланович</t>
  </si>
  <si>
    <t>Щеголев Владислав Евгеньевич</t>
  </si>
  <si>
    <t>Яранцев Вадим Сергеевич</t>
  </si>
  <si>
    <t>Зач. Б. Оц.</t>
  </si>
  <si>
    <t>20.02</t>
  </si>
  <si>
    <t>6.02</t>
  </si>
  <si>
    <t>1.2</t>
  </si>
  <si>
    <t>11.02</t>
  </si>
  <si>
    <t>15.02</t>
  </si>
  <si>
    <t>ЭуиСТ</t>
  </si>
  <si>
    <t>БЖД</t>
  </si>
  <si>
    <t>ИН. ЯЗ</t>
  </si>
  <si>
    <t>ПиП</t>
  </si>
  <si>
    <t>РРИАФУ</t>
  </si>
  <si>
    <t>ТЭС</t>
  </si>
  <si>
    <t>ЦСОС</t>
  </si>
  <si>
    <t>РТСССН</t>
  </si>
  <si>
    <t>Алботов Заурбек Валерьевич</t>
  </si>
  <si>
    <t>Бахвалов Виктор Васильевич</t>
  </si>
  <si>
    <t>Башкиров Данила Романович</t>
  </si>
  <si>
    <t>Босенко Виктор Сергеевич</t>
  </si>
  <si>
    <t>Григорян Сергей Суренович</t>
  </si>
  <si>
    <t>Евтушенко Артем Игоревич</t>
  </si>
  <si>
    <t>Егоров Глеб Анатольевич</t>
  </si>
  <si>
    <t>Зеленцов Александр Александрович</t>
  </si>
  <si>
    <t>Карабанов Дмитрий Сергеевич</t>
  </si>
  <si>
    <t>Маевский Владислав Владимирович</t>
  </si>
  <si>
    <t>Матвеев Алексей Николаевич</t>
  </si>
  <si>
    <t>Мустафин Равиль Фаритович</t>
  </si>
  <si>
    <t>Огородников Илья Алексеевич</t>
  </si>
  <si>
    <t>Погребняк Максим Константинович</t>
  </si>
  <si>
    <t>Раевских Владислав Андреевич</t>
  </si>
  <si>
    <t>Ременников Александр Сергеевич</t>
  </si>
  <si>
    <t>Салищев Кирилл Владимирович</t>
  </si>
  <si>
    <t>Сарычев Сергей Владимирович</t>
  </si>
  <si>
    <t>Сафин Азат Рашидович</t>
  </si>
  <si>
    <t>Степакин Василий Александрович</t>
  </si>
  <si>
    <t>Уйманов Роман Андреевич</t>
  </si>
  <si>
    <t>Хнкоян Нарек Мартинович</t>
  </si>
  <si>
    <t>Чомаев Алим Русланович</t>
  </si>
  <si>
    <t>Яковлев Егор Александрович</t>
  </si>
  <si>
    <t>5.02</t>
  </si>
  <si>
    <t>14.02</t>
  </si>
  <si>
    <t>10.02</t>
  </si>
  <si>
    <t>ЭУИСТ</t>
  </si>
  <si>
    <t>ЦСИОС</t>
  </si>
  <si>
    <t>РТИСССН</t>
  </si>
  <si>
    <t>Барсуков Максим Дмитриевич</t>
  </si>
  <si>
    <t>Белов Денис Алексеевич</t>
  </si>
  <si>
    <t>Гавриляко В.Е.</t>
  </si>
  <si>
    <t>Галета Владимир Анатольевич</t>
  </si>
  <si>
    <t>Голубов Эдуард Игоревич</t>
  </si>
  <si>
    <t>Даракчян Сергей Эребуниевич</t>
  </si>
  <si>
    <t>Деркачев Роман Сергеевич</t>
  </si>
  <si>
    <t>Догадин Антон Иванович</t>
  </si>
  <si>
    <t>Иванов Павел Андреевич</t>
  </si>
  <si>
    <t>мл. сержант</t>
  </si>
  <si>
    <t>Инжаев Абдулла Алиевич</t>
  </si>
  <si>
    <t>Карнаух Семен Сергеевич</t>
  </si>
  <si>
    <t>Квитка Илья Дмитриевич</t>
  </si>
  <si>
    <t>Коротаев Егор Дмитриевич</t>
  </si>
  <si>
    <t>Лебеденко Виталий Валерьевич</t>
  </si>
  <si>
    <t>Леонов Сергей Евгеньевич</t>
  </si>
  <si>
    <t>Магомедов Амирхан Муртазалиевич</t>
  </si>
  <si>
    <t>Маслов Виктор Сергеевич</t>
  </si>
  <si>
    <t>Муслимов Игорь Рафикович</t>
  </si>
  <si>
    <t>Овечкин Никита Александрович</t>
  </si>
  <si>
    <t>Петрашенко Денис Евгеньевич</t>
  </si>
  <si>
    <t>Рюмин Сергей Сергеевич</t>
  </si>
  <si>
    <t>Седов Алексей Анатольевич</t>
  </si>
  <si>
    <t>Славнов Александр Сергеевич</t>
  </si>
  <si>
    <t>Чабанов Дмитрий Сергеевич</t>
  </si>
  <si>
    <t>Эмиргамзаев Курбан Русланович</t>
  </si>
  <si>
    <t>22.01</t>
  </si>
  <si>
    <t>31.1</t>
  </si>
  <si>
    <t>РРСССН</t>
  </si>
  <si>
    <t>Багиров Даниил Дмитриевич</t>
  </si>
  <si>
    <t>Белоусов Александр Андреевич</t>
  </si>
  <si>
    <t>Вершинин Никита Владимирович</t>
  </si>
  <si>
    <t>Ворожищев Илья Денисович</t>
  </si>
  <si>
    <t>Ганиев Рашид Фазилович</t>
  </si>
  <si>
    <t>Гришин Роман Алексеевич</t>
  </si>
  <si>
    <t>Гудовских Игорь Олегович</t>
  </si>
  <si>
    <t>Гурский Сергей Александрович</t>
  </si>
  <si>
    <t>Зинин Александр Андреевич</t>
  </si>
  <si>
    <t>Кардашов Михаил Александрович</t>
  </si>
  <si>
    <t>Кащеев Кирилл Олегович</t>
  </si>
  <si>
    <t>Кладов Владислав Андреевич</t>
  </si>
  <si>
    <t>Королев Илья Владиславович</t>
  </si>
  <si>
    <t>Кулешов Илья Андреевич</t>
  </si>
  <si>
    <t>Липатов Сергей Александрович</t>
  </si>
  <si>
    <t>Михеев Егор Павлович</t>
  </si>
  <si>
    <t>Носалев Павел Анатольевич</t>
  </si>
  <si>
    <t>Пестовский Георгий Игоревич</t>
  </si>
  <si>
    <t>Рачко Максим Михайлович</t>
  </si>
  <si>
    <t>Савченко Артем Александрович</t>
  </si>
  <si>
    <t>Стецун Дмитрий Иванович</t>
  </si>
  <si>
    <t>Фадин Александр Иванович</t>
  </si>
  <si>
    <t>Штейн-Миллер Никита Дмитриевич</t>
  </si>
  <si>
    <t>1.02</t>
  </si>
  <si>
    <t>Абакумов Владимир Анатольевич</t>
  </si>
  <si>
    <t>Авдеев Евгений Андреевич</t>
  </si>
  <si>
    <t>Акимов Данила Владимирович</t>
  </si>
  <si>
    <t>Барамыков Эмиль Нариманович</t>
  </si>
  <si>
    <t>Былинин Александр Дмитриевич</t>
  </si>
  <si>
    <t>Волков Илья Вячеславович</t>
  </si>
  <si>
    <t>Гавриш Анатолий Алексеевич</t>
  </si>
  <si>
    <t>Жирнов Даниил Владимирович</t>
  </si>
  <si>
    <t>Кирсанов Алексей Артёмович</t>
  </si>
  <si>
    <t>Колышкин Игорь Сергеевич</t>
  </si>
  <si>
    <t>Кравченко Павел Андреевич</t>
  </si>
  <si>
    <t>Маргушев Тимур Гисович</t>
  </si>
  <si>
    <t>Михеев Николай Дмитриевич</t>
  </si>
  <si>
    <t>Мысаков Владислав Николаевич</t>
  </si>
  <si>
    <t>Орехов Сергей Сергеевич</t>
  </si>
  <si>
    <t>Панасенко Вадим Анатольевич</t>
  </si>
  <si>
    <t>Пустобаев Максим Игоревич</t>
  </si>
  <si>
    <t>Сивков Данил Сергеевич</t>
  </si>
  <si>
    <t>Смирнов Виталий Юрьевич</t>
  </si>
  <si>
    <t>Степаненко Виктор Дмитриевич</t>
  </si>
  <si>
    <t>Феоктистов Владислав Олегович</t>
  </si>
  <si>
    <t>Штанько Сергей Петрович</t>
  </si>
  <si>
    <t>Ямнов Олег Русланович</t>
  </si>
  <si>
    <t>21.02</t>
  </si>
  <si>
    <t>Андреев Александр Юрьевич</t>
  </si>
  <si>
    <t>Атепалихин Максим Константинович</t>
  </si>
  <si>
    <t>Брагин Сергей Александрович</t>
  </si>
  <si>
    <t>Букатка Константин Григорьевич</t>
  </si>
  <si>
    <t>Васильев Андрей Васильевич</t>
  </si>
  <si>
    <t>Галкин Виктор Андреевич</t>
  </si>
  <si>
    <t>Голубенко Никита Сергеевич</t>
  </si>
  <si>
    <t>Гришин Константин Дмитриевич</t>
  </si>
  <si>
    <t>Емелин Павел Александрович</t>
  </si>
  <si>
    <t>Лесняков Сергей Николаевич</t>
  </si>
  <si>
    <t>Мамоненков Алексей Денисович</t>
  </si>
  <si>
    <t>Морозов Никита Тимофеевич</t>
  </si>
  <si>
    <t>Мутафов Божидар Пенков</t>
  </si>
  <si>
    <t>Назарцев Александр Сергеевич</t>
  </si>
  <si>
    <t>Николаев Дмитрий Витальевич</t>
  </si>
  <si>
    <t>Полищук Никита Константинович</t>
  </si>
  <si>
    <t>Савельев Игорь Вячеславович</t>
  </si>
  <si>
    <t>Туний Василий Иванович</t>
  </si>
  <si>
    <t>Фуфин Роман Викторович</t>
  </si>
  <si>
    <t>Халтурин Дмитрий Сергеевич</t>
  </si>
  <si>
    <t>Хамдамов Рустамжон Абдукаримович</t>
  </si>
  <si>
    <t>Хамдамов Сохибжон Абдукаримович</t>
  </si>
  <si>
    <t>Храпков Вадим Александрович</t>
  </si>
  <si>
    <t>Шамурзаев Ибрагим Эльбрусович</t>
  </si>
  <si>
    <t>Шихмагомедов Магомед Султанбекович</t>
  </si>
  <si>
    <t>Шуткин Илья Сергеевич</t>
  </si>
  <si>
    <t>30.1</t>
  </si>
  <si>
    <t>05.02</t>
  </si>
  <si>
    <t>РРИАУ</t>
  </si>
  <si>
    <t>Балябин Павел Вадимович</t>
  </si>
  <si>
    <t>Бухтияров Дмитрий Вячеславович</t>
  </si>
  <si>
    <t>Васютенко Игорь Анатольевич</t>
  </si>
  <si>
    <t>Ерлыченко Сергей Сергеевич</t>
  </si>
  <si>
    <t>Зубков Максим Станиславович</t>
  </si>
  <si>
    <t>Калентьев Глеб Викторович</t>
  </si>
  <si>
    <t>Колычев Илья Владимирович</t>
  </si>
  <si>
    <t>Костенко Дмитрий Игоревич</t>
  </si>
  <si>
    <t>Коханюк Максим Сергеевич</t>
  </si>
  <si>
    <t>Круглик Антон Андреевич</t>
  </si>
  <si>
    <t>Кудрявец Владислав Андреевич</t>
  </si>
  <si>
    <t>Любицкий Алексей Сергеевич</t>
  </si>
  <si>
    <t>Марков Николай Михайлович</t>
  </si>
  <si>
    <t>Миначетдинов Максут Ильсурович</t>
  </si>
  <si>
    <t>Миронов Андрей Андреевич</t>
  </si>
  <si>
    <t>Мурашкин Семен Федорович</t>
  </si>
  <si>
    <t>Песков Артем Витальевич</t>
  </si>
  <si>
    <t>Пономарев Дмитрий Николаевич</t>
  </si>
  <si>
    <t>Стародуб Олег Станиславович</t>
  </si>
  <si>
    <t>Таран Андрей Олегович</t>
  </si>
  <si>
    <t>Уваров Анатолий Алексеевич</t>
  </si>
  <si>
    <t>Хусаинов Каирбек Турлыбекович</t>
  </si>
  <si>
    <t>Чупров Денис Сергеевич</t>
  </si>
  <si>
    <t>Щербина Дмитрий Геннадьевич</t>
  </si>
  <si>
    <t>12.02</t>
  </si>
  <si>
    <t>17.02</t>
  </si>
  <si>
    <t>04.02</t>
  </si>
  <si>
    <t>Абдуллаев Арсен Рафикович</t>
  </si>
  <si>
    <t>Беседин Никита Александрович</t>
  </si>
  <si>
    <t>Богданец Александр Викторович</t>
  </si>
  <si>
    <t>Бушуев Роман Дмитриевич</t>
  </si>
  <si>
    <t>Винников Павел Васильевич</t>
  </si>
  <si>
    <t>Воробьев Дмитрий Анатольевич</t>
  </si>
  <si>
    <t>Галкин Николай Олегович</t>
  </si>
  <si>
    <t>Джубуев Сеит Мурадинович</t>
  </si>
  <si>
    <t>Диженков Вадим Евгеньевич</t>
  </si>
  <si>
    <t>Жанков Дмитрий Павлович</t>
  </si>
  <si>
    <t>Клищ Владислав Сергеевич</t>
  </si>
  <si>
    <t>Ковалев Владимир Евгеньевич</t>
  </si>
  <si>
    <t>Кожокарь Иван Михайлович</t>
  </si>
  <si>
    <t>Крючков Анатолий Александрович</t>
  </si>
  <si>
    <t>Кудлаев Сергей Николаевич</t>
  </si>
  <si>
    <t>Куликов Сергей Романович</t>
  </si>
  <si>
    <t>Лактионов Кирилл Игоревич</t>
  </si>
  <si>
    <t>Мифтяхов Динар Альбертович</t>
  </si>
  <si>
    <t>Михайлов Даниил Александрович</t>
  </si>
  <si>
    <t>Михайлов Михаил Михайлович</t>
  </si>
  <si>
    <t>Мицкий Егор Александрович</t>
  </si>
  <si>
    <t>Никульцев Илья Русланович</t>
  </si>
  <si>
    <t>Новиков  Михаил Павлович</t>
  </si>
  <si>
    <t>Павлов Николай Александрович</t>
  </si>
  <si>
    <t>Панин Максим Юрьевич</t>
  </si>
  <si>
    <t>Прозоров Владислав Игоревич</t>
  </si>
  <si>
    <t>Рублевский Кирилл Романович</t>
  </si>
  <si>
    <t>Сизов Кирилл Александрович</t>
  </si>
  <si>
    <t>Чечулин Антон Романович</t>
  </si>
  <si>
    <t>Шорин Сергей Сергеевич</t>
  </si>
  <si>
    <t>21.01</t>
  </si>
  <si>
    <t>18.02</t>
  </si>
  <si>
    <t>13.02</t>
  </si>
  <si>
    <t>08.02</t>
  </si>
  <si>
    <t>Васиков Гумар Маратович</t>
  </si>
  <si>
    <t>Захаров Данила Юрьевич</t>
  </si>
  <si>
    <t>Злыднев Александр Александрович</t>
  </si>
  <si>
    <t>Ивкин Александр Дмитриевич</t>
  </si>
  <si>
    <t>Казанцев Владимир Владимирович</t>
  </si>
  <si>
    <t>Калинин Денис Вячеславович</t>
  </si>
  <si>
    <t>Кальнев Дмитрий Вячеславович</t>
  </si>
  <si>
    <t>Калякин Егор Игоревич</t>
  </si>
  <si>
    <t>Кобзев Виталий Михайлович</t>
  </si>
  <si>
    <t>Никаноров Алексей Сергеевич</t>
  </si>
  <si>
    <t>Олейников Юрий Игоревич</t>
  </si>
  <si>
    <t>Островский Денис Андреевич</t>
  </si>
  <si>
    <t>Первых Данил Михайлович</t>
  </si>
  <si>
    <t>Плотников Андрей Алексеевич</t>
  </si>
  <si>
    <t>Принев Артем Юрьевич</t>
  </si>
  <si>
    <t>Рудик Роман Андреевич</t>
  </si>
  <si>
    <t>Семенов Николай Вячеславович</t>
  </si>
  <si>
    <t>Сенин Максим Владимирович</t>
  </si>
  <si>
    <t>Скляр Никита Сергеевич</t>
  </si>
  <si>
    <t>Фатин Юрий Дмитриевич</t>
  </si>
  <si>
    <t>Федотов Артем Витальевич</t>
  </si>
  <si>
    <t>Хугаев Тимур Олегович</t>
  </si>
  <si>
    <t>Хурсинов Аскер Муаедович</t>
  </si>
  <si>
    <t>Чабанов Виталий Сергеевич</t>
  </si>
  <si>
    <t>Чернышев Аркадий Витальевич</t>
  </si>
  <si>
    <t>Чесноков Антон Олегович</t>
  </si>
  <si>
    <t>Шаронин Артем Игоревич</t>
  </si>
  <si>
    <t>Шипилевский Алексей Альбертович</t>
  </si>
  <si>
    <t>Юрченко Владислав Николаевич</t>
  </si>
  <si>
    <t>Зачет</t>
  </si>
  <si>
    <t>Зачет с оценкой</t>
  </si>
  <si>
    <t>20.01</t>
  </si>
  <si>
    <t>07.02</t>
  </si>
  <si>
    <t>03.02</t>
  </si>
  <si>
    <t>29.1</t>
  </si>
  <si>
    <t>Д-4101-1</t>
  </si>
  <si>
    <t>ТСП</t>
  </si>
  <si>
    <t>СОКССН</t>
  </si>
  <si>
    <t>БПППСУССОСВ</t>
  </si>
  <si>
    <t>ИССН</t>
  </si>
  <si>
    <t>СИКСВН</t>
  </si>
  <si>
    <t>РИСССН</t>
  </si>
  <si>
    <t>Айзатуллин Т.А.</t>
  </si>
  <si>
    <t>н;ан</t>
  </si>
  <si>
    <t>Артёменко Д.К.</t>
  </si>
  <si>
    <t>Билалов И.Э.</t>
  </si>
  <si>
    <t>Вдовенко Д.В.</t>
  </si>
  <si>
    <t>Гармонин А.Э.</t>
  </si>
  <si>
    <t>Гладков А.Г.</t>
  </si>
  <si>
    <t>Грачев В.В</t>
  </si>
  <si>
    <t>Дёмочкин Д.В.</t>
  </si>
  <si>
    <t>Западнов А.О.</t>
  </si>
  <si>
    <t>Идрисов Г.С.</t>
  </si>
  <si>
    <t>н;зач</t>
  </si>
  <si>
    <t>Калачиков В.С.</t>
  </si>
  <si>
    <t>Калистов О.Д.</t>
  </si>
  <si>
    <t>Клименко А.Д.</t>
  </si>
  <si>
    <t>Колбасин Я.В.</t>
  </si>
  <si>
    <t>Косинцев В.В.</t>
  </si>
  <si>
    <t>Кузнецов Г.В.</t>
  </si>
  <si>
    <t>2;2</t>
  </si>
  <si>
    <t>Левченко В.С.</t>
  </si>
  <si>
    <t>Макушин А.В.</t>
  </si>
  <si>
    <t>Мальцев А.М.</t>
  </si>
  <si>
    <t>Мустонен П.А.</t>
  </si>
  <si>
    <t>н;н</t>
  </si>
  <si>
    <t>Ностаев Э.Н.</t>
  </si>
  <si>
    <t>Федоров Е.П.</t>
  </si>
  <si>
    <t>Шакиров Д.И.</t>
  </si>
  <si>
    <t>Шевцов А.Н.</t>
  </si>
  <si>
    <t>Шуватов В.В.</t>
  </si>
  <si>
    <t>Шугаипов Д.В.</t>
  </si>
  <si>
    <t>РРИСССН</t>
  </si>
  <si>
    <t>Арестанов М.Д.</t>
  </si>
  <si>
    <t>Асадуллин Р.У.</t>
  </si>
  <si>
    <t>Бабкин А.А.</t>
  </si>
  <si>
    <t>отч</t>
  </si>
  <si>
    <t>Барабаш И.С.</t>
  </si>
  <si>
    <t>Барсуков В.В.</t>
  </si>
  <si>
    <t>Бородинов В.В.</t>
  </si>
  <si>
    <t>Бутенко В.С.</t>
  </si>
  <si>
    <t>Глушков К.М.</t>
  </si>
  <si>
    <t>Голяков Д.А.</t>
  </si>
  <si>
    <t>Древалев М.И.</t>
  </si>
  <si>
    <t>Душинин С.А.</t>
  </si>
  <si>
    <t>Жариков Т.С.</t>
  </si>
  <si>
    <t>Костяев В.С.</t>
  </si>
  <si>
    <t>Кочергин А.С.</t>
  </si>
  <si>
    <t>Мокин А.Э.</t>
  </si>
  <si>
    <t>Молотов П.С.</t>
  </si>
  <si>
    <t>Намазов Д.П.</t>
  </si>
  <si>
    <t>Подгорнов В.А.</t>
  </si>
  <si>
    <t>Рубцов Р.С.</t>
  </si>
  <si>
    <t>Семенов Д.Э.</t>
  </si>
  <si>
    <t>Семушин Д.С.</t>
  </si>
  <si>
    <t>Чупров И.В.</t>
  </si>
  <si>
    <t>Шаповалов Д.И.</t>
  </si>
  <si>
    <t>Шашков К.В.</t>
  </si>
  <si>
    <t>Янабердин А.А.</t>
  </si>
  <si>
    <t>2.12</t>
  </si>
  <si>
    <t>4.02</t>
  </si>
  <si>
    <t>РриСССН</t>
  </si>
  <si>
    <t>Архипов Д.О.</t>
  </si>
  <si>
    <t>Ахадов М.Р.</t>
  </si>
  <si>
    <t>Бендер Е.Г.</t>
  </si>
  <si>
    <t>Вакульчик П.А.</t>
  </si>
  <si>
    <t>Гайсов Р.Р.</t>
  </si>
  <si>
    <t>Герасименко Д.Е.</t>
  </si>
  <si>
    <t>Екимов Е.С.</t>
  </si>
  <si>
    <t>Еркин С.И.</t>
  </si>
  <si>
    <t>Иванченко В.А.</t>
  </si>
  <si>
    <t>Исаков Е.В.</t>
  </si>
  <si>
    <t>Комбаров В.Ю.</t>
  </si>
  <si>
    <t>Коноваленко Н.Д.</t>
  </si>
  <si>
    <t>Коротыч А.О.</t>
  </si>
  <si>
    <t>Ластовецкий М.Ю.</t>
  </si>
  <si>
    <t>Логунов С.В.</t>
  </si>
  <si>
    <t>Новак О.В.</t>
  </si>
  <si>
    <t>Осокин А.А.</t>
  </si>
  <si>
    <t>Пискунов В.В.</t>
  </si>
  <si>
    <t>Пустыльников Н.И.</t>
  </si>
  <si>
    <t>Разумов А.В.</t>
  </si>
  <si>
    <t>Ревегук А.А.</t>
  </si>
  <si>
    <t>Сархатов А.М.</t>
  </si>
  <si>
    <t>Смороденцев П.Г.</t>
  </si>
  <si>
    <t>Тодоров Н.С.</t>
  </si>
  <si>
    <t>Уницаев А.Б.</t>
  </si>
  <si>
    <t>Хрусталев А.И.</t>
  </si>
  <si>
    <t>Якунин А.И.</t>
  </si>
  <si>
    <t>30.11</t>
  </si>
  <si>
    <t>28.1</t>
  </si>
  <si>
    <t>7.02</t>
  </si>
  <si>
    <t>3.2</t>
  </si>
  <si>
    <t>Антонов А.С.</t>
  </si>
  <si>
    <t>Бессарабов А.А.</t>
  </si>
  <si>
    <t>Гузик А.С.</t>
  </si>
  <si>
    <t>Джанбеков Р.М.</t>
  </si>
  <si>
    <t>Иванов К.А.</t>
  </si>
  <si>
    <t>Исрафилов И.Г.</t>
  </si>
  <si>
    <t>Карпенко Э.О.</t>
  </si>
  <si>
    <t>Керимов З.Р.</t>
  </si>
  <si>
    <t>Куиз Б.А.</t>
  </si>
  <si>
    <t>Масленников М.В.</t>
  </si>
  <si>
    <t>Насрулаев Э.И.</t>
  </si>
  <si>
    <t>Некрасов С.А.</t>
  </si>
  <si>
    <t>Охремчук А.А.</t>
  </si>
  <si>
    <t>Петухов А.А.</t>
  </si>
  <si>
    <t>Пунгин А.А.</t>
  </si>
  <si>
    <t>Ракитин Д.А.</t>
  </si>
  <si>
    <t>Рыбаков А.Д.</t>
  </si>
  <si>
    <t>Салов Е.В.</t>
  </si>
  <si>
    <t>Сапожников В.В.</t>
  </si>
  <si>
    <t>Тедеев В.С.</t>
  </si>
  <si>
    <t>Тупарев А.В.</t>
  </si>
  <si>
    <t>Форманюк В.В.</t>
  </si>
  <si>
    <t>Фролов И.О.</t>
  </si>
  <si>
    <t>Чепурнов К.А.</t>
  </si>
  <si>
    <t>Чурбанов К.Н.</t>
  </si>
  <si>
    <t>Шатохин А.А.</t>
  </si>
  <si>
    <t>Ширямин А.С.</t>
  </si>
  <si>
    <t>13.01</t>
  </si>
  <si>
    <t>14.12</t>
  </si>
  <si>
    <t>Бакмаева К.Р.</t>
  </si>
  <si>
    <t>Бородина К.А.</t>
  </si>
  <si>
    <t>Бородина М.А.</t>
  </si>
  <si>
    <t>Быстрова А.О.</t>
  </si>
  <si>
    <t>Григорьева А.В.</t>
  </si>
  <si>
    <t>Данилова С.А.</t>
  </si>
  <si>
    <t>Жбанова В.В.</t>
  </si>
  <si>
    <t>Корепанова Е.А.</t>
  </si>
  <si>
    <t>Красильникова А.С.</t>
  </si>
  <si>
    <t>Летунова А.С.</t>
  </si>
  <si>
    <t>Любовцова Д.А.</t>
  </si>
  <si>
    <t>Матвеева В.А.</t>
  </si>
  <si>
    <t>Минеева Е.В.</t>
  </si>
  <si>
    <t>Минеева Н.В.</t>
  </si>
  <si>
    <t>Палилова Е.И.</t>
  </si>
  <si>
    <t>Плотникова А.Ю.</t>
  </si>
  <si>
    <t>Полищук Д.А.</t>
  </si>
  <si>
    <t>Прояева А.Е.</t>
  </si>
  <si>
    <t>Самарская В.Э.</t>
  </si>
  <si>
    <t>Утяшева А.А.</t>
  </si>
  <si>
    <t>Харченко П.Е.</t>
  </si>
  <si>
    <t>Чакина А.А.</t>
  </si>
  <si>
    <t>Боевое применение подразд. оптич. связи УС соединений</t>
  </si>
  <si>
    <t>ОТССН</t>
  </si>
  <si>
    <t>Баймурзин В.С.</t>
  </si>
  <si>
    <t>Басулин Д.В.</t>
  </si>
  <si>
    <t>Белокаменский О.Г.</t>
  </si>
  <si>
    <t>Букшин А.А.</t>
  </si>
  <si>
    <t>Витовский П.М.</t>
  </si>
  <si>
    <t>Гущин Л.В.</t>
  </si>
  <si>
    <t>Дудырев И.А.</t>
  </si>
  <si>
    <t>Колесников П.В.</t>
  </si>
  <si>
    <t>Костромин И.Н.</t>
  </si>
  <si>
    <t>Марченко Р.Ю.</t>
  </si>
  <si>
    <t>Мосягин А.Е.</t>
  </si>
  <si>
    <t>Нуждин А.А.</t>
  </si>
  <si>
    <t>Панов Д.М.</t>
  </si>
  <si>
    <t>Пилипюк Ю.А.</t>
  </si>
  <si>
    <t>Раецкий Е.В.</t>
  </si>
  <si>
    <t>Рыбаков Р.В.</t>
  </si>
  <si>
    <t>Сергачев П.Г.</t>
  </si>
  <si>
    <t>Смольский И.Д.</t>
  </si>
  <si>
    <t>Степанов А.А.</t>
  </si>
  <si>
    <t>Степанов С.Ю.</t>
  </si>
  <si>
    <t>Тарасов С.Н.</t>
  </si>
  <si>
    <t>Тимошенко И.В.</t>
  </si>
  <si>
    <t>Царев П.П.</t>
  </si>
  <si>
    <t>Щепетов М.Р.</t>
  </si>
  <si>
    <t>29.01</t>
  </si>
  <si>
    <t>БППМСУСС</t>
  </si>
  <si>
    <t>СИКРИТССН</t>
  </si>
  <si>
    <t>МТССН</t>
  </si>
  <si>
    <t>Бородин К.А.</t>
  </si>
  <si>
    <t>Веденькин Р.В.</t>
  </si>
  <si>
    <t>Гафиятуллин Б.В.</t>
  </si>
  <si>
    <t>Голубенко Е.С.</t>
  </si>
  <si>
    <t>Зайцев П.В.</t>
  </si>
  <si>
    <t>Захаров В.В.</t>
  </si>
  <si>
    <t>Иванов В.С.</t>
  </si>
  <si>
    <t>Карнаухов А.А.</t>
  </si>
  <si>
    <t>Котенко М.А.</t>
  </si>
  <si>
    <t>Кравцов Р.В.</t>
  </si>
  <si>
    <t>Крюков Н.А.</t>
  </si>
  <si>
    <t>Лялин Р.Ф.</t>
  </si>
  <si>
    <t>Макоев Б.Б.</t>
  </si>
  <si>
    <t>Малюков К.А.</t>
  </si>
  <si>
    <t>Молчанов С.А.</t>
  </si>
  <si>
    <t>Мотькин А.А.</t>
  </si>
  <si>
    <t>Репин А.В.</t>
  </si>
  <si>
    <t>Рузов Ю.Р.</t>
  </si>
  <si>
    <t>Рябцев Р.В.</t>
  </si>
  <si>
    <t>Самков А.И.</t>
  </si>
  <si>
    <t>Седых В.Л.</t>
  </si>
  <si>
    <t>Сотников Н.И.</t>
  </si>
  <si>
    <t>Сундетов А.А.</t>
  </si>
  <si>
    <t>Сухоплюев А.К.</t>
  </si>
  <si>
    <t>Тютерев В.И.</t>
  </si>
  <si>
    <t>Уянаев О.Р.</t>
  </si>
  <si>
    <t>Халиков А.А.</t>
  </si>
  <si>
    <t>Харитонов В.С.</t>
  </si>
  <si>
    <t>Шомахов Р.М.</t>
  </si>
  <si>
    <t>11.12</t>
  </si>
  <si>
    <t>Баскаков П.А.</t>
  </si>
  <si>
    <t>Богданов А.А.</t>
  </si>
  <si>
    <t>Винокуров А.В.</t>
  </si>
  <si>
    <t>Демаков Д.А.</t>
  </si>
  <si>
    <t>Деменюков А.В.</t>
  </si>
  <si>
    <t>Евдокимов Н.С.</t>
  </si>
  <si>
    <t>Егоров И.В.</t>
  </si>
  <si>
    <t>Загудаев Д.А.</t>
  </si>
  <si>
    <t>Заев В.А.</t>
  </si>
  <si>
    <t>Кабликов А.Р.</t>
  </si>
  <si>
    <t>Кабышев Б.А.</t>
  </si>
  <si>
    <t>Кудряшов А.Е.</t>
  </si>
  <si>
    <t>Кусаев В.А.</t>
  </si>
  <si>
    <t>Кутейкин С.Д.</t>
  </si>
  <si>
    <t>Лыков Р.А.</t>
  </si>
  <si>
    <t>Маленкин А.О.</t>
  </si>
  <si>
    <t>Мудрук Г.О.</t>
  </si>
  <si>
    <t>Осипов Д.А.</t>
  </si>
  <si>
    <t>Рогожин Р.А.</t>
  </si>
  <si>
    <t>Савельев А.Ю.</t>
  </si>
  <si>
    <t>Смотрицкий Н.Д.</t>
  </si>
  <si>
    <t>Ткаченко Е.О.</t>
  </si>
  <si>
    <t>Тузов В.С.</t>
  </si>
  <si>
    <t>Тюкавкин Н.Ю.</t>
  </si>
  <si>
    <t>Фурсов А.С.</t>
  </si>
  <si>
    <t>Хуламханов М.Б.</t>
  </si>
  <si>
    <t>Черников М.М.</t>
  </si>
  <si>
    <t>Шафеев А.А.</t>
  </si>
  <si>
    <t>Якубович В.Р.</t>
  </si>
  <si>
    <t>28.08</t>
  </si>
  <si>
    <t>24.10</t>
  </si>
  <si>
    <t>15.10</t>
  </si>
  <si>
    <t>27.02</t>
  </si>
  <si>
    <t>Войсковая стажировка</t>
  </si>
  <si>
    <t>Строевая подготовка</t>
  </si>
  <si>
    <t>ОВУ</t>
  </si>
  <si>
    <t>ЗГТ</t>
  </si>
  <si>
    <t>ЗИССН</t>
  </si>
  <si>
    <t>РНСС</t>
  </si>
  <si>
    <t>ОРСЛСИМОДВ</t>
  </si>
  <si>
    <t>СЦКИШ</t>
  </si>
  <si>
    <t>УПМВ</t>
  </si>
  <si>
    <t>СТСВС</t>
  </si>
  <si>
    <t>Бойко Данил Вадимович</t>
  </si>
  <si>
    <t>Волгушев Владислав Олегович</t>
  </si>
  <si>
    <t>Горлов Валерий Александрович</t>
  </si>
  <si>
    <t>Данилов Александр Вячеславович</t>
  </si>
  <si>
    <t>Евлоев Хизир Борисович</t>
  </si>
  <si>
    <t>Елизаров Владислав Анатольевич</t>
  </si>
  <si>
    <t>Жуков (Демедюк) Игорь Владимирович</t>
  </si>
  <si>
    <t>Искаков Мирлан Русланович</t>
  </si>
  <si>
    <t>Кириченко Виктор Витальевич</t>
  </si>
  <si>
    <t>Ковалев Кирилл Александрович</t>
  </si>
  <si>
    <t>Кураков Иван Алексеевич</t>
  </si>
  <si>
    <t>Леонтьев Максим Ильич</t>
  </si>
  <si>
    <t>Львов Артем Вячеславович</t>
  </si>
  <si>
    <t>Мельников Никита Андреевич</t>
  </si>
  <si>
    <t>Милюк Никита Романович</t>
  </si>
  <si>
    <t>Москаленко Даниил Денисович</t>
  </si>
  <si>
    <t>Наказной Виталий Сергеевич</t>
  </si>
  <si>
    <t>Орлов Кирилл Сергеевич</t>
  </si>
  <si>
    <t xml:space="preserve">Поташов Данила Сергеевич </t>
  </si>
  <si>
    <t>Сальников Александр Андреевич</t>
  </si>
  <si>
    <t>Селянин Максим Николаевич</t>
  </si>
  <si>
    <t>Силлер Антон Констанинович</t>
  </si>
  <si>
    <t>Сысуев Денис Михайлович</t>
  </si>
  <si>
    <t>Толстых Максим Александрович</t>
  </si>
  <si>
    <t>Фабричнов Ярослав Сергеевич</t>
  </si>
  <si>
    <t>Хадзиев Геланий Лом-Алиевич</t>
  </si>
  <si>
    <t>Черняев Артем Романович</t>
  </si>
  <si>
    <t>Шимкин Олег Владимирович</t>
  </si>
  <si>
    <t>Шингарев Василий Федорович</t>
  </si>
  <si>
    <t>Шихатаров Виталий Витальевич</t>
  </si>
  <si>
    <t>Шляев Илья Валерьевич</t>
  </si>
  <si>
    <t>1.10</t>
  </si>
  <si>
    <t>6.11</t>
  </si>
  <si>
    <t>22.02</t>
  </si>
  <si>
    <t>28.02</t>
  </si>
  <si>
    <t>СП</t>
  </si>
  <si>
    <t>Абукаев Анвар Муратович</t>
  </si>
  <si>
    <t>Агабубаев Дамир Исмаилович</t>
  </si>
  <si>
    <t>Васильев Антон Владимирович</t>
  </si>
  <si>
    <t>Гамзатов Марат Алиевич</t>
  </si>
  <si>
    <t>Глазов Александр Евгеньевич</t>
  </si>
  <si>
    <t>Гончаров Владислав Сергеевич</t>
  </si>
  <si>
    <t>Горшков Владислав Алексеевич</t>
  </si>
  <si>
    <t>Гурбанов Тимур Керимович</t>
  </si>
  <si>
    <t>ЗАйцев Владислав Давидович</t>
  </si>
  <si>
    <t>Исмаилов Магомедали Русланович</t>
  </si>
  <si>
    <t>Калюжный Виктор Владимирович</t>
  </si>
  <si>
    <t>Кудлай Алексей Андреевич</t>
  </si>
  <si>
    <t>Летунов Михаил Сергеевич</t>
  </si>
  <si>
    <t>Лычаков Павел Александрович</t>
  </si>
  <si>
    <t>Маковкин Эдуард Андреевич</t>
  </si>
  <si>
    <t>Михальчик Сергей Андреевич</t>
  </si>
  <si>
    <t>Нетужилов Дмитрий Алексеевич</t>
  </si>
  <si>
    <t>Панков Андрей Евгеньевич</t>
  </si>
  <si>
    <t>Пеняков Олег Александрович</t>
  </si>
  <si>
    <t>Пшеничный Евгений Андреевич</t>
  </si>
  <si>
    <t>Середа Денис Александрович</t>
  </si>
  <si>
    <t>Середа Михаил Геннадьевич</t>
  </si>
  <si>
    <t>Сидоров Егор Сергеевич</t>
  </si>
  <si>
    <t>Тарасенко Станислав Евгеньевич</t>
  </si>
  <si>
    <t>Техтелёв  Алексей Александрович</t>
  </si>
  <si>
    <t>Филинков Дмитрий Игоревич</t>
  </si>
  <si>
    <t>Хаюмов Максим Олегович</t>
  </si>
  <si>
    <t>Царегородцев Александр Сергеевич</t>
  </si>
  <si>
    <t>Шахурин Степан Сергеевич</t>
  </si>
  <si>
    <t>Юферов Григорий Михайлович</t>
  </si>
  <si>
    <t>16.10</t>
  </si>
  <si>
    <t>14.11</t>
  </si>
  <si>
    <t>РнСС</t>
  </si>
  <si>
    <t>Алёшкин Александр Владимирович</t>
  </si>
  <si>
    <t>Белоног Владислав Игоревич</t>
  </si>
  <si>
    <t>Блажиевский Вячеслав Валерьевич</t>
  </si>
  <si>
    <t xml:space="preserve">Борисов Леонид Ильич </t>
  </si>
  <si>
    <t>Бузукашвили Анзор Семенович</t>
  </si>
  <si>
    <t>Гатауллин Динар Ринатович</t>
  </si>
  <si>
    <t xml:space="preserve">Гусейнов Самир Эльханович </t>
  </si>
  <si>
    <t>Дисков Алексей Николаевич</t>
  </si>
  <si>
    <t>Еременко Владислав Сергеевич</t>
  </si>
  <si>
    <t>Заглубоцкий Андрей Александрович</t>
  </si>
  <si>
    <t>Захаренко Петр Владимирович</t>
  </si>
  <si>
    <t>Золотарёв Артут Оганесович</t>
  </si>
  <si>
    <t>Мальцев Александр Александрович</t>
  </si>
  <si>
    <t>Марков Сергей Дмитриевич</t>
  </si>
  <si>
    <t>Минин Вадим Александрович</t>
  </si>
  <si>
    <t>Мирошниченко Виталий Алексеевич</t>
  </si>
  <si>
    <t>Набойченко Илья Сергеевич</t>
  </si>
  <si>
    <t>Нежданов В.И.</t>
  </si>
  <si>
    <t>Овчинников Павел павлович</t>
  </si>
  <si>
    <t>Панченко Артем Юрьевич</t>
  </si>
  <si>
    <t>Попыванов Максим Владимирович</t>
  </si>
  <si>
    <t>Пятенко Артем Юрьевич</t>
  </si>
  <si>
    <t>Романов Игорь Павлович</t>
  </si>
  <si>
    <t>Сахаутдинов Нияз Науфатович</t>
  </si>
  <si>
    <t>Скоробогатов Константин Иванович</t>
  </si>
  <si>
    <t>Фирсов Павел Олегович</t>
  </si>
  <si>
    <t>Чочаев Зейтун Хызырович</t>
  </si>
  <si>
    <t>Шатохин Павел Юрьевич</t>
  </si>
  <si>
    <t>Швецов Иван Дмитриевич</t>
  </si>
  <si>
    <t>Ядов Николай Алексеевич</t>
  </si>
  <si>
    <t>Ян Александр Евгеньевич</t>
  </si>
  <si>
    <t>28.10</t>
  </si>
  <si>
    <t>29.10</t>
  </si>
  <si>
    <t>3.02</t>
  </si>
  <si>
    <t>06.02</t>
  </si>
  <si>
    <t>25.02</t>
  </si>
  <si>
    <t>19.02</t>
  </si>
  <si>
    <t>29.02</t>
  </si>
  <si>
    <t>Аверьянов Павел Владимирович</t>
  </si>
  <si>
    <t>Александров Дмитрий Владимирович</t>
  </si>
  <si>
    <t>Бакланов Алексей Анатольевич</t>
  </si>
  <si>
    <t>Бекетов Артем Валериевич</t>
  </si>
  <si>
    <t>Валетов Никита Алексеевич</t>
  </si>
  <si>
    <t>Васильев Денис Витальевич</t>
  </si>
  <si>
    <t>Галицкий Владислав Леонидович</t>
  </si>
  <si>
    <t>Жуков Семен Евгеньевич</t>
  </si>
  <si>
    <t>Жура Дмитрий Игоревич</t>
  </si>
  <si>
    <t>Заборский Николай Алексеевич</t>
  </si>
  <si>
    <t>Зубаиров Гаджимурад Рустамович</t>
  </si>
  <si>
    <t>Игнатьев Никита Олегович</t>
  </si>
  <si>
    <t>Карабанов Дмитрий Иванович</t>
  </si>
  <si>
    <t>Клименко Кирилл Владимирович</t>
  </si>
  <si>
    <t>Куринной Дмитрий Сергеевич</t>
  </si>
  <si>
    <t>Лебедев Сергей Эдуардович</t>
  </si>
  <si>
    <t>Макаренко Иван Иванович</t>
  </si>
  <si>
    <t>Мальцев Виталий Алексеевич</t>
  </si>
  <si>
    <t>Москаленко Виталий Викторович</t>
  </si>
  <si>
    <t>Мустафин Ильдар Ильясович</t>
  </si>
  <si>
    <t>Невядомский Алексей Евгеньевич</t>
  </si>
  <si>
    <t>Павлов Артем Дмитриевич</t>
  </si>
  <si>
    <t>Панчишкин Роман Сергеевич</t>
  </si>
  <si>
    <t>Попов Кирилл Витальевич</t>
  </si>
  <si>
    <t>Путинцев Владимир Владимирович</t>
  </si>
  <si>
    <t>Сардак Артем Васильевич</t>
  </si>
  <si>
    <t>Сибгатуллин Дмитрий Айратович</t>
  </si>
  <si>
    <t>Стрельников Николай Витальевич</t>
  </si>
  <si>
    <t>Теценко Михаил Витальевич</t>
  </si>
  <si>
    <t>Усолкин Денис Николаевич</t>
  </si>
  <si>
    <t>Шевченко Богдан Петрович</t>
  </si>
  <si>
    <t>17.10</t>
  </si>
  <si>
    <t>25.10</t>
  </si>
  <si>
    <t>8.11</t>
  </si>
  <si>
    <t>23.01</t>
  </si>
  <si>
    <t>РСС</t>
  </si>
  <si>
    <t>Алексеенко Нарина Сергеевна</t>
  </si>
  <si>
    <t>Бабак Валерия Вячеславовна</t>
  </si>
  <si>
    <t>Басараб Мария Павловна (Коровина)</t>
  </si>
  <si>
    <t>Буланова Ксения Алексеевна (Касаткина)</t>
  </si>
  <si>
    <t>Вольская Алена Юрьевна</t>
  </si>
  <si>
    <t>Долгова Ксения Сергеевна (Баловнева)</t>
  </si>
  <si>
    <t>Жданова  Инна Михайловна</t>
  </si>
  <si>
    <t>Жируева Альфия Ильдаровна (Шакирзянова)</t>
  </si>
  <si>
    <t>Канцерова Севилья Маратовна</t>
  </si>
  <si>
    <t>Климова Екатерина Андреевна (Андриенко)</t>
  </si>
  <si>
    <t>Коструба Аделия Шавкатжановна (Сатимова)</t>
  </si>
  <si>
    <t>Кремлева Александра Игоревна</t>
  </si>
  <si>
    <t>Кузнецова Юлия Викоровна (Баранова)</t>
  </si>
  <si>
    <t>Лебедева Екатерина Дмитриевна</t>
  </si>
  <si>
    <t>Мазикина Анастасия Владимировна</t>
  </si>
  <si>
    <t>Милюк Екатерина Александровна (Федяева)</t>
  </si>
  <si>
    <t>Пеганова Анастасия Константиновна</t>
  </si>
  <si>
    <t>Рахимова Ксения  Александровна</t>
  </si>
  <si>
    <t>Ромашкина Екатерина Александровна</t>
  </si>
  <si>
    <t>Симонова Карина Олеговна (Целуйко)</t>
  </si>
  <si>
    <t>Филинкова Анастасия Павловна (Широбокова)</t>
  </si>
  <si>
    <t>Хохлачева Екатерина Александровна</t>
  </si>
  <si>
    <t>Цветкова Снежана Олеговна (Фоменко)</t>
  </si>
  <si>
    <t>Цуркина Светлана Владимировна</t>
  </si>
  <si>
    <t>Щекутьева Олеся Викторовна (Мартос)</t>
  </si>
  <si>
    <t>29.08</t>
  </si>
  <si>
    <t>21.10</t>
  </si>
  <si>
    <t>Работа на редствах связи</t>
  </si>
  <si>
    <t>ОСП</t>
  </si>
  <si>
    <t>ЦСП</t>
  </si>
  <si>
    <t>Оптические системы передачи</t>
  </si>
  <si>
    <t>Андреев Андрей Анатольевич</t>
  </si>
  <si>
    <t>Базаров Николай Николаевич</t>
  </si>
  <si>
    <t>Варламов Александр Вадимович</t>
  </si>
  <si>
    <t>Васильев Алексей Игоревич</t>
  </si>
  <si>
    <t>Говоруха Андрей Валерьевич</t>
  </si>
  <si>
    <t>Гулин Дмитрий Витальевич</t>
  </si>
  <si>
    <t>Еремеев Максим Олегович</t>
  </si>
  <si>
    <t>Жданов Павел Тимофеевич</t>
  </si>
  <si>
    <t>Кикенин Василий Алексеевич</t>
  </si>
  <si>
    <t>Козулин Антон Викторович</t>
  </si>
  <si>
    <t>Крестьянкин Илья Дмитриевич</t>
  </si>
  <si>
    <t>Лим Александр Павлович</t>
  </si>
  <si>
    <t>Лим В Павлович</t>
  </si>
  <si>
    <t>Масалов Владимир Александрович</t>
  </si>
  <si>
    <t>Мещеряков Богдан Сергеевич</t>
  </si>
  <si>
    <t>Назаренко Дмитрий Олегович</t>
  </si>
  <si>
    <t>Настаев Расул Назирович</t>
  </si>
  <si>
    <t>Новоселов Дмитрий Александрович</t>
  </si>
  <si>
    <t>Пономаренко Денис Андреевич</t>
  </si>
  <si>
    <t>Рябко Даниил Игоревич</t>
  </si>
  <si>
    <t>Таранов Макисм Андреевич</t>
  </si>
  <si>
    <t>Цветков Александр Вадимович</t>
  </si>
  <si>
    <t>Шиляев Роман Станиславович</t>
  </si>
  <si>
    <t>Щекутьев Леонид Михайлович</t>
  </si>
  <si>
    <t>26.10</t>
  </si>
  <si>
    <t>18.10</t>
  </si>
  <si>
    <t>4.2</t>
  </si>
  <si>
    <t>Работа на средствах связи</t>
  </si>
  <si>
    <t>АСП</t>
  </si>
  <si>
    <t>Аннин Павел Николаевич</t>
  </si>
  <si>
    <t>Бабий Роман Юрьевич</t>
  </si>
  <si>
    <t>Буланов Игорь Сергеевич</t>
  </si>
  <si>
    <t>Водянов Андрей Андреевич</t>
  </si>
  <si>
    <t>Гончарук Алексей Игоревич</t>
  </si>
  <si>
    <t>Жежеря Денис Витальевич</t>
  </si>
  <si>
    <t>Желнин Роман Дмитриевич</t>
  </si>
  <si>
    <t>Логинов семен Андреевич</t>
  </si>
  <si>
    <t>Машляев Николай Игоревич</t>
  </si>
  <si>
    <t>Миндовский Александр Константинович</t>
  </si>
  <si>
    <t>Несмачный Александр Андреевич</t>
  </si>
  <si>
    <t>Петроченко Александр Михайлович</t>
  </si>
  <si>
    <t>Печенкин Алексей Евгеньевич</t>
  </si>
  <si>
    <t>Пометун Дмитрий Константинович</t>
  </si>
  <si>
    <t>Рысаев Илья Евгеньевич</t>
  </si>
  <si>
    <t>Сизов Дмитрий Андреевич</t>
  </si>
  <si>
    <t>Сусло Александр Андреевич</t>
  </si>
  <si>
    <t>Чернов Алексей Вячеславович</t>
  </si>
  <si>
    <t>Яндыганов Андрей Владимирович</t>
  </si>
  <si>
    <t>23.10</t>
  </si>
  <si>
    <t>Абашин Андрей Александрович</t>
  </si>
  <si>
    <t>Акользин Иван Александрович</t>
  </si>
  <si>
    <t>Афанасьев Илья Андреевич</t>
  </si>
  <si>
    <t>Байрамов Расим Гусейбалаевич</t>
  </si>
  <si>
    <t>Бароев Станислав Викторович</t>
  </si>
  <si>
    <t>Бауков Евгений Олегович</t>
  </si>
  <si>
    <t>Виниченко Даниил Георгиевич</t>
  </si>
  <si>
    <t>Горелов Максим Сергеевич</t>
  </si>
  <si>
    <t>Гречко Николай Михайлович</t>
  </si>
  <si>
    <t>Григорьев Дмитрий Анатольевич</t>
  </si>
  <si>
    <t>Кобяков Георгий Андреевич</t>
  </si>
  <si>
    <t>Корнийчук Григорий Владимирович</t>
  </si>
  <si>
    <t>Кузьмин Владислав Евгеньевич</t>
  </si>
  <si>
    <t>Левин Алексей Валерьевич</t>
  </si>
  <si>
    <t xml:space="preserve">Павлов Иван Сергеевич </t>
  </si>
  <si>
    <t>Приходченко Иван Романович</t>
  </si>
  <si>
    <t>Саламов Рустам Русланович</t>
  </si>
  <si>
    <t>Самсонов Дмитрий Игоревич</t>
  </si>
  <si>
    <t>Сергеев Максим Альбертович</t>
  </si>
  <si>
    <t>Сильчев Артем Алксеевич</t>
  </si>
  <si>
    <t>Сташко максим Александрович</t>
  </si>
  <si>
    <t>Терземан Владислав Иванович</t>
  </si>
  <si>
    <t>ОрсЛСиМПОДВ</t>
  </si>
  <si>
    <t>Защита гос.тайны</t>
  </si>
  <si>
    <t xml:space="preserve">ОВУ </t>
  </si>
  <si>
    <t>Строевая подготвка</t>
  </si>
  <si>
    <t>Ахмедов Рамазан Жамалович</t>
  </si>
  <si>
    <t>Бакин Алексей Сергеевич</t>
  </si>
  <si>
    <t>Боровиков Антон Владимирович</t>
  </si>
  <si>
    <t>Вершинин Игорь Дмитриевич</t>
  </si>
  <si>
    <t>Воробьев Павел Алексеевич</t>
  </si>
  <si>
    <t>Галандин Матвей Витальевич</t>
  </si>
  <si>
    <t>Зайдуллин Азамат Рушанович</t>
  </si>
  <si>
    <t>Король Евгений Васильевич</t>
  </si>
  <si>
    <t>Кравченко Сергей Александрович</t>
  </si>
  <si>
    <t>Криволапов Андрей Андреевич</t>
  </si>
  <si>
    <t>Маликов Дмитрий Васильевич</t>
  </si>
  <si>
    <t>Минин Андрей Алексеевич</t>
  </si>
  <si>
    <t>Мокин Антон Леонидович</t>
  </si>
  <si>
    <t>Пьянков Иван Игоревич</t>
  </si>
  <si>
    <t>Саттаров Ренат Рашидович</t>
  </si>
  <si>
    <t>Старинцев Иван Владимирович</t>
  </si>
  <si>
    <t>Шапиро Александр Борисович</t>
  </si>
  <si>
    <t>Шаульский Макисм Владимирович</t>
  </si>
  <si>
    <t>Юричев Алексей Иванович</t>
  </si>
  <si>
    <t>30.08</t>
  </si>
  <si>
    <t>13.11</t>
  </si>
  <si>
    <t>УПВМВ</t>
  </si>
  <si>
    <t>ОИОФПСВВСРФ</t>
  </si>
  <si>
    <t>Говорова Виктория Владимировна</t>
  </si>
  <si>
    <t>Дюкарева Анастасия Валерьевна</t>
  </si>
  <si>
    <t>Иванова Надежда Александровна</t>
  </si>
  <si>
    <t>Ким Елизавета  Сергеевна (Пикчур)</t>
  </si>
  <si>
    <t>Мехдиева Ирина Александровна (Горбач)</t>
  </si>
  <si>
    <t>Перегеря Елена Сергеевна (Шлыкова)</t>
  </si>
  <si>
    <t>Попова Анастасия  Николаевна (Гаврилова)</t>
  </si>
  <si>
    <t>Суходолова Диана Александровна</t>
  </si>
  <si>
    <t>Черницкая  Юлия  Витальевна</t>
  </si>
  <si>
    <t>Ядова Елена Сергеевна (Кийко)</t>
  </si>
  <si>
    <t>РЕЗУЛЬТАТЫ</t>
  </si>
  <si>
    <t>успеваемости  курсантов 2 факультета Военной академии связи</t>
  </si>
  <si>
    <t xml:space="preserve">в зимнем семестре  2019/2020 учебного года </t>
  </si>
  <si>
    <t>Подразделение</t>
  </si>
  <si>
    <t>Ко-во л/с</t>
  </si>
  <si>
    <t>Количество оценок получ.в уч. взводе</t>
  </si>
  <si>
    <t>Общее кол-во  оценок</t>
  </si>
  <si>
    <t xml:space="preserve"> Успеваемость обучаемых</t>
  </si>
  <si>
    <t>Ср. балл</t>
  </si>
  <si>
    <t>Оценка</t>
  </si>
  <si>
    <t>место</t>
  </si>
  <si>
    <t>Б(НА)</t>
  </si>
  <si>
    <t>нд</t>
  </si>
  <si>
    <t>%</t>
  </si>
  <si>
    <t>всего</t>
  </si>
  <si>
    <t>29 курс</t>
  </si>
  <si>
    <t>28 курс</t>
  </si>
  <si>
    <t>27 курс</t>
  </si>
  <si>
    <t>26 курс</t>
  </si>
  <si>
    <t>25 курс</t>
  </si>
  <si>
    <t>25 курс девушки</t>
  </si>
  <si>
    <t>26 курс девушки</t>
  </si>
  <si>
    <t xml:space="preserve">2 фак.            </t>
  </si>
  <si>
    <t>№ учебной группы</t>
  </si>
  <si>
    <t>Дисциплины</t>
  </si>
  <si>
    <t>Д-0701-1</t>
  </si>
  <si>
    <t>Д-0108-1</t>
  </si>
  <si>
    <t>Д-0102-1</t>
  </si>
  <si>
    <t>Д-0101-1</t>
  </si>
  <si>
    <t>Д-0303-1</t>
  </si>
  <si>
    <t>Д-0402-1</t>
  </si>
  <si>
    <t>Д-0901-1</t>
  </si>
  <si>
    <t>Д-0601-1</t>
  </si>
  <si>
    <t>Д-0301-1</t>
  </si>
  <si>
    <t>Социология</t>
  </si>
  <si>
    <t>Философия</t>
  </si>
  <si>
    <t>История</t>
  </si>
  <si>
    <t>ИиКГ</t>
  </si>
  <si>
    <t>Физика</t>
  </si>
  <si>
    <t>ср. балл курса 
за дисциплину</t>
  </si>
  <si>
    <t>ср. балл курса 
за сессию</t>
  </si>
  <si>
    <t>Д-0405-1</t>
  </si>
  <si>
    <t>Д-1204-1</t>
  </si>
  <si>
    <t>Д-4203-1</t>
  </si>
  <si>
    <t>Д-2202-1</t>
  </si>
  <si>
    <t>Д-4103-1</t>
  </si>
  <si>
    <t>Д0601-1</t>
  </si>
  <si>
    <t>Д-1203-1</t>
  </si>
  <si>
    <t>Д-3102-1</t>
  </si>
  <si>
    <t>Экология</t>
  </si>
  <si>
    <t>ВИСНСИУ</t>
  </si>
  <si>
    <t>ТОС и А</t>
  </si>
  <si>
    <t>ОиОФПСвВСРФ</t>
  </si>
  <si>
    <t>СиКСВН</t>
  </si>
  <si>
    <t>АСУВ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</si>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</sst>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 mmm\ yy"/>
    <numFmt numFmtId="165" formatCode="d\ mmm"/>
  </numFmts>
  <fonts count="56" x14ac:knownFonts="1">
    <font>
      <sz val="10"/>
      <name val="Arial Cyr"/>
      <charset val="204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rgb="FF0000FF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0.5"/>
      <color rgb="FF008000"/>
      <name val="Times New Roman"/>
      <family val="1"/>
      <charset val="204"/>
    </font>
    <font>
      <b/>
      <sz val="26"/>
      <name val="Times New Roman"/>
      <family val="1"/>
      <charset val="1"/>
    </font>
    <font>
      <sz val="10"/>
      <name val="Times New Roman"/>
      <family val="1"/>
      <charset val="204"/>
    </font>
    <font>
      <i/>
      <sz val="10"/>
      <name val="Times New Roman"/>
      <family val="1"/>
      <charset val="1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sz val="10"/>
      <name val="Times New Roman"/>
      <family val="1"/>
      <charset val="1"/>
    </font>
    <font>
      <i/>
      <sz val="10"/>
      <name val="Times New Roman"/>
      <family val="1"/>
      <charset val="204"/>
    </font>
    <font>
      <sz val="14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8"/>
      <name val="Times New Roman"/>
      <family val="1"/>
      <charset val="1"/>
    </font>
    <font>
      <b/>
      <sz val="10"/>
      <name val="Times New Roman"/>
      <family val="1"/>
      <charset val="1"/>
    </font>
    <font>
      <b/>
      <sz val="14"/>
      <name val="Times New Roman"/>
      <family val="1"/>
      <charset val="1"/>
    </font>
    <font>
      <sz val="12"/>
      <name val="Times New Roman"/>
      <family val="1"/>
      <charset val="204"/>
    </font>
    <font>
      <b/>
      <i/>
      <sz val="10"/>
      <name val="Times New Roman"/>
      <family val="1"/>
      <charset val="1"/>
    </font>
    <font>
      <b/>
      <i/>
      <sz val="12"/>
      <name val="Times New Roman"/>
      <family val="1"/>
      <charset val="204"/>
    </font>
    <font>
      <sz val="10"/>
      <color rgb="FF000000"/>
      <name val="Arial Cyr"/>
      <charset val="204"/>
    </font>
    <font>
      <sz val="14"/>
      <name val="Times New Roman"/>
      <family val="1"/>
      <charset val="204"/>
    </font>
    <font>
      <b/>
      <i/>
      <sz val="12"/>
      <name val="Times New Roman"/>
      <family val="1"/>
      <charset val="1"/>
    </font>
    <font>
      <sz val="10"/>
      <color rgb="FFFF0000"/>
      <name val="Times New Roman"/>
      <family val="1"/>
      <charset val="1"/>
    </font>
    <font>
      <i/>
      <sz val="10"/>
      <color rgb="FFFF0000"/>
      <name val="Times New Roman"/>
      <family val="1"/>
      <charset val="1"/>
    </font>
    <font>
      <b/>
      <sz val="10"/>
      <color rgb="FFFF0000"/>
      <name val="Times New Roman"/>
      <family val="1"/>
      <charset val="1"/>
    </font>
    <font>
      <b/>
      <sz val="10"/>
      <color rgb="FFFF0000"/>
      <name val="Times New Roman"/>
      <family val="1"/>
      <charset val="204"/>
    </font>
    <font>
      <sz val="10"/>
      <color rgb="FF008000"/>
      <name val="Times New Roman"/>
      <family val="1"/>
      <charset val="1"/>
    </font>
    <font>
      <i/>
      <sz val="10"/>
      <color rgb="FF008000"/>
      <name val="Times New Roman"/>
      <family val="1"/>
      <charset val="1"/>
    </font>
    <font>
      <b/>
      <sz val="10"/>
      <color rgb="FF008000"/>
      <name val="Times New Roman"/>
      <family val="1"/>
      <charset val="1"/>
    </font>
    <font>
      <b/>
      <sz val="10"/>
      <color rgb="FF008000"/>
      <name val="Times New Roman"/>
      <family val="1"/>
      <charset val="204"/>
    </font>
    <font>
      <sz val="10"/>
      <color rgb="FF0000FF"/>
      <name val="Times New Roman"/>
      <family val="1"/>
      <charset val="1"/>
    </font>
    <font>
      <i/>
      <sz val="10"/>
      <color rgb="FF0000FF"/>
      <name val="Times New Roman"/>
      <family val="1"/>
      <charset val="1"/>
    </font>
    <font>
      <b/>
      <sz val="10"/>
      <color rgb="FF0000FF"/>
      <name val="Times New Roman"/>
      <family val="1"/>
      <charset val="1"/>
    </font>
    <font>
      <b/>
      <sz val="10"/>
      <color rgb="FF0000FF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color rgb="FFCE181E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i/>
      <sz val="10"/>
      <color rgb="FF00B050"/>
      <name val="Times New Roman"/>
      <family val="1"/>
      <charset val="1"/>
    </font>
    <font>
      <b/>
      <sz val="10"/>
      <name val="Arial Cyr"/>
      <charset val="204"/>
    </font>
    <font>
      <sz val="14"/>
      <color rgb="FF000000"/>
      <name val="Times New Roman"/>
      <family val="1"/>
      <charset val="204"/>
    </font>
    <font>
      <i/>
      <sz val="12"/>
      <name val="Times New Roman"/>
      <family val="1"/>
      <charset val="1"/>
    </font>
    <font>
      <sz val="11"/>
      <color rgb="FF9C6500"/>
      <name val="Calibri"/>
      <family val="2"/>
      <charset val="204"/>
    </font>
    <font>
      <sz val="9"/>
      <name val="Times New Roman"/>
      <family val="1"/>
      <charset val="1"/>
    </font>
    <font>
      <b/>
      <sz val="14"/>
      <name val="Times New Roman"/>
      <family val="1"/>
      <charset val="204"/>
    </font>
    <font>
      <sz val="11"/>
      <name val="Times New Roman"/>
      <family val="1"/>
      <charset val="1"/>
    </font>
    <font>
      <sz val="14"/>
      <name val="Arial Cyr"/>
      <family val="2"/>
      <charset val="204"/>
    </font>
    <font>
      <b/>
      <sz val="14"/>
      <name val="Arial Cyr"/>
      <charset val="204"/>
    </font>
    <font>
      <sz val="24"/>
      <name val="Arial Cyr"/>
      <charset val="204"/>
    </font>
    <font>
      <sz val="26"/>
      <name val="Arial Cyr"/>
      <family val="2"/>
      <charset val="204"/>
    </font>
    <font>
      <sz val="16"/>
      <color rgb="FFFF0000"/>
      <name val="Times New Roman"/>
      <family val="1"/>
      <charset val="204"/>
    </font>
    <font>
      <sz val="10"/>
      <name val="Arial Cyr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rgb="FFFFF200"/>
        <bgColor rgb="FFFFFF00"/>
      </patternFill>
    </fill>
    <fill>
      <patternFill patternType="solid">
        <fgColor rgb="FFFFFF00"/>
        <bgColor rgb="FFFFF200"/>
      </patternFill>
    </fill>
    <fill>
      <patternFill patternType="solid">
        <fgColor rgb="FF00B0F0"/>
        <bgColor rgb="FF33CCCC"/>
      </patternFill>
    </fill>
  </fills>
  <borders count="3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55" fillId="0" borderId="0" applyBorder="0" applyProtection="0"/>
    <xf numFmtId="0" fontId="46" fillId="2" borderId="0" applyBorder="0" applyProtection="0"/>
  </cellStyleXfs>
  <cellXfs count="477">
    <xf numFmtId="0" fontId="0" fillId="0" borderId="0" xfId="0"/>
    <xf numFmtId="0" fontId="0" fillId="0" borderId="0" xfId="0" applyProtection="1">
      <protection hidden="1"/>
    </xf>
    <xf numFmtId="0" fontId="0" fillId="0" borderId="0" xfId="0" applyBorder="1" applyProtection="1">
      <protection hidden="1"/>
    </xf>
    <xf numFmtId="0" fontId="1" fillId="0" borderId="0" xfId="0" applyFont="1" applyProtection="1">
      <protection hidden="1"/>
    </xf>
    <xf numFmtId="1" fontId="2" fillId="0" borderId="0" xfId="0" applyNumberFormat="1" applyFont="1" applyProtection="1">
      <protection locked="0" hidden="1"/>
    </xf>
    <xf numFmtId="164" fontId="3" fillId="0" borderId="0" xfId="0" applyNumberFormat="1" applyFont="1" applyAlignment="1" applyProtection="1">
      <alignment horizontal="center"/>
      <protection locked="0" hidden="1"/>
    </xf>
    <xf numFmtId="0" fontId="2" fillId="0" borderId="0" xfId="0" applyFont="1" applyProtection="1">
      <protection locked="0" hidden="1"/>
    </xf>
    <xf numFmtId="0" fontId="4" fillId="3" borderId="0" xfId="0" applyFont="1" applyFill="1" applyBorder="1" applyAlignment="1" applyProtection="1">
      <alignment horizontal="left"/>
      <protection locked="0" hidden="1"/>
    </xf>
    <xf numFmtId="0" fontId="2" fillId="3" borderId="0" xfId="0" applyFont="1" applyFill="1" applyBorder="1" applyProtection="1">
      <protection locked="0" hidden="1"/>
    </xf>
    <xf numFmtId="0" fontId="5" fillId="3" borderId="0" xfId="0" applyFont="1" applyFill="1" applyBorder="1" applyAlignment="1" applyProtection="1">
      <alignment horizontal="left"/>
      <protection locked="0" hidden="1"/>
    </xf>
    <xf numFmtId="0" fontId="2" fillId="3" borderId="0" xfId="0" applyFont="1" applyFill="1" applyBorder="1" applyAlignment="1" applyProtection="1">
      <alignment horizontal="left"/>
      <protection locked="0" hidden="1"/>
    </xf>
    <xf numFmtId="0" fontId="6" fillId="3" borderId="0" xfId="0" applyFont="1" applyFill="1" applyBorder="1" applyAlignment="1" applyProtection="1">
      <alignment horizontal="left"/>
      <protection locked="0" hidden="1"/>
    </xf>
    <xf numFmtId="0" fontId="6" fillId="3" borderId="0" xfId="0" applyFont="1" applyFill="1" applyAlignment="1" applyProtection="1">
      <alignment horizontal="left"/>
      <protection locked="0" hidden="1"/>
    </xf>
    <xf numFmtId="0" fontId="2" fillId="3" borderId="0" xfId="0" applyFont="1" applyFill="1" applyProtection="1">
      <protection locked="0" hidden="1"/>
    </xf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0" fillId="3" borderId="0" xfId="0" applyFill="1" applyAlignment="1" applyProtection="1">
      <alignment horizontal="center"/>
      <protection hidden="1"/>
    </xf>
    <xf numFmtId="0" fontId="0" fillId="3" borderId="0" xfId="0" applyFill="1" applyProtection="1">
      <protection hidden="1"/>
    </xf>
    <xf numFmtId="0" fontId="0" fillId="3" borderId="0" xfId="0" applyFill="1" applyAlignment="1" applyProtection="1">
      <protection hidden="1"/>
    </xf>
    <xf numFmtId="0" fontId="0" fillId="3" borderId="0" xfId="0" applyFill="1" applyBorder="1" applyProtection="1">
      <protection hidden="1"/>
    </xf>
    <xf numFmtId="0" fontId="0" fillId="3" borderId="0" xfId="0" applyFill="1" applyBorder="1" applyAlignment="1" applyProtection="1">
      <protection hidden="1"/>
    </xf>
    <xf numFmtId="0" fontId="2" fillId="3" borderId="1" xfId="0" applyFont="1" applyFill="1" applyBorder="1" applyAlignment="1" applyProtection="1">
      <alignment vertical="center"/>
      <protection locked="0" hidden="1"/>
    </xf>
    <xf numFmtId="0" fontId="2" fillId="3" borderId="2" xfId="0" applyFont="1" applyFill="1" applyBorder="1" applyAlignment="1" applyProtection="1">
      <alignment horizontal="center" vertical="center"/>
      <protection locked="0" hidden="1"/>
    </xf>
    <xf numFmtId="0" fontId="2" fillId="3" borderId="2" xfId="0" applyFont="1" applyFill="1" applyBorder="1" applyAlignment="1" applyProtection="1">
      <alignment vertical="center"/>
      <protection locked="0" hidden="1"/>
    </xf>
    <xf numFmtId="0" fontId="2" fillId="3" borderId="3" xfId="0" applyFont="1" applyFill="1" applyBorder="1" applyAlignment="1" applyProtection="1">
      <alignment vertical="center"/>
      <protection locked="0" hidden="1"/>
    </xf>
    <xf numFmtId="0" fontId="2" fillId="0" borderId="3" xfId="0" applyFont="1" applyBorder="1" applyProtection="1">
      <protection locked="0" hidden="1"/>
    </xf>
    <xf numFmtId="0" fontId="2" fillId="3" borderId="4" xfId="0" applyFont="1" applyFill="1" applyBorder="1" applyAlignment="1" applyProtection="1">
      <alignment vertical="center"/>
      <protection locked="0" hidden="1"/>
    </xf>
    <xf numFmtId="0" fontId="0" fillId="0" borderId="3" xfId="0" applyBorder="1" applyProtection="1">
      <protection hidden="1"/>
    </xf>
    <xf numFmtId="0" fontId="2" fillId="3" borderId="5" xfId="0" applyFont="1" applyFill="1" applyBorder="1" applyProtection="1">
      <protection locked="0" hidden="1"/>
    </xf>
    <xf numFmtId="0" fontId="7" fillId="0" borderId="3" xfId="0" applyFont="1" applyBorder="1" applyAlignment="1" applyProtection="1">
      <alignment horizontal="center" vertical="center"/>
      <protection hidden="1"/>
    </xf>
    <xf numFmtId="0" fontId="8" fillId="0" borderId="6" xfId="0" applyFont="1" applyBorder="1" applyAlignment="1" applyProtection="1">
      <alignment horizontal="right" vertical="center" wrapText="1"/>
      <protection hidden="1"/>
    </xf>
    <xf numFmtId="0" fontId="8" fillId="0" borderId="3" xfId="0" applyFont="1" applyBorder="1" applyAlignment="1" applyProtection="1">
      <alignment horizontal="center" vertical="center" textRotation="90"/>
      <protection hidden="1"/>
    </xf>
    <xf numFmtId="16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165" fontId="9" fillId="0" borderId="3" xfId="0" applyNumberFormat="1" applyFont="1" applyBorder="1" applyAlignment="1" applyProtection="1">
      <alignment horizontal="center" vertical="center" wrapText="1"/>
      <protection locked="0" hidden="1"/>
    </xf>
    <xf numFmtId="16" fontId="10" fillId="3" borderId="4" xfId="0" applyNumberFormat="1" applyFont="1" applyFill="1" applyBorder="1" applyAlignment="1" applyProtection="1">
      <alignment horizontal="center" wrapText="1"/>
      <protection locked="0" hidden="1"/>
    </xf>
    <xf numFmtId="16" fontId="11" fillId="3" borderId="3" xfId="0" applyNumberFormat="1" applyFont="1" applyFill="1" applyBorder="1" applyAlignment="1" applyProtection="1">
      <alignment horizontal="center"/>
      <protection hidden="1"/>
    </xf>
    <xf numFmtId="1" fontId="0" fillId="3" borderId="3" xfId="0" applyNumberFormat="1" applyFill="1" applyBorder="1" applyProtection="1">
      <protection hidden="1"/>
    </xf>
    <xf numFmtId="1" fontId="0" fillId="3" borderId="3" xfId="0" applyNumberFormat="1" applyFill="1" applyBorder="1" applyAlignment="1" applyProtection="1">
      <alignment horizontal="center"/>
      <protection hidden="1"/>
    </xf>
    <xf numFmtId="0" fontId="0" fillId="3" borderId="3" xfId="0" applyFill="1" applyBorder="1" applyAlignment="1" applyProtection="1">
      <alignment horizontal="center" vertical="center"/>
      <protection hidden="1"/>
    </xf>
    <xf numFmtId="0" fontId="0" fillId="3" borderId="3" xfId="0" applyFill="1" applyBorder="1" applyAlignment="1" applyProtection="1">
      <alignment horizontal="center" textRotation="90" wrapText="1"/>
      <protection hidden="1"/>
    </xf>
    <xf numFmtId="0" fontId="12" fillId="3" borderId="3" xfId="0" applyFont="1" applyFill="1" applyBorder="1" applyAlignment="1" applyProtection="1">
      <alignment horizontal="center" vertical="center" textRotation="90" wrapText="1"/>
      <protection hidden="1"/>
    </xf>
    <xf numFmtId="0" fontId="0" fillId="3" borderId="7" xfId="0" applyFill="1" applyBorder="1" applyProtection="1">
      <protection hidden="1"/>
    </xf>
    <xf numFmtId="0" fontId="0" fillId="3" borderId="0" xfId="0" applyFill="1" applyBorder="1" applyAlignment="1" applyProtection="1">
      <alignment horizontal="center"/>
      <protection hidden="1"/>
    </xf>
    <xf numFmtId="0" fontId="8" fillId="0" borderId="3" xfId="0" applyFont="1" applyBorder="1" applyAlignment="1" applyProtection="1">
      <alignment horizontal="right" vertical="center" wrapText="1"/>
      <protection hidden="1"/>
    </xf>
    <xf numFmtId="0" fontId="9" fillId="3" borderId="3" xfId="0" applyFont="1" applyFill="1" applyBorder="1" applyAlignment="1" applyProtection="1">
      <alignment horizontal="center" vertical="center" wrapText="1"/>
      <protection locked="0" hidden="1"/>
    </xf>
    <xf numFmtId="0" fontId="9" fillId="0" borderId="3" xfId="0" applyFont="1" applyBorder="1" applyAlignment="1" applyProtection="1">
      <alignment horizontal="center" vertical="center" wrapText="1"/>
      <protection locked="0" hidden="1"/>
    </xf>
    <xf numFmtId="1" fontId="9" fillId="0" borderId="3" xfId="0" applyNumberFormat="1" applyFont="1" applyBorder="1" applyAlignment="1" applyProtection="1">
      <alignment horizontal="center" vertical="center" wrapText="1"/>
      <protection locked="0" hidden="1"/>
    </xf>
    <xf numFmtId="0" fontId="8" fillId="3" borderId="3" xfId="0" applyFont="1" applyFill="1" applyBorder="1" applyAlignment="1" applyProtection="1">
      <alignment horizontal="center" vertical="center" wrapText="1"/>
      <protection hidden="1"/>
    </xf>
    <xf numFmtId="16" fontId="13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11" fillId="3" borderId="3" xfId="0" applyFont="1" applyFill="1" applyBorder="1" applyAlignment="1" applyProtection="1">
      <alignment horizontal="center" textRotation="90"/>
      <protection hidden="1"/>
    </xf>
    <xf numFmtId="0" fontId="11" fillId="3" borderId="8" xfId="0" applyFont="1" applyFill="1" applyBorder="1" applyAlignment="1" applyProtection="1">
      <alignment horizontal="center" textRotation="90"/>
      <protection hidden="1"/>
    </xf>
    <xf numFmtId="0" fontId="14" fillId="0" borderId="3" xfId="0" applyFont="1" applyBorder="1" applyAlignment="1" applyProtection="1">
      <alignment horizontal="center" vertical="center"/>
      <protection hidden="1"/>
    </xf>
    <xf numFmtId="0" fontId="12" fillId="0" borderId="5" xfId="0" applyFont="1" applyBorder="1" applyAlignment="1" applyProtection="1">
      <alignment horizontal="center" vertical="center" textRotation="90" wrapText="1"/>
      <protection locked="0" hidden="1"/>
    </xf>
    <xf numFmtId="0" fontId="14" fillId="0" borderId="5" xfId="0" applyFont="1" applyBorder="1" applyAlignment="1" applyProtection="1">
      <alignment horizontal="center" vertical="center" textRotation="90" wrapText="1"/>
      <protection locked="0" hidden="1"/>
    </xf>
    <xf numFmtId="0" fontId="14" fillId="0" borderId="5" xfId="0" applyFont="1" applyBorder="1" applyAlignment="1" applyProtection="1">
      <alignment horizontal="center" vertical="center"/>
      <protection hidden="1"/>
    </xf>
    <xf numFmtId="0" fontId="12" fillId="0" borderId="3" xfId="0" applyFont="1" applyBorder="1" applyAlignment="1" applyProtection="1">
      <alignment horizontal="center" vertical="center" textRotation="90"/>
      <protection hidden="1"/>
    </xf>
    <xf numFmtId="0" fontId="12" fillId="0" borderId="3" xfId="0" applyFont="1" applyBorder="1" applyAlignment="1" applyProtection="1">
      <alignment horizontal="center" textRotation="90" wrapText="1"/>
      <protection hidden="1"/>
    </xf>
    <xf numFmtId="0" fontId="12" fillId="0" borderId="3" xfId="0" applyFont="1" applyBorder="1" applyAlignment="1" applyProtection="1">
      <alignment horizontal="center" textRotation="90" wrapText="1"/>
      <protection locked="0" hidden="1"/>
    </xf>
    <xf numFmtId="0" fontId="15" fillId="0" borderId="3" xfId="0" applyFont="1" applyBorder="1" applyAlignment="1" applyProtection="1">
      <alignment horizontal="center" textRotation="90" wrapText="1"/>
      <protection locked="0" hidden="1"/>
    </xf>
    <xf numFmtId="0" fontId="8" fillId="0" borderId="0" xfId="0" applyFont="1" applyBorder="1" applyAlignment="1">
      <alignment horizontal="center" textRotation="90" wrapText="1"/>
    </xf>
    <xf numFmtId="0" fontId="8" fillId="3" borderId="3" xfId="0" applyFont="1" applyFill="1" applyBorder="1" applyAlignment="1" applyProtection="1">
      <alignment textRotation="90" wrapText="1"/>
      <protection hidden="1"/>
    </xf>
    <xf numFmtId="0" fontId="12" fillId="3" borderId="3" xfId="0" applyFont="1" applyFill="1" applyBorder="1" applyAlignment="1" applyProtection="1">
      <alignment horizontal="center" textRotation="90" wrapText="1"/>
      <protection locked="0" hidden="1"/>
    </xf>
    <xf numFmtId="0" fontId="16" fillId="3" borderId="3" xfId="0" applyFont="1" applyFill="1" applyBorder="1" applyAlignment="1" applyProtection="1">
      <alignment horizontal="center" vertical="center" textRotation="90" wrapText="1"/>
      <protection hidden="1"/>
    </xf>
    <xf numFmtId="0" fontId="16" fillId="3" borderId="3" xfId="0" applyFont="1" applyFill="1" applyBorder="1" applyAlignment="1" applyProtection="1">
      <alignment horizontal="center" vertical="center" wrapText="1"/>
      <protection hidden="1"/>
    </xf>
    <xf numFmtId="0" fontId="12" fillId="3" borderId="3" xfId="0" applyFont="1" applyFill="1" applyBorder="1" applyAlignment="1" applyProtection="1">
      <alignment horizontal="center" vertical="center" wrapText="1"/>
      <protection hidden="1"/>
    </xf>
    <xf numFmtId="0" fontId="17" fillId="3" borderId="3" xfId="0" applyFont="1" applyFill="1" applyBorder="1" applyAlignment="1" applyProtection="1">
      <alignment horizontal="center" vertical="center"/>
      <protection hidden="1"/>
    </xf>
    <xf numFmtId="0" fontId="17" fillId="3" borderId="3" xfId="0" applyFont="1" applyFill="1" applyBorder="1" applyAlignment="1" applyProtection="1">
      <alignment horizontal="center" vertical="center" textRotation="90"/>
      <protection hidden="1"/>
    </xf>
    <xf numFmtId="0" fontId="12" fillId="3" borderId="9" xfId="0" applyFont="1" applyFill="1" applyBorder="1" applyAlignment="1" applyProtection="1">
      <alignment horizontal="center" textRotation="90" wrapText="1"/>
      <protection hidden="1"/>
    </xf>
    <xf numFmtId="0" fontId="12" fillId="3" borderId="0" xfId="0" applyFont="1" applyFill="1" applyAlignment="1" applyProtection="1">
      <protection hidden="1"/>
    </xf>
    <xf numFmtId="0" fontId="12" fillId="3" borderId="0" xfId="0" applyFont="1" applyFill="1" applyAlignment="1" applyProtection="1">
      <alignment textRotation="90" wrapText="1"/>
      <protection hidden="1"/>
    </xf>
    <xf numFmtId="0" fontId="12" fillId="3" borderId="0" xfId="0" applyFont="1" applyFill="1" applyBorder="1" applyAlignment="1" applyProtection="1">
      <protection hidden="1"/>
    </xf>
    <xf numFmtId="0" fontId="12" fillId="3" borderId="0" xfId="0" applyFont="1" applyFill="1" applyBorder="1" applyProtection="1">
      <protection hidden="1"/>
    </xf>
    <xf numFmtId="0" fontId="12" fillId="3" borderId="0" xfId="0" applyFont="1" applyFill="1" applyProtection="1">
      <protection hidden="1"/>
    </xf>
    <xf numFmtId="0" fontId="18" fillId="0" borderId="1" xfId="0" applyFont="1" applyBorder="1" applyAlignment="1" applyProtection="1">
      <alignment horizontal="center" vertical="center"/>
      <protection hidden="1"/>
    </xf>
    <xf numFmtId="0" fontId="19" fillId="0" borderId="1" xfId="0" applyFont="1" applyBorder="1" applyAlignment="1">
      <alignment horizontal="left" vertical="center" wrapText="1"/>
    </xf>
    <xf numFmtId="0" fontId="19" fillId="0" borderId="3" xfId="0" applyFont="1" applyBorder="1" applyAlignment="1">
      <alignment horizontal="center" vertical="top" wrapText="1"/>
    </xf>
    <xf numFmtId="0" fontId="19" fillId="0" borderId="3" xfId="0" applyFont="1" applyBorder="1" applyAlignment="1">
      <alignment vertical="top" wrapText="1"/>
    </xf>
    <xf numFmtId="0" fontId="20" fillId="0" borderId="4" xfId="0" applyFont="1" applyBorder="1" applyAlignment="1">
      <alignment horizontal="left" vertical="center"/>
    </xf>
    <xf numFmtId="0" fontId="1" fillId="0" borderId="3" xfId="0" applyFont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horizontal="center" vertical="center"/>
      <protection hidden="1"/>
    </xf>
    <xf numFmtId="1" fontId="0" fillId="3" borderId="3" xfId="0" applyNumberFormat="1" applyFont="1" applyFill="1" applyBorder="1" applyAlignment="1" applyProtection="1">
      <alignment horizontal="center" vertical="center"/>
      <protection hidden="1"/>
    </xf>
    <xf numFmtId="2" fontId="0" fillId="3" borderId="3" xfId="0" applyNumberFormat="1" applyFont="1" applyFill="1" applyBorder="1" applyAlignment="1" applyProtection="1">
      <alignment horizontal="center" vertical="center"/>
      <protection hidden="1"/>
    </xf>
    <xf numFmtId="9" fontId="0" fillId="3" borderId="10" xfId="0" applyNumberFormat="1" applyFill="1" applyBorder="1" applyAlignment="1" applyProtection="1">
      <alignment vertical="center"/>
      <protection hidden="1"/>
    </xf>
    <xf numFmtId="0" fontId="0" fillId="3" borderId="0" xfId="0" applyFill="1" applyAlignment="1" applyProtection="1">
      <alignment vertical="center"/>
      <protection hidden="1"/>
    </xf>
    <xf numFmtId="0" fontId="1" fillId="3" borderId="11" xfId="0" applyFont="1" applyFill="1" applyBorder="1" applyAlignment="1" applyProtection="1">
      <alignment horizontal="center" vertical="center"/>
      <protection hidden="1"/>
    </xf>
    <xf numFmtId="1" fontId="0" fillId="3" borderId="0" xfId="0" applyNumberFormat="1" applyFill="1" applyBorder="1" applyAlignment="1" applyProtection="1">
      <alignment vertical="center"/>
      <protection hidden="1"/>
    </xf>
    <xf numFmtId="0" fontId="0" fillId="3" borderId="0" xfId="0" applyFill="1" applyBorder="1" applyAlignment="1" applyProtection="1">
      <alignment vertical="center"/>
      <protection hidden="1"/>
    </xf>
    <xf numFmtId="1" fontId="0" fillId="3" borderId="0" xfId="0" applyNumberFormat="1" applyFill="1" applyAlignment="1" applyProtection="1">
      <alignment vertical="center"/>
      <protection hidden="1"/>
    </xf>
    <xf numFmtId="1" fontId="0" fillId="0" borderId="0" xfId="0" applyNumberFormat="1" applyAlignment="1" applyProtection="1">
      <alignment vertical="center"/>
      <protection hidden="1"/>
    </xf>
    <xf numFmtId="9" fontId="0" fillId="0" borderId="10" xfId="0" applyNumberFormat="1" applyBorder="1" applyAlignment="1" applyProtection="1">
      <alignment vertical="center"/>
      <protection hidden="1"/>
    </xf>
    <xf numFmtId="1" fontId="0" fillId="0" borderId="0" xfId="0" applyNumberFormat="1" applyBorder="1" applyAlignment="1" applyProtection="1">
      <alignment vertical="center"/>
      <protection hidden="1"/>
    </xf>
    <xf numFmtId="0" fontId="0" fillId="0" borderId="0" xfId="0" applyBorder="1" applyAlignment="1" applyProtection="1">
      <alignment vertical="center"/>
      <protection hidden="1"/>
    </xf>
    <xf numFmtId="0" fontId="1" fillId="0" borderId="3" xfId="0" applyFont="1" applyBorder="1" applyAlignment="1" applyProtection="1">
      <alignment horizontal="center"/>
      <protection locked="0"/>
    </xf>
    <xf numFmtId="0" fontId="1" fillId="3" borderId="3" xfId="0" applyFont="1" applyFill="1" applyBorder="1" applyAlignment="1" applyProtection="1">
      <alignment horizontal="center"/>
      <protection hidden="1"/>
    </xf>
    <xf numFmtId="2" fontId="0" fillId="3" borderId="3" xfId="0" applyNumberFormat="1" applyFont="1" applyFill="1" applyBorder="1" applyAlignment="1" applyProtection="1">
      <alignment horizontal="center"/>
      <protection hidden="1"/>
    </xf>
    <xf numFmtId="9" fontId="0" fillId="3" borderId="10" xfId="0" applyNumberFormat="1" applyFill="1" applyBorder="1" applyProtection="1">
      <protection hidden="1"/>
    </xf>
    <xf numFmtId="1" fontId="0" fillId="3" borderId="0" xfId="0" applyNumberFormat="1" applyFill="1" applyBorder="1" applyProtection="1">
      <protection hidden="1"/>
    </xf>
    <xf numFmtId="1" fontId="0" fillId="3" borderId="0" xfId="0" applyNumberFormat="1" applyFill="1" applyBorder="1" applyAlignment="1" applyProtection="1">
      <protection hidden="1"/>
    </xf>
    <xf numFmtId="0" fontId="21" fillId="0" borderId="12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2" fontId="22" fillId="3" borderId="3" xfId="0" applyNumberFormat="1" applyFont="1" applyFill="1" applyBorder="1" applyAlignment="1" applyProtection="1">
      <alignment horizontal="center"/>
      <protection hidden="1"/>
    </xf>
    <xf numFmtId="0" fontId="0" fillId="0" borderId="1" xfId="0" applyBorder="1" applyProtection="1">
      <protection hidden="1"/>
    </xf>
    <xf numFmtId="0" fontId="0" fillId="0" borderId="3" xfId="0" applyBorder="1"/>
    <xf numFmtId="0" fontId="1" fillId="3" borderId="3" xfId="0" applyFont="1" applyFill="1" applyBorder="1" applyAlignment="1" applyProtection="1">
      <alignment horizontal="center"/>
      <protection locked="0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vertical="center" wrapText="1"/>
    </xf>
    <xf numFmtId="0" fontId="24" fillId="0" borderId="1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left" vertical="center" wrapText="1"/>
    </xf>
    <xf numFmtId="0" fontId="24" fillId="0" borderId="3" xfId="0" applyFont="1" applyBorder="1" applyAlignment="1">
      <alignment horizontal="left" vertical="center" wrapText="1"/>
    </xf>
    <xf numFmtId="0" fontId="17" fillId="0" borderId="3" xfId="0" applyFont="1" applyBorder="1" applyProtection="1">
      <protection hidden="1"/>
    </xf>
    <xf numFmtId="0" fontId="20" fillId="0" borderId="3" xfId="0" applyFont="1" applyBorder="1" applyProtection="1">
      <protection hidden="1"/>
    </xf>
    <xf numFmtId="0" fontId="1" fillId="0" borderId="3" xfId="0" applyFont="1" applyBorder="1" applyAlignment="1" applyProtection="1">
      <alignment horizontal="center"/>
      <protection hidden="1"/>
    </xf>
    <xf numFmtId="9" fontId="0" fillId="3" borderId="15" xfId="0" applyNumberFormat="1" applyFill="1" applyBorder="1" applyProtection="1">
      <protection hidden="1"/>
    </xf>
    <xf numFmtId="0" fontId="0" fillId="0" borderId="3" xfId="0" applyFont="1" applyBorder="1" applyProtection="1">
      <protection hidden="1"/>
    </xf>
    <xf numFmtId="0" fontId="13" fillId="0" borderId="3" xfId="0" applyFont="1" applyBorder="1" applyProtection="1">
      <protection hidden="1"/>
    </xf>
    <xf numFmtId="2" fontId="1" fillId="3" borderId="3" xfId="0" applyNumberFormat="1" applyFont="1" applyFill="1" applyBorder="1" applyAlignment="1" applyProtection="1">
      <alignment horizontal="center" vertical="center"/>
      <protection locked="0"/>
    </xf>
    <xf numFmtId="2" fontId="1" fillId="0" borderId="3" xfId="0" applyNumberFormat="1" applyFont="1" applyBorder="1" applyAlignment="1" applyProtection="1">
      <alignment horizontal="center"/>
      <protection locked="0"/>
    </xf>
    <xf numFmtId="2" fontId="1" fillId="3" borderId="3" xfId="0" applyNumberFormat="1" applyFont="1" applyFill="1" applyBorder="1" applyAlignment="1" applyProtection="1">
      <alignment horizontal="center"/>
      <protection locked="0"/>
    </xf>
    <xf numFmtId="1" fontId="0" fillId="3" borderId="3" xfId="0" applyNumberFormat="1" applyFont="1" applyFill="1" applyBorder="1" applyAlignment="1" applyProtection="1">
      <alignment horizontal="center"/>
      <protection hidden="1"/>
    </xf>
    <xf numFmtId="9" fontId="0" fillId="3" borderId="14" xfId="0" applyNumberFormat="1" applyFill="1" applyBorder="1" applyProtection="1">
      <protection hidden="1"/>
    </xf>
    <xf numFmtId="2" fontId="1" fillId="3" borderId="3" xfId="0" applyNumberFormat="1" applyFont="1" applyFill="1" applyBorder="1" applyAlignment="1" applyProtection="1">
      <alignment horizontal="center" vertical="center"/>
      <protection hidden="1"/>
    </xf>
    <xf numFmtId="2" fontId="1" fillId="3" borderId="1" xfId="0" applyNumberFormat="1" applyFont="1" applyFill="1" applyBorder="1" applyAlignment="1" applyProtection="1">
      <alignment horizontal="center" vertical="center"/>
      <protection hidden="1"/>
    </xf>
    <xf numFmtId="0" fontId="25" fillId="0" borderId="3" xfId="0" applyFont="1" applyBorder="1" applyProtection="1">
      <protection hidden="1"/>
    </xf>
    <xf numFmtId="0" fontId="26" fillId="0" borderId="3" xfId="0" applyFont="1" applyBorder="1" applyProtection="1">
      <protection hidden="1"/>
    </xf>
    <xf numFmtId="0" fontId="27" fillId="0" borderId="3" xfId="0" applyFont="1" applyBorder="1" applyAlignment="1" applyProtection="1">
      <alignment horizontal="center"/>
      <protection hidden="1"/>
    </xf>
    <xf numFmtId="0" fontId="28" fillId="3" borderId="3" xfId="0" applyFont="1" applyFill="1" applyBorder="1" applyAlignment="1" applyProtection="1">
      <alignment horizontal="center" vertical="center"/>
      <protection locked="0"/>
    </xf>
    <xf numFmtId="0" fontId="28" fillId="3" borderId="3" xfId="0" applyFont="1" applyFill="1" applyBorder="1" applyAlignment="1" applyProtection="1">
      <alignment horizontal="center"/>
      <protection locked="0"/>
    </xf>
    <xf numFmtId="0" fontId="28" fillId="3" borderId="3" xfId="0" applyFont="1" applyFill="1" applyBorder="1" applyAlignment="1" applyProtection="1">
      <alignment horizontal="center"/>
      <protection hidden="1"/>
    </xf>
    <xf numFmtId="0" fontId="27" fillId="3" borderId="3" xfId="0" applyFont="1" applyFill="1" applyBorder="1" applyAlignment="1" applyProtection="1">
      <alignment horizontal="center"/>
      <protection hidden="1"/>
    </xf>
    <xf numFmtId="1" fontId="25" fillId="3" borderId="3" xfId="0" applyNumberFormat="1" applyFont="1" applyFill="1" applyBorder="1" applyAlignment="1" applyProtection="1">
      <alignment horizontal="center"/>
      <protection hidden="1"/>
    </xf>
    <xf numFmtId="9" fontId="25" fillId="3" borderId="4" xfId="0" applyNumberFormat="1" applyFont="1" applyFill="1" applyBorder="1" applyProtection="1">
      <protection hidden="1"/>
    </xf>
    <xf numFmtId="0" fontId="25" fillId="3" borderId="0" xfId="0" applyFont="1" applyFill="1" applyProtection="1">
      <protection hidden="1"/>
    </xf>
    <xf numFmtId="0" fontId="27" fillId="3" borderId="3" xfId="0" applyFont="1" applyFill="1" applyBorder="1" applyAlignment="1" applyProtection="1">
      <alignment horizontal="center" vertical="center"/>
      <protection hidden="1"/>
    </xf>
    <xf numFmtId="0" fontId="27" fillId="3" borderId="1" xfId="0" applyFont="1" applyFill="1" applyBorder="1" applyAlignment="1" applyProtection="1">
      <alignment horizontal="center" vertical="center"/>
      <protection hidden="1"/>
    </xf>
    <xf numFmtId="1" fontId="25" fillId="3" borderId="0" xfId="0" applyNumberFormat="1" applyFont="1" applyFill="1" applyBorder="1" applyProtection="1">
      <protection hidden="1"/>
    </xf>
    <xf numFmtId="1" fontId="25" fillId="3" borderId="0" xfId="0" applyNumberFormat="1" applyFont="1" applyFill="1" applyBorder="1" applyAlignment="1" applyProtection="1">
      <protection hidden="1"/>
    </xf>
    <xf numFmtId="0" fontId="25" fillId="3" borderId="0" xfId="0" applyFont="1" applyFill="1" applyBorder="1" applyProtection="1">
      <protection hidden="1"/>
    </xf>
    <xf numFmtId="0" fontId="29" fillId="0" borderId="3" xfId="0" applyFont="1" applyBorder="1" applyProtection="1">
      <protection hidden="1"/>
    </xf>
    <xf numFmtId="0" fontId="30" fillId="0" borderId="3" xfId="0" applyFont="1" applyBorder="1" applyProtection="1">
      <protection hidden="1"/>
    </xf>
    <xf numFmtId="0" fontId="31" fillId="0" borderId="3" xfId="0" applyFont="1" applyBorder="1" applyAlignment="1" applyProtection="1">
      <alignment horizontal="center"/>
      <protection hidden="1"/>
    </xf>
    <xf numFmtId="0" fontId="32" fillId="3" borderId="3" xfId="0" applyFont="1" applyFill="1" applyBorder="1" applyAlignment="1" applyProtection="1">
      <alignment horizontal="center" vertical="center"/>
      <protection locked="0"/>
    </xf>
    <xf numFmtId="0" fontId="32" fillId="3" borderId="3" xfId="0" applyFont="1" applyFill="1" applyBorder="1" applyAlignment="1" applyProtection="1">
      <alignment horizontal="center"/>
      <protection locked="0"/>
    </xf>
    <xf numFmtId="0" fontId="32" fillId="3" borderId="3" xfId="0" applyFont="1" applyFill="1" applyBorder="1" applyAlignment="1" applyProtection="1">
      <alignment horizontal="center" vertical="center"/>
      <protection hidden="1"/>
    </xf>
    <xf numFmtId="0" fontId="31" fillId="3" borderId="3" xfId="0" applyFont="1" applyFill="1" applyBorder="1" applyAlignment="1" applyProtection="1">
      <alignment horizontal="center" vertical="center"/>
      <protection hidden="1"/>
    </xf>
    <xf numFmtId="0" fontId="31" fillId="3" borderId="4" xfId="0" applyFont="1" applyFill="1" applyBorder="1" applyAlignment="1" applyProtection="1">
      <alignment horizontal="center" vertical="center"/>
      <protection hidden="1"/>
    </xf>
    <xf numFmtId="0" fontId="31" fillId="3" borderId="1" xfId="0" applyFont="1" applyFill="1" applyBorder="1" applyAlignment="1" applyProtection="1">
      <alignment horizontal="center" vertical="center"/>
      <protection hidden="1"/>
    </xf>
    <xf numFmtId="1" fontId="29" fillId="3" borderId="0" xfId="0" applyNumberFormat="1" applyFont="1" applyFill="1" applyBorder="1" applyProtection="1">
      <protection hidden="1"/>
    </xf>
    <xf numFmtId="1" fontId="29" fillId="3" borderId="0" xfId="0" applyNumberFormat="1" applyFont="1" applyFill="1" applyBorder="1" applyAlignment="1" applyProtection="1">
      <protection hidden="1"/>
    </xf>
    <xf numFmtId="0" fontId="29" fillId="3" borderId="0" xfId="0" applyFont="1" applyFill="1" applyBorder="1" applyProtection="1">
      <protection hidden="1"/>
    </xf>
    <xf numFmtId="0" fontId="29" fillId="3" borderId="0" xfId="0" applyFont="1" applyFill="1" applyProtection="1">
      <protection hidden="1"/>
    </xf>
    <xf numFmtId="0" fontId="33" fillId="0" borderId="3" xfId="0" applyFont="1" applyBorder="1" applyProtection="1">
      <protection hidden="1"/>
    </xf>
    <xf numFmtId="0" fontId="34" fillId="0" borderId="3" xfId="0" applyFont="1" applyBorder="1" applyProtection="1">
      <protection hidden="1"/>
    </xf>
    <xf numFmtId="0" fontId="35" fillId="0" borderId="3" xfId="0" applyFont="1" applyBorder="1" applyAlignment="1" applyProtection="1">
      <alignment horizontal="center"/>
      <protection hidden="1"/>
    </xf>
    <xf numFmtId="0" fontId="36" fillId="3" borderId="3" xfId="0" applyFont="1" applyFill="1" applyBorder="1" applyAlignment="1" applyProtection="1">
      <alignment horizontal="center" vertical="center"/>
      <protection locked="0"/>
    </xf>
    <xf numFmtId="0" fontId="36" fillId="3" borderId="3" xfId="0" applyFont="1" applyFill="1" applyBorder="1" applyAlignment="1" applyProtection="1">
      <alignment horizontal="center"/>
      <protection locked="0"/>
    </xf>
    <xf numFmtId="0" fontId="36" fillId="3" borderId="3" xfId="0" applyFont="1" applyFill="1" applyBorder="1" applyAlignment="1" applyProtection="1">
      <alignment horizontal="center" vertical="center"/>
      <protection hidden="1"/>
    </xf>
    <xf numFmtId="0" fontId="35" fillId="3" borderId="3" xfId="0" applyFont="1" applyFill="1" applyBorder="1" applyAlignment="1" applyProtection="1">
      <alignment horizontal="center" vertical="center"/>
      <protection hidden="1"/>
    </xf>
    <xf numFmtId="0" fontId="35" fillId="3" borderId="4" xfId="0" applyFont="1" applyFill="1" applyBorder="1" applyAlignment="1" applyProtection="1">
      <alignment horizontal="center" vertical="center"/>
      <protection hidden="1"/>
    </xf>
    <xf numFmtId="0" fontId="35" fillId="3" borderId="1" xfId="0" applyFont="1" applyFill="1" applyBorder="1" applyAlignment="1" applyProtection="1">
      <alignment horizontal="center" vertical="center"/>
      <protection hidden="1"/>
    </xf>
    <xf numFmtId="1" fontId="33" fillId="3" borderId="0" xfId="0" applyNumberFormat="1" applyFont="1" applyFill="1" applyBorder="1" applyProtection="1">
      <protection hidden="1"/>
    </xf>
    <xf numFmtId="1" fontId="33" fillId="3" borderId="0" xfId="0" applyNumberFormat="1" applyFont="1" applyFill="1" applyBorder="1" applyAlignment="1" applyProtection="1">
      <protection hidden="1"/>
    </xf>
    <xf numFmtId="0" fontId="33" fillId="3" borderId="0" xfId="0" applyFont="1" applyFill="1" applyBorder="1" applyProtection="1">
      <protection hidden="1"/>
    </xf>
    <xf numFmtId="0" fontId="33" fillId="3" borderId="0" xfId="0" applyFont="1" applyFill="1" applyProtection="1">
      <protection hidden="1"/>
    </xf>
    <xf numFmtId="0" fontId="1" fillId="3" borderId="4" xfId="0" applyFont="1" applyFill="1" applyBorder="1" applyAlignment="1" applyProtection="1">
      <alignment horizontal="center" vertical="center"/>
      <protection hidden="1"/>
    </xf>
    <xf numFmtId="0" fontId="1" fillId="3" borderId="16" xfId="0" applyFont="1" applyFill="1" applyBorder="1" applyAlignment="1" applyProtection="1">
      <alignment horizontal="center" vertical="center"/>
      <protection hidden="1"/>
    </xf>
    <xf numFmtId="0" fontId="37" fillId="0" borderId="3" xfId="0" applyFont="1" applyBorder="1" applyAlignment="1">
      <alignment wrapText="1"/>
    </xf>
    <xf numFmtId="0" fontId="19" fillId="0" borderId="3" xfId="0" applyFont="1" applyBorder="1" applyAlignment="1">
      <alignment wrapText="1"/>
    </xf>
    <xf numFmtId="0" fontId="2" fillId="3" borderId="1" xfId="0" applyFont="1" applyFill="1" applyBorder="1" applyAlignment="1" applyProtection="1">
      <alignment horizontal="center" vertical="center"/>
      <protection locked="0" hidden="1"/>
    </xf>
    <xf numFmtId="0" fontId="23" fillId="0" borderId="12" xfId="0" applyFont="1" applyBorder="1" applyAlignment="1">
      <alignment horizontal="center" vertical="center" wrapText="1"/>
    </xf>
    <xf numFmtId="0" fontId="37" fillId="0" borderId="13" xfId="0" applyFont="1" applyBorder="1" applyAlignment="1">
      <alignment vertical="center"/>
    </xf>
    <xf numFmtId="16" fontId="9" fillId="3" borderId="12" xfId="0" applyNumberFormat="1" applyFont="1" applyFill="1" applyBorder="1" applyAlignment="1" applyProtection="1">
      <alignment horizontal="center" vertical="center" wrapText="1"/>
      <protection locked="0" hidden="1"/>
    </xf>
    <xf numFmtId="0" fontId="23" fillId="0" borderId="1" xfId="0" applyFont="1" applyBorder="1" applyAlignment="1">
      <alignment horizontal="center" vertical="center" wrapText="1"/>
    </xf>
    <xf numFmtId="0" fontId="37" fillId="0" borderId="3" xfId="0" applyFont="1" applyBorder="1" applyAlignment="1">
      <alignment vertical="center" wrapText="1"/>
    </xf>
    <xf numFmtId="0" fontId="38" fillId="0" borderId="3" xfId="0" applyFont="1" applyBorder="1" applyAlignment="1">
      <alignment vertical="center" wrapText="1"/>
    </xf>
    <xf numFmtId="0" fontId="38" fillId="0" borderId="3" xfId="0" applyFont="1" applyBorder="1" applyAlignment="1">
      <alignment vertical="center"/>
    </xf>
    <xf numFmtId="0" fontId="1" fillId="4" borderId="3" xfId="0" applyFont="1" applyFill="1" applyBorder="1" applyAlignment="1" applyProtection="1">
      <alignment horizontal="center" vertical="center"/>
      <protection locked="0"/>
    </xf>
    <xf numFmtId="0" fontId="37" fillId="0" borderId="3" xfId="0" applyFont="1" applyBorder="1" applyAlignment="1">
      <alignment vertical="center"/>
    </xf>
    <xf numFmtId="1" fontId="0" fillId="0" borderId="3" xfId="0" applyNumberFormat="1" applyFont="1" applyBorder="1" applyAlignment="1" applyProtection="1">
      <alignment horizontal="center" vertical="center"/>
      <protection hidden="1"/>
    </xf>
    <xf numFmtId="0" fontId="2" fillId="3" borderId="3" xfId="0" applyFont="1" applyFill="1" applyBorder="1" applyAlignment="1" applyProtection="1">
      <alignment horizontal="center" vertical="center"/>
      <protection locked="0" hidden="1"/>
    </xf>
    <xf numFmtId="16" fontId="10" fillId="3" borderId="3" xfId="0" applyNumberFormat="1" applyFont="1" applyFill="1" applyBorder="1" applyAlignment="1" applyProtection="1">
      <alignment horizontal="center" wrapText="1"/>
      <protection locked="0" hidden="1"/>
    </xf>
    <xf numFmtId="0" fontId="2" fillId="3" borderId="3" xfId="0" applyFont="1" applyFill="1" applyBorder="1" applyAlignment="1" applyProtection="1">
      <alignment horizontal="left" vertical="center"/>
      <protection locked="0" hidden="1"/>
    </xf>
    <xf numFmtId="0" fontId="1" fillId="0" borderId="1" xfId="0" applyFont="1" applyBorder="1" applyAlignment="1" applyProtection="1">
      <alignment vertical="center"/>
      <protection locked="0" hidden="1"/>
    </xf>
    <xf numFmtId="165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8" fillId="0" borderId="0" xfId="0" applyFont="1" applyBorder="1" applyAlignment="1">
      <alignment horizontal="center" textRotation="90"/>
    </xf>
    <xf numFmtId="0" fontId="18" fillId="0" borderId="3" xfId="0" applyFont="1" applyBorder="1" applyAlignment="1" applyProtection="1">
      <alignment horizontal="center" vertical="center"/>
      <protection hidden="1"/>
    </xf>
    <xf numFmtId="0" fontId="21" fillId="0" borderId="3" xfId="0" applyFont="1" applyBorder="1" applyAlignment="1">
      <alignment horizontal="center" vertical="center"/>
    </xf>
    <xf numFmtId="0" fontId="2" fillId="0" borderId="1" xfId="0" applyFont="1" applyBorder="1" applyAlignment="1" applyProtection="1">
      <alignment vertical="center"/>
      <protection locked="0" hidden="1"/>
    </xf>
    <xf numFmtId="0" fontId="2" fillId="0" borderId="2" xfId="0" applyFont="1" applyBorder="1" applyAlignment="1" applyProtection="1">
      <alignment vertical="center"/>
      <protection locked="0" hidden="1"/>
    </xf>
    <xf numFmtId="0" fontId="2" fillId="0" borderId="3" xfId="0" applyFont="1" applyBorder="1" applyAlignment="1" applyProtection="1">
      <alignment horizontal="center"/>
      <protection locked="0" hidden="1"/>
    </xf>
    <xf numFmtId="16" fontId="9" fillId="0" borderId="3" xfId="0" applyNumberFormat="1" applyFont="1" applyBorder="1" applyAlignment="1" applyProtection="1">
      <alignment horizontal="center" vertical="center" wrapText="1"/>
      <protection locked="0" hidden="1"/>
    </xf>
    <xf numFmtId="16" fontId="9" fillId="0" borderId="12" xfId="0" applyNumberFormat="1" applyFont="1" applyBorder="1" applyAlignment="1" applyProtection="1">
      <alignment horizontal="center" vertical="center" wrapText="1"/>
      <protection locked="0" hidden="1"/>
    </xf>
    <xf numFmtId="16" fontId="9" fillId="0" borderId="13" xfId="0" applyNumberFormat="1" applyFont="1" applyBorder="1" applyAlignment="1" applyProtection="1">
      <alignment horizontal="center" vertical="center" wrapText="1"/>
      <protection locked="0" hidden="1"/>
    </xf>
    <xf numFmtId="0" fontId="19" fillId="0" borderId="3" xfId="0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 indent="15"/>
    </xf>
    <xf numFmtId="0" fontId="0" fillId="3" borderId="3" xfId="0" applyFill="1" applyBorder="1" applyProtection="1">
      <protection hidden="1"/>
    </xf>
    <xf numFmtId="0" fontId="12" fillId="3" borderId="3" xfId="0" applyFont="1" applyFill="1" applyBorder="1" applyProtection="1">
      <protection hidden="1"/>
    </xf>
    <xf numFmtId="0" fontId="19" fillId="0" borderId="3" xfId="0" applyFont="1" applyBorder="1" applyAlignment="1">
      <alignment vertical="center"/>
    </xf>
    <xf numFmtId="0" fontId="1" fillId="5" borderId="3" xfId="0" applyFont="1" applyFill="1" applyBorder="1" applyAlignment="1" applyProtection="1">
      <alignment horizontal="center" vertical="center"/>
      <protection locked="0"/>
    </xf>
    <xf numFmtId="0" fontId="23" fillId="0" borderId="3" xfId="0" applyFont="1" applyBorder="1" applyAlignment="1">
      <alignment vertical="center" wrapText="1"/>
    </xf>
    <xf numFmtId="0" fontId="1" fillId="3" borderId="11" xfId="0" applyFont="1" applyFill="1" applyBorder="1" applyAlignment="1" applyProtection="1">
      <alignment horizontal="center"/>
      <protection hidden="1"/>
    </xf>
    <xf numFmtId="0" fontId="2" fillId="0" borderId="3" xfId="0" applyFont="1" applyBorder="1" applyAlignment="1" applyProtection="1">
      <protection locked="0" hidden="1"/>
    </xf>
    <xf numFmtId="0" fontId="23" fillId="5" borderId="3" xfId="0" applyFont="1" applyFill="1" applyBorder="1" applyAlignment="1">
      <alignment vertical="center" wrapText="1"/>
    </xf>
    <xf numFmtId="0" fontId="2" fillId="0" borderId="1" xfId="0" applyFont="1" applyBorder="1" applyAlignment="1" applyProtection="1">
      <alignment horizontal="center" vertical="center"/>
      <protection locked="0" hidden="1"/>
    </xf>
    <xf numFmtId="16" fontId="10" fillId="3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9" fillId="0" borderId="3" xfId="0" applyFont="1" applyBorder="1" applyAlignment="1">
      <alignment horizontal="center" vertical="top"/>
    </xf>
    <xf numFmtId="0" fontId="2" fillId="0" borderId="3" xfId="0" applyFont="1" applyBorder="1" applyAlignment="1" applyProtection="1">
      <alignment horizontal="center" vertical="center"/>
      <protection locked="0" hidden="1"/>
    </xf>
    <xf numFmtId="0" fontId="23" fillId="0" borderId="3" xfId="0" applyFont="1" applyBorder="1" applyAlignment="1">
      <alignment vertical="center"/>
    </xf>
    <xf numFmtId="0" fontId="23" fillId="5" borderId="3" xfId="0" applyFont="1" applyFill="1" applyBorder="1" applyAlignment="1">
      <alignment vertical="center"/>
    </xf>
    <xf numFmtId="0" fontId="39" fillId="0" borderId="3" xfId="0" applyFont="1" applyBorder="1" applyAlignment="1" applyProtection="1">
      <alignment horizontal="center" vertical="center"/>
      <protection locked="0"/>
    </xf>
    <xf numFmtId="0" fontId="23" fillId="0" borderId="3" xfId="0" applyFont="1" applyBorder="1" applyAlignment="1">
      <alignment horizontal="left" vertical="center" indent="15"/>
    </xf>
    <xf numFmtId="0" fontId="40" fillId="0" borderId="13" xfId="0" applyFont="1" applyBorder="1" applyAlignment="1">
      <alignment horizontal="left" vertical="center"/>
    </xf>
    <xf numFmtId="0" fontId="1" fillId="0" borderId="4" xfId="0" applyFont="1" applyBorder="1" applyAlignment="1" applyProtection="1">
      <alignment vertical="center"/>
      <protection locked="0" hidden="1"/>
    </xf>
    <xf numFmtId="1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0" borderId="5" xfId="0" applyFont="1" applyBorder="1" applyAlignment="1" applyProtection="1">
      <alignment horizontal="center" vertical="center" textRotation="90"/>
      <protection hidden="1"/>
    </xf>
    <xf numFmtId="0" fontId="15" fillId="3" borderId="3" xfId="0" applyFont="1" applyFill="1" applyBorder="1" applyAlignment="1" applyProtection="1">
      <alignment horizontal="center" textRotation="90" wrapText="1"/>
      <protection locked="0" hidden="1"/>
    </xf>
    <xf numFmtId="0" fontId="19" fillId="5" borderId="3" xfId="0" applyFont="1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20" fillId="0" borderId="14" xfId="0" applyFont="1" applyBorder="1" applyAlignment="1">
      <alignment horizontal="left" vertical="center"/>
    </xf>
    <xf numFmtId="16" fontId="9" fillId="3" borderId="13" xfId="0" applyNumberFormat="1" applyFont="1" applyFill="1" applyBorder="1" applyAlignment="1" applyProtection="1">
      <alignment horizontal="center" vertical="center" wrapText="1"/>
      <protection locked="0" hidden="1"/>
    </xf>
    <xf numFmtId="0" fontId="19" fillId="5" borderId="3" xfId="0" applyFont="1" applyFill="1" applyBorder="1" applyAlignment="1">
      <alignment vertical="center"/>
    </xf>
    <xf numFmtId="0" fontId="41" fillId="0" borderId="3" xfId="0" applyFont="1" applyBorder="1" applyAlignment="1">
      <alignment vertical="center"/>
    </xf>
    <xf numFmtId="1" fontId="0" fillId="0" borderId="3" xfId="0" applyNumberFormat="1" applyFont="1" applyBorder="1" applyAlignment="1" applyProtection="1">
      <alignment horizontal="center"/>
      <protection hidden="1"/>
    </xf>
    <xf numFmtId="2" fontId="0" fillId="0" borderId="3" xfId="0" applyNumberFormat="1" applyFont="1" applyBorder="1" applyAlignment="1" applyProtection="1">
      <alignment horizontal="center"/>
      <protection hidden="1"/>
    </xf>
    <xf numFmtId="9" fontId="0" fillId="0" borderId="10" xfId="0" applyNumberFormat="1" applyBorder="1" applyProtection="1">
      <protection hidden="1"/>
    </xf>
    <xf numFmtId="0" fontId="1" fillId="0" borderId="11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1" fontId="0" fillId="0" borderId="0" xfId="0" applyNumberFormat="1" applyBorder="1" applyProtection="1">
      <protection hidden="1"/>
    </xf>
    <xf numFmtId="1" fontId="0" fillId="0" borderId="0" xfId="0" applyNumberFormat="1" applyBorder="1" applyAlignment="1" applyProtection="1">
      <protection hidden="1"/>
    </xf>
    <xf numFmtId="0" fontId="4" fillId="0" borderId="0" xfId="0" applyFont="1" applyBorder="1" applyAlignment="1" applyProtection="1">
      <alignment horizontal="left"/>
      <protection locked="0" hidden="1"/>
    </xf>
    <xf numFmtId="0" fontId="2" fillId="0" borderId="0" xfId="0" applyFont="1" applyBorder="1" applyProtection="1">
      <protection locked="0" hidden="1"/>
    </xf>
    <xf numFmtId="0" fontId="5" fillId="0" borderId="0" xfId="0" applyFont="1" applyBorder="1" applyAlignment="1" applyProtection="1">
      <alignment horizontal="left"/>
      <protection locked="0" hidden="1"/>
    </xf>
    <xf numFmtId="0" fontId="2" fillId="0" borderId="0" xfId="0" applyFont="1" applyBorder="1" applyAlignment="1" applyProtection="1">
      <alignment horizontal="left"/>
      <protection locked="0" hidden="1"/>
    </xf>
    <xf numFmtId="0" fontId="6" fillId="0" borderId="0" xfId="0" applyFont="1" applyBorder="1" applyAlignment="1" applyProtection="1">
      <alignment horizontal="left"/>
      <protection locked="0" hidden="1"/>
    </xf>
    <xf numFmtId="0" fontId="6" fillId="0" borderId="0" xfId="0" applyFont="1" applyAlignment="1" applyProtection="1">
      <alignment horizontal="left"/>
      <protection locked="0" hidden="1"/>
    </xf>
    <xf numFmtId="0" fontId="2" fillId="0" borderId="0" xfId="0" applyFont="1" applyProtection="1">
      <protection hidden="1"/>
    </xf>
    <xf numFmtId="0" fontId="2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protection hidden="1"/>
    </xf>
    <xf numFmtId="0" fontId="0" fillId="0" borderId="0" xfId="0" applyBorder="1" applyAlignment="1" applyProtection="1">
      <protection hidden="1"/>
    </xf>
    <xf numFmtId="0" fontId="1" fillId="0" borderId="1" xfId="0" applyFont="1" applyBorder="1" applyAlignment="1" applyProtection="1">
      <alignment horizontal="center" vertical="center"/>
      <protection locked="0" hidden="1"/>
    </xf>
    <xf numFmtId="0" fontId="1" fillId="0" borderId="3" xfId="0" applyFont="1" applyBorder="1" applyAlignment="1" applyProtection="1">
      <alignment horizontal="center" vertical="center"/>
      <protection locked="0" hidden="1"/>
    </xf>
    <xf numFmtId="0" fontId="2" fillId="3" borderId="3" xfId="0" applyFont="1" applyFill="1" applyBorder="1" applyAlignment="1" applyProtection="1">
      <protection locked="0" hidden="1"/>
    </xf>
    <xf numFmtId="0" fontId="2" fillId="0" borderId="4" xfId="0" applyFont="1" applyBorder="1" applyAlignment="1" applyProtection="1">
      <alignment vertical="center"/>
      <protection locked="0" hidden="1"/>
    </xf>
    <xf numFmtId="165" fontId="9" fillId="0" borderId="13" xfId="0" applyNumberFormat="1" applyFont="1" applyBorder="1" applyAlignment="1" applyProtection="1">
      <alignment horizontal="center" vertical="center" wrapText="1"/>
      <protection locked="0" hidden="1"/>
    </xf>
    <xf numFmtId="16" fontId="13" fillId="3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1" fillId="0" borderId="3" xfId="0" applyFont="1" applyBorder="1" applyAlignment="1" applyProtection="1">
      <alignment horizontal="center" textRotation="90"/>
      <protection hidden="1"/>
    </xf>
    <xf numFmtId="1" fontId="0" fillId="0" borderId="3" xfId="0" applyNumberFormat="1" applyBorder="1" applyProtection="1">
      <protection hidden="1"/>
    </xf>
    <xf numFmtId="1" fontId="0" fillId="0" borderId="3" xfId="0" applyNumberFormat="1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textRotation="90" wrapText="1"/>
      <protection hidden="1"/>
    </xf>
    <xf numFmtId="0" fontId="12" fillId="0" borderId="3" xfId="0" applyFont="1" applyBorder="1" applyAlignment="1" applyProtection="1">
      <alignment horizontal="center" vertical="center" textRotation="90" wrapText="1"/>
      <protection hidden="1"/>
    </xf>
    <xf numFmtId="0" fontId="0" fillId="0" borderId="7" xfId="0" applyBorder="1" applyProtection="1">
      <protection hidden="1"/>
    </xf>
    <xf numFmtId="0" fontId="0" fillId="0" borderId="0" xfId="0" applyBorder="1" applyAlignment="1" applyProtection="1">
      <alignment horizontal="center"/>
      <protection hidden="1"/>
    </xf>
    <xf numFmtId="1" fontId="42" fillId="0" borderId="3" xfId="0" applyNumberFormat="1" applyFont="1" applyBorder="1" applyAlignment="1" applyProtection="1">
      <alignment horizontal="center" vertical="center" wrapText="1"/>
      <protection locked="0" hidden="1"/>
    </xf>
    <xf numFmtId="0" fontId="11" fillId="0" borderId="8" xfId="0" applyFont="1" applyBorder="1" applyAlignment="1" applyProtection="1">
      <alignment horizontal="center" textRotation="90"/>
      <protection hidden="1"/>
    </xf>
    <xf numFmtId="0" fontId="12" fillId="0" borderId="0" xfId="0" applyFont="1" applyAlignment="1" applyProtection="1">
      <alignment horizontal="center" textRotation="90" wrapText="1"/>
      <protection hidden="1"/>
    </xf>
    <xf numFmtId="0" fontId="12" fillId="0" borderId="3" xfId="0" applyFont="1" applyBorder="1" applyProtection="1">
      <protection hidden="1"/>
    </xf>
    <xf numFmtId="0" fontId="16" fillId="0" borderId="3" xfId="0" applyFont="1" applyBorder="1" applyAlignment="1" applyProtection="1">
      <alignment horizontal="center" vertical="center" textRotation="90" wrapText="1"/>
      <protection hidden="1"/>
    </xf>
    <xf numFmtId="0" fontId="16" fillId="0" borderId="3" xfId="0" applyFont="1" applyBorder="1" applyAlignment="1" applyProtection="1">
      <alignment horizontal="center" vertical="center" wrapText="1"/>
      <protection hidden="1"/>
    </xf>
    <xf numFmtId="0" fontId="12" fillId="0" borderId="3" xfId="0" applyFont="1" applyBorder="1" applyAlignment="1" applyProtection="1">
      <alignment horizontal="center" vertical="center" wrapText="1"/>
      <protection hidden="1"/>
    </xf>
    <xf numFmtId="0" fontId="17" fillId="0" borderId="3" xfId="0" applyFont="1" applyBorder="1" applyAlignment="1" applyProtection="1">
      <alignment horizontal="center" vertical="center"/>
      <protection hidden="1"/>
    </xf>
    <xf numFmtId="0" fontId="17" fillId="0" borderId="3" xfId="0" applyFont="1" applyBorder="1" applyAlignment="1" applyProtection="1">
      <alignment horizontal="center" vertical="center" textRotation="90"/>
      <protection hidden="1"/>
    </xf>
    <xf numFmtId="0" fontId="12" fillId="0" borderId="9" xfId="0" applyFont="1" applyBorder="1" applyAlignment="1" applyProtection="1">
      <alignment horizontal="center" textRotation="90" wrapText="1"/>
      <protection hidden="1"/>
    </xf>
    <xf numFmtId="0" fontId="12" fillId="0" borderId="0" xfId="0" applyFont="1" applyAlignment="1" applyProtection="1">
      <protection hidden="1"/>
    </xf>
    <xf numFmtId="0" fontId="12" fillId="0" borderId="0" xfId="0" applyFont="1" applyAlignment="1" applyProtection="1">
      <alignment textRotation="90" wrapText="1"/>
      <protection hidden="1"/>
    </xf>
    <xf numFmtId="0" fontId="12" fillId="0" borderId="0" xfId="0" applyFont="1" applyBorder="1" applyAlignment="1" applyProtection="1">
      <protection hidden="1"/>
    </xf>
    <xf numFmtId="0" fontId="12" fillId="0" borderId="0" xfId="0" applyFont="1" applyBorder="1" applyProtection="1">
      <protection hidden="1"/>
    </xf>
    <xf numFmtId="2" fontId="0" fillId="0" borderId="3" xfId="0" applyNumberFormat="1" applyFont="1" applyBorder="1" applyAlignment="1" applyProtection="1">
      <alignment horizontal="center" vertical="center"/>
      <protection hidden="1"/>
    </xf>
    <xf numFmtId="0" fontId="19" fillId="0" borderId="3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center" vertical="center"/>
    </xf>
    <xf numFmtId="0" fontId="23" fillId="5" borderId="4" xfId="0" applyFont="1" applyFill="1" applyBorder="1" applyAlignment="1">
      <alignment vertical="center" wrapText="1"/>
    </xf>
    <xf numFmtId="0" fontId="37" fillId="0" borderId="3" xfId="0" applyFont="1" applyBorder="1" applyAlignment="1">
      <alignment horizontal="center" vertical="center"/>
    </xf>
    <xf numFmtId="0" fontId="37" fillId="0" borderId="3" xfId="0" applyFont="1" applyBorder="1"/>
    <xf numFmtId="9" fontId="0" fillId="0" borderId="0" xfId="0" applyNumberFormat="1" applyBorder="1" applyProtection="1">
      <protection hidden="1"/>
    </xf>
    <xf numFmtId="2" fontId="1" fillId="0" borderId="3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9" fontId="0" fillId="0" borderId="14" xfId="0" applyNumberFormat="1" applyBorder="1" applyProtection="1">
      <protection hidden="1"/>
    </xf>
    <xf numFmtId="2" fontId="1" fillId="0" borderId="3" xfId="0" applyNumberFormat="1" applyFont="1" applyBorder="1" applyAlignment="1" applyProtection="1">
      <alignment horizontal="center" vertical="center"/>
      <protection hidden="1"/>
    </xf>
    <xf numFmtId="2" fontId="1" fillId="0" borderId="1" xfId="0" applyNumberFormat="1" applyFont="1" applyBorder="1" applyAlignment="1" applyProtection="1">
      <alignment horizontal="center" vertical="center"/>
      <protection hidden="1"/>
    </xf>
    <xf numFmtId="0" fontId="28" fillId="0" borderId="3" xfId="0" applyFont="1" applyBorder="1" applyAlignment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28" fillId="0" borderId="3" xfId="0" applyFont="1" applyBorder="1" applyAlignment="1" applyProtection="1">
      <alignment horizontal="center"/>
      <protection hidden="1"/>
    </xf>
    <xf numFmtId="1" fontId="25" fillId="0" borderId="3" xfId="0" applyNumberFormat="1" applyFont="1" applyBorder="1" applyAlignment="1" applyProtection="1">
      <alignment horizontal="center"/>
      <protection hidden="1"/>
    </xf>
    <xf numFmtId="9" fontId="25" fillId="0" borderId="4" xfId="0" applyNumberFormat="1" applyFont="1" applyBorder="1" applyProtection="1">
      <protection hidden="1"/>
    </xf>
    <xf numFmtId="0" fontId="27" fillId="0" borderId="3" xfId="0" applyFont="1" applyBorder="1" applyAlignment="1" applyProtection="1">
      <alignment horizontal="center" vertical="center"/>
      <protection hidden="1"/>
    </xf>
    <xf numFmtId="0" fontId="27" fillId="0" borderId="1" xfId="0" applyFont="1" applyBorder="1" applyAlignment="1" applyProtection="1">
      <alignment horizontal="center" vertical="center"/>
      <protection hidden="1"/>
    </xf>
    <xf numFmtId="1" fontId="25" fillId="0" borderId="0" xfId="0" applyNumberFormat="1" applyFont="1" applyBorder="1" applyProtection="1">
      <protection hidden="1"/>
    </xf>
    <xf numFmtId="1" fontId="25" fillId="0" borderId="0" xfId="0" applyNumberFormat="1" applyFont="1" applyBorder="1" applyAlignment="1" applyProtection="1">
      <protection hidden="1"/>
    </xf>
    <xf numFmtId="0" fontId="25" fillId="0" borderId="0" xfId="0" applyFont="1" applyBorder="1" applyProtection="1">
      <protection hidden="1"/>
    </xf>
    <xf numFmtId="0" fontId="32" fillId="0" borderId="3" xfId="0" applyFont="1" applyBorder="1" applyAlignment="1" applyProtection="1">
      <alignment horizontal="center" vertical="center"/>
      <protection locked="0"/>
    </xf>
    <xf numFmtId="0" fontId="32" fillId="0" borderId="3" xfId="0" applyFont="1" applyBorder="1" applyAlignment="1" applyProtection="1">
      <alignment horizontal="center"/>
      <protection locked="0"/>
    </xf>
    <xf numFmtId="0" fontId="32" fillId="0" borderId="3" xfId="0" applyFont="1" applyBorder="1" applyAlignment="1" applyProtection="1">
      <alignment horizontal="center" vertical="center"/>
      <protection hidden="1"/>
    </xf>
    <xf numFmtId="0" fontId="31" fillId="0" borderId="3" xfId="0" applyFont="1" applyBorder="1" applyAlignment="1" applyProtection="1">
      <alignment horizontal="center" vertical="center"/>
      <protection hidden="1"/>
    </xf>
    <xf numFmtId="0" fontId="31" fillId="0" borderId="4" xfId="0" applyFont="1" applyBorder="1" applyAlignment="1" applyProtection="1">
      <alignment horizontal="center" vertical="center"/>
      <protection hidden="1"/>
    </xf>
    <xf numFmtId="0" fontId="31" fillId="0" borderId="1" xfId="0" applyFont="1" applyBorder="1" applyAlignment="1" applyProtection="1">
      <alignment horizontal="center" vertical="center"/>
      <protection hidden="1"/>
    </xf>
    <xf numFmtId="1" fontId="29" fillId="0" borderId="0" xfId="0" applyNumberFormat="1" applyFont="1" applyBorder="1" applyProtection="1">
      <protection hidden="1"/>
    </xf>
    <xf numFmtId="1" fontId="29" fillId="0" borderId="0" xfId="0" applyNumberFormat="1" applyFont="1" applyBorder="1" applyAlignment="1" applyProtection="1">
      <protection hidden="1"/>
    </xf>
    <xf numFmtId="0" fontId="29" fillId="0" borderId="0" xfId="0" applyFont="1" applyBorder="1" applyProtection="1">
      <protection hidden="1"/>
    </xf>
    <xf numFmtId="0" fontId="36" fillId="0" borderId="3" xfId="0" applyFont="1" applyBorder="1" applyAlignment="1" applyProtection="1">
      <alignment horizontal="center" vertical="center"/>
      <protection locked="0"/>
    </xf>
    <xf numFmtId="0" fontId="36" fillId="0" borderId="3" xfId="0" applyFont="1" applyBorder="1" applyAlignment="1" applyProtection="1">
      <alignment horizontal="center"/>
      <protection locked="0"/>
    </xf>
    <xf numFmtId="0" fontId="36" fillId="0" borderId="3" xfId="0" applyFont="1" applyBorder="1" applyAlignment="1" applyProtection="1">
      <alignment horizontal="center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35" fillId="0" borderId="4" xfId="0" applyFont="1" applyBorder="1" applyAlignment="1" applyProtection="1">
      <alignment horizontal="center" vertical="center"/>
      <protection hidden="1"/>
    </xf>
    <xf numFmtId="0" fontId="35" fillId="0" borderId="1" xfId="0" applyFont="1" applyBorder="1" applyAlignment="1" applyProtection="1">
      <alignment horizontal="center" vertical="center"/>
      <protection hidden="1"/>
    </xf>
    <xf numFmtId="1" fontId="33" fillId="0" borderId="0" xfId="0" applyNumberFormat="1" applyFont="1" applyBorder="1" applyProtection="1">
      <protection hidden="1"/>
    </xf>
    <xf numFmtId="1" fontId="33" fillId="0" borderId="0" xfId="0" applyNumberFormat="1" applyFont="1" applyBorder="1" applyAlignment="1" applyProtection="1">
      <protection hidden="1"/>
    </xf>
    <xf numFmtId="0" fontId="33" fillId="0" borderId="0" xfId="0" applyFont="1" applyBorder="1" applyProtection="1">
      <protection hidden="1"/>
    </xf>
    <xf numFmtId="0" fontId="1" fillId="0" borderId="4" xfId="0" applyFont="1" applyBorder="1" applyAlignment="1" applyProtection="1">
      <alignment horizontal="center" vertical="center"/>
      <protection hidden="1"/>
    </xf>
    <xf numFmtId="0" fontId="1" fillId="0" borderId="16" xfId="0" applyFont="1" applyBorder="1" applyAlignment="1" applyProtection="1">
      <alignment horizontal="center" vertical="center"/>
      <protection hidden="1"/>
    </xf>
    <xf numFmtId="0" fontId="2" fillId="3" borderId="1" xfId="0" applyFont="1" applyFill="1" applyBorder="1" applyAlignment="1" applyProtection="1">
      <protection locked="0" hidden="1"/>
    </xf>
    <xf numFmtId="0" fontId="2" fillId="3" borderId="4" xfId="0" applyFont="1" applyFill="1" applyBorder="1" applyAlignment="1" applyProtection="1">
      <protection locked="0" hidden="1"/>
    </xf>
    <xf numFmtId="0" fontId="12" fillId="3" borderId="3" xfId="0" applyFont="1" applyFill="1" applyBorder="1" applyAlignment="1" applyProtection="1">
      <alignment horizontal="center" vertical="center" textRotation="90" wrapText="1"/>
      <protection locked="0" hidden="1"/>
    </xf>
    <xf numFmtId="0" fontId="1" fillId="0" borderId="11" xfId="0" applyFont="1" applyBorder="1" applyAlignment="1" applyProtection="1">
      <alignment horizontal="center"/>
      <protection hidden="1"/>
    </xf>
    <xf numFmtId="0" fontId="2" fillId="0" borderId="5" xfId="0" applyFont="1" applyBorder="1" applyProtection="1">
      <protection locked="0" hidden="1"/>
    </xf>
    <xf numFmtId="16" fontId="10" fillId="0" borderId="3" xfId="0" applyNumberFormat="1" applyFont="1" applyBorder="1" applyAlignment="1" applyProtection="1">
      <alignment horizontal="center" wrapText="1"/>
      <protection locked="0" hidden="1"/>
    </xf>
    <xf numFmtId="0" fontId="12" fillId="0" borderId="3" xfId="0" applyFont="1" applyBorder="1" applyAlignment="1" applyProtection="1">
      <alignment horizontal="center" vertical="center" textRotation="90" wrapText="1"/>
      <protection locked="0" hidden="1"/>
    </xf>
    <xf numFmtId="1" fontId="0" fillId="5" borderId="0" xfId="0" applyNumberFormat="1" applyFill="1" applyBorder="1" applyAlignment="1" applyProtection="1">
      <alignment vertical="center"/>
      <protection hidden="1"/>
    </xf>
    <xf numFmtId="0" fontId="37" fillId="0" borderId="3" xfId="0" applyFont="1" applyBorder="1" applyAlignment="1">
      <alignment horizontal="left" vertical="center"/>
    </xf>
    <xf numFmtId="9" fontId="0" fillId="0" borderId="15" xfId="0" applyNumberFormat="1" applyBorder="1" applyProtection="1">
      <protection hidden="1"/>
    </xf>
    <xf numFmtId="0" fontId="2" fillId="0" borderId="1" xfId="0" applyFont="1" applyBorder="1" applyAlignment="1" applyProtection="1">
      <protection locked="0" hidden="1"/>
    </xf>
    <xf numFmtId="0" fontId="2" fillId="0" borderId="4" xfId="0" applyFont="1" applyBorder="1" applyAlignment="1" applyProtection="1">
      <protection locked="0" hidden="1"/>
    </xf>
    <xf numFmtId="0" fontId="1" fillId="0" borderId="17" xfId="0" applyFont="1" applyBorder="1" applyAlignment="1" applyProtection="1">
      <alignment horizontal="center" vertical="center"/>
      <protection locked="0"/>
    </xf>
    <xf numFmtId="0" fontId="0" fillId="0" borderId="3" xfId="0" applyFont="1" applyBorder="1" applyAlignment="1">
      <alignment horizontal="center" vertical="center"/>
    </xf>
    <xf numFmtId="0" fontId="8" fillId="0" borderId="1" xfId="0" applyFont="1" applyBorder="1" applyAlignment="1" applyProtection="1">
      <alignment horizontal="center" vertical="center" textRotation="90"/>
      <protection hidden="1"/>
    </xf>
    <xf numFmtId="0" fontId="19" fillId="0" borderId="3" xfId="0" applyFont="1" applyBorder="1" applyAlignment="1">
      <alignment horizontal="center" vertical="center" wrapText="1"/>
    </xf>
    <xf numFmtId="0" fontId="19" fillId="5" borderId="3" xfId="0" applyFont="1" applyFill="1" applyBorder="1" applyAlignment="1">
      <alignment vertical="center" wrapText="1"/>
    </xf>
    <xf numFmtId="0" fontId="19" fillId="0" borderId="3" xfId="0" applyFont="1" applyBorder="1" applyAlignment="1">
      <alignment vertical="center" wrapText="1"/>
    </xf>
    <xf numFmtId="2" fontId="43" fillId="0" borderId="3" xfId="0" applyNumberFormat="1" applyFont="1" applyBorder="1" applyAlignment="1" applyProtection="1">
      <alignment horizontal="center"/>
      <protection hidden="1"/>
    </xf>
    <xf numFmtId="0" fontId="1" fillId="0" borderId="2" xfId="0" applyFont="1" applyBorder="1" applyAlignment="1" applyProtection="1">
      <alignment vertical="center"/>
      <protection locked="0" hidden="1"/>
    </xf>
    <xf numFmtId="16" fontId="13" fillId="0" borderId="3" xfId="0" applyNumberFormat="1" applyFont="1" applyBorder="1" applyAlignment="1" applyProtection="1">
      <alignment horizontal="center" vertical="center" wrapText="1"/>
      <protection locked="0" hidden="1"/>
    </xf>
    <xf numFmtId="0" fontId="14" fillId="0" borderId="3" xfId="0" applyFont="1" applyBorder="1" applyAlignment="1" applyProtection="1">
      <alignment horizontal="center" vertical="center" textRotation="90" wrapText="1"/>
      <protection locked="0" hidden="1"/>
    </xf>
    <xf numFmtId="0" fontId="44" fillId="0" borderId="3" xfId="0" applyFont="1" applyBorder="1" applyAlignment="1">
      <alignment vertical="center" wrapText="1"/>
    </xf>
    <xf numFmtId="0" fontId="20" fillId="0" borderId="3" xfId="0" applyFont="1" applyBorder="1" applyAlignment="1">
      <alignment horizontal="left" vertical="center"/>
    </xf>
    <xf numFmtId="0" fontId="44" fillId="5" borderId="3" xfId="0" applyFont="1" applyFill="1" applyBorder="1" applyAlignment="1">
      <alignment vertical="center" wrapText="1"/>
    </xf>
    <xf numFmtId="0" fontId="0" fillId="0" borderId="3" xfId="0" applyBorder="1" applyAlignment="1">
      <alignment horizont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 vertical="center"/>
      <protection locked="0"/>
    </xf>
    <xf numFmtId="2" fontId="1" fillId="0" borderId="1" xfId="0" applyNumberFormat="1" applyFont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 applyProtection="1">
      <alignment horizontal="center" vertical="center"/>
      <protection locked="0"/>
    </xf>
    <xf numFmtId="0" fontId="28" fillId="0" borderId="4" xfId="0" applyFont="1" applyBorder="1" applyAlignment="1" applyProtection="1">
      <alignment horizontal="center" vertical="center"/>
      <protection locked="0"/>
    </xf>
    <xf numFmtId="0" fontId="32" fillId="0" borderId="1" xfId="0" applyFont="1" applyBorder="1" applyAlignment="1" applyProtection="1">
      <alignment horizontal="center" vertical="center"/>
      <protection locked="0"/>
    </xf>
    <xf numFmtId="0" fontId="32" fillId="0" borderId="4" xfId="0" applyFont="1" applyBorder="1" applyAlignment="1" applyProtection="1">
      <alignment horizontal="center" vertical="center"/>
      <protection locked="0"/>
    </xf>
    <xf numFmtId="0" fontId="36" fillId="0" borderId="1" xfId="0" applyFont="1" applyBorder="1" applyAlignment="1" applyProtection="1">
      <alignment horizontal="center" vertical="center"/>
      <protection locked="0"/>
    </xf>
    <xf numFmtId="0" fontId="36" fillId="0" borderId="4" xfId="0" applyFont="1" applyBorder="1" applyAlignment="1" applyProtection="1">
      <alignment horizontal="center" vertical="center"/>
      <protection locked="0"/>
    </xf>
    <xf numFmtId="0" fontId="0" fillId="0" borderId="5" xfId="0" applyFont="1" applyBorder="1" applyProtection="1">
      <protection hidden="1"/>
    </xf>
    <xf numFmtId="0" fontId="13" fillId="0" borderId="5" xfId="0" applyFont="1" applyBorder="1" applyProtection="1">
      <protection hidden="1"/>
    </xf>
    <xf numFmtId="0" fontId="1" fillId="0" borderId="5" xfId="0" applyFont="1" applyBorder="1" applyAlignment="1" applyProtection="1">
      <alignment horizontal="center"/>
      <protection hidden="1"/>
    </xf>
    <xf numFmtId="0" fontId="1" fillId="0" borderId="5" xfId="0" applyFont="1" applyBorder="1" applyAlignment="1" applyProtection="1">
      <alignment horizontal="center" vertical="center"/>
      <protection locked="0"/>
    </xf>
    <xf numFmtId="0" fontId="1" fillId="0" borderId="11" xfId="0" applyFont="1" applyBorder="1" applyAlignment="1" applyProtection="1">
      <alignment horizontal="center" vertical="center"/>
      <protection locked="0"/>
    </xf>
    <xf numFmtId="0" fontId="1" fillId="0" borderId="18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/>
      <protection locked="0"/>
    </xf>
    <xf numFmtId="0" fontId="1" fillId="0" borderId="5" xfId="0" applyFont="1" applyBorder="1" applyAlignment="1" applyProtection="1">
      <alignment horizontal="center" vertical="center"/>
      <protection hidden="1"/>
    </xf>
    <xf numFmtId="0" fontId="1" fillId="0" borderId="18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 hidden="1"/>
    </xf>
    <xf numFmtId="1" fontId="45" fillId="0" borderId="3" xfId="0" applyNumberFormat="1" applyFont="1" applyBorder="1" applyAlignment="1" applyProtection="1">
      <alignment horizontal="center" vertical="center" wrapText="1"/>
      <protection locked="0" hidden="1"/>
    </xf>
    <xf numFmtId="0" fontId="45" fillId="0" borderId="3" xfId="0" applyFont="1" applyBorder="1" applyAlignment="1" applyProtection="1">
      <alignment horizontal="center" vertical="center" wrapText="1"/>
      <protection locked="0" hidden="1"/>
    </xf>
    <xf numFmtId="0" fontId="45" fillId="3" borderId="3" xfId="0" applyFont="1" applyFill="1" applyBorder="1" applyAlignment="1" applyProtection="1">
      <alignment horizontal="center" vertical="center" wrapText="1"/>
      <protection locked="0" hidden="1"/>
    </xf>
    <xf numFmtId="16" fontId="45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46" fillId="3" borderId="3" xfId="2" applyFill="1" applyBorder="1" applyAlignment="1" applyProtection="1">
      <alignment horizontal="center" vertical="center"/>
      <protection locked="0"/>
    </xf>
    <xf numFmtId="16" fontId="11" fillId="3" borderId="3" xfId="0" applyNumberFormat="1" applyFont="1" applyFill="1" applyBorder="1" applyAlignment="1" applyProtection="1">
      <alignment horizontal="center" textRotation="90"/>
      <protection hidden="1"/>
    </xf>
    <xf numFmtId="0" fontId="47" fillId="3" borderId="3" xfId="0" applyFont="1" applyFill="1" applyBorder="1" applyAlignment="1" applyProtection="1">
      <alignment horizontal="center" vertical="center" textRotation="90" wrapText="1"/>
      <protection hidden="1"/>
    </xf>
    <xf numFmtId="0" fontId="23" fillId="3" borderId="3" xfId="0" applyFont="1" applyFill="1" applyBorder="1" applyAlignment="1">
      <alignment vertical="center" wrapText="1"/>
    </xf>
    <xf numFmtId="0" fontId="1" fillId="0" borderId="12" xfId="0" applyFont="1" applyBorder="1" applyAlignment="1" applyProtection="1">
      <alignment vertical="center"/>
      <protection locked="0" hidden="1"/>
    </xf>
    <xf numFmtId="0" fontId="1" fillId="0" borderId="19" xfId="0" applyFont="1" applyBorder="1" applyAlignment="1" applyProtection="1">
      <alignment vertical="center"/>
      <protection locked="0" hidden="1"/>
    </xf>
    <xf numFmtId="0" fontId="1" fillId="0" borderId="14" xfId="0" applyFont="1" applyBorder="1" applyAlignment="1" applyProtection="1">
      <alignment vertical="center"/>
      <protection locked="0" hidden="1"/>
    </xf>
    <xf numFmtId="0" fontId="1" fillId="0" borderId="3" xfId="0" applyFont="1" applyBorder="1" applyAlignment="1" applyProtection="1">
      <alignment vertical="center"/>
      <protection locked="0" hidden="1"/>
    </xf>
    <xf numFmtId="0" fontId="2" fillId="0" borderId="3" xfId="0" applyFont="1" applyBorder="1" applyProtection="1">
      <protection hidden="1"/>
    </xf>
    <xf numFmtId="0" fontId="2" fillId="0" borderId="3" xfId="0" applyFont="1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/>
      <protection hidden="1"/>
    </xf>
    <xf numFmtId="16" fontId="10" fillId="0" borderId="4" xfId="0" applyNumberFormat="1" applyFont="1" applyBorder="1" applyAlignment="1" applyProtection="1">
      <alignment horizontal="center" wrapText="1"/>
      <protection locked="0" hidden="1"/>
    </xf>
    <xf numFmtId="1" fontId="0" fillId="0" borderId="4" xfId="0" applyNumberFormat="1" applyBorder="1" applyProtection="1">
      <protection hidden="1"/>
    </xf>
    <xf numFmtId="0" fontId="11" fillId="0" borderId="4" xfId="0" applyFont="1" applyBorder="1" applyAlignment="1" applyProtection="1">
      <alignment horizontal="center" textRotation="90"/>
      <protection hidden="1"/>
    </xf>
    <xf numFmtId="0" fontId="16" fillId="0" borderId="4" xfId="0" applyFont="1" applyBorder="1" applyAlignment="1" applyProtection="1">
      <alignment horizontal="center" vertical="center" textRotation="90" wrapText="1"/>
      <protection hidden="1"/>
    </xf>
    <xf numFmtId="0" fontId="19" fillId="0" borderId="3" xfId="0" applyFont="1" applyBorder="1"/>
    <xf numFmtId="0" fontId="2" fillId="0" borderId="3" xfId="0" applyFont="1" applyBorder="1" applyAlignment="1" applyProtection="1">
      <alignment horizontal="center" vertical="center"/>
      <protection locked="0"/>
    </xf>
    <xf numFmtId="0" fontId="1" fillId="0" borderId="12" xfId="0" applyFont="1" applyBorder="1" applyAlignment="1" applyProtection="1">
      <alignment horizontal="center" vertical="center"/>
      <protection locked="0" hidden="1"/>
    </xf>
    <xf numFmtId="0" fontId="43" fillId="0" borderId="3" xfId="0" applyFont="1" applyBorder="1" applyAlignment="1">
      <alignment horizontal="center" vertical="center"/>
    </xf>
    <xf numFmtId="0" fontId="0" fillId="0" borderId="3" xfId="0" applyBorder="1" applyAlignment="1"/>
    <xf numFmtId="0" fontId="48" fillId="0" borderId="3" xfId="0" applyFont="1" applyBorder="1" applyAlignment="1" applyProtection="1">
      <alignment horizontal="center" vertical="center"/>
      <protection locked="0"/>
    </xf>
    <xf numFmtId="0" fontId="40" fillId="0" borderId="1" xfId="0" applyFont="1" applyBorder="1" applyAlignment="1">
      <alignment horizontal="left" vertical="center"/>
    </xf>
    <xf numFmtId="0" fontId="49" fillId="0" borderId="3" xfId="0" applyFont="1" applyBorder="1" applyAlignment="1" applyProtection="1">
      <alignment horizontal="center" vertical="center" textRotation="90" wrapText="1"/>
      <protection hidden="1"/>
    </xf>
    <xf numFmtId="0" fontId="2" fillId="0" borderId="3" xfId="0" applyFont="1" applyBorder="1" applyAlignment="1" applyProtection="1">
      <alignment vertical="center"/>
      <protection locked="0" hidden="1"/>
    </xf>
    <xf numFmtId="0" fontId="19" fillId="0" borderId="3" xfId="0" applyFont="1" applyBorder="1" applyAlignment="1">
      <alignment horizontal="center" vertical="center"/>
    </xf>
    <xf numFmtId="0" fontId="2" fillId="0" borderId="0" xfId="0" applyFont="1" applyAlignment="1" applyProtection="1">
      <alignment horizontal="center"/>
      <protection locked="0" hidden="1"/>
    </xf>
    <xf numFmtId="0" fontId="20" fillId="0" borderId="4" xfId="0" applyFont="1" applyBorder="1" applyAlignment="1">
      <alignment horizontal="center" vertical="center"/>
    </xf>
    <xf numFmtId="0" fontId="44" fillId="0" borderId="3" xfId="0" applyFont="1" applyBorder="1" applyAlignment="1">
      <alignment vertical="center"/>
    </xf>
    <xf numFmtId="0" fontId="1" fillId="0" borderId="3" xfId="0" applyFont="1" applyBorder="1" applyAlignment="1" applyProtection="1">
      <alignment horizontal="left" vertical="center"/>
      <protection locked="0" hidden="1"/>
    </xf>
    <xf numFmtId="0" fontId="1" fillId="0" borderId="2" xfId="0" applyFont="1" applyBorder="1" applyAlignment="1" applyProtection="1">
      <alignment vertical="center" wrapText="1"/>
      <protection locked="0" hidden="1"/>
    </xf>
    <xf numFmtId="0" fontId="1" fillId="0" borderId="2" xfId="0" applyFont="1" applyBorder="1" applyAlignment="1" applyProtection="1">
      <alignment horizontal="center" vertical="center" wrapText="1"/>
      <protection locked="0" hidden="1"/>
    </xf>
    <xf numFmtId="0" fontId="37" fillId="0" borderId="13" xfId="0" applyFont="1" applyBorder="1"/>
    <xf numFmtId="16" fontId="13" fillId="0" borderId="4" xfId="0" applyNumberFormat="1" applyFont="1" applyBorder="1" applyAlignment="1" applyProtection="1">
      <alignment horizontal="center" wrapText="1"/>
      <protection locked="0" hidden="1"/>
    </xf>
    <xf numFmtId="0" fontId="40" fillId="0" borderId="3" xfId="0" applyFont="1" applyBorder="1" applyAlignment="1">
      <alignment horizontal="left" vertical="center"/>
    </xf>
    <xf numFmtId="0" fontId="12" fillId="3" borderId="3" xfId="0" applyFont="1" applyFill="1" applyBorder="1" applyAlignment="1" applyProtection="1">
      <alignment horizontal="center" textRotation="90" wrapText="1"/>
      <protection hidden="1"/>
    </xf>
    <xf numFmtId="0" fontId="12" fillId="3" borderId="0" xfId="0" applyFont="1" applyFill="1" applyAlignment="1" applyProtection="1">
      <alignment horizontal="center" textRotation="90" wrapText="1"/>
      <protection hidden="1"/>
    </xf>
    <xf numFmtId="0" fontId="0" fillId="0" borderId="13" xfId="0" applyBorder="1" applyProtection="1">
      <protection hidden="1"/>
    </xf>
    <xf numFmtId="0" fontId="1" fillId="0" borderId="13" xfId="0" applyFont="1" applyBorder="1" applyAlignment="1" applyProtection="1">
      <alignment horizontal="center" vertical="center"/>
      <protection locked="0" hidden="1"/>
    </xf>
    <xf numFmtId="0" fontId="1" fillId="3" borderId="2" xfId="0" applyFont="1" applyFill="1" applyBorder="1" applyAlignment="1" applyProtection="1">
      <alignment vertical="center"/>
      <protection locked="0" hidden="1"/>
    </xf>
    <xf numFmtId="16" fontId="13" fillId="5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44" fillId="0" borderId="3" xfId="0" applyFont="1" applyBorder="1" applyAlignment="1">
      <alignment wrapText="1"/>
    </xf>
    <xf numFmtId="0" fontId="37" fillId="5" borderId="3" xfId="0" applyFont="1" applyFill="1" applyBorder="1" applyAlignment="1">
      <alignment horizontal="center" vertical="center"/>
    </xf>
    <xf numFmtId="0" fontId="50" fillId="0" borderId="0" xfId="0" applyFont="1" applyBorder="1" applyAlignment="1">
      <alignment horizontal="center"/>
    </xf>
    <xf numFmtId="0" fontId="50" fillId="0" borderId="0" xfId="0" applyFont="1" applyAlignment="1">
      <alignment horizontal="center"/>
    </xf>
    <xf numFmtId="0" fontId="50" fillId="0" borderId="3" xfId="0" applyFont="1" applyBorder="1" applyAlignment="1">
      <alignment horizontal="center" vertical="center" wrapText="1"/>
    </xf>
    <xf numFmtId="0" fontId="50" fillId="0" borderId="3" xfId="0" applyFont="1" applyBorder="1" applyAlignment="1">
      <alignment horizontal="center" vertical="center"/>
    </xf>
    <xf numFmtId="0" fontId="51" fillId="0" borderId="3" xfId="0" applyFont="1" applyBorder="1" applyAlignment="1">
      <alignment horizontal="center" vertical="center" wrapText="1"/>
    </xf>
    <xf numFmtId="1" fontId="50" fillId="0" borderId="3" xfId="0" applyNumberFormat="1" applyFont="1" applyBorder="1" applyAlignment="1">
      <alignment horizontal="center" vertical="center" wrapText="1"/>
    </xf>
    <xf numFmtId="1" fontId="50" fillId="0" borderId="3" xfId="0" applyNumberFormat="1" applyFont="1" applyBorder="1" applyAlignment="1" applyProtection="1">
      <alignment horizontal="center" vertical="center" wrapText="1"/>
      <protection locked="0"/>
    </xf>
    <xf numFmtId="2" fontId="50" fillId="0" borderId="3" xfId="1" applyNumberFormat="1" applyFont="1" applyBorder="1" applyAlignment="1" applyProtection="1">
      <alignment horizontal="center" vertical="center" wrapText="1"/>
    </xf>
    <xf numFmtId="2" fontId="50" fillId="0" borderId="3" xfId="0" applyNumberFormat="1" applyFont="1" applyBorder="1" applyAlignment="1">
      <alignment horizontal="center" vertical="center" wrapText="1"/>
    </xf>
    <xf numFmtId="0" fontId="50" fillId="4" borderId="3" xfId="0" applyFont="1" applyFill="1" applyBorder="1" applyAlignment="1">
      <alignment horizontal="center" vertical="center" wrapText="1"/>
    </xf>
    <xf numFmtId="1" fontId="50" fillId="5" borderId="3" xfId="0" applyNumberFormat="1" applyFont="1" applyFill="1" applyBorder="1" applyAlignment="1">
      <alignment horizontal="center" vertical="center" wrapText="1"/>
    </xf>
    <xf numFmtId="0" fontId="50" fillId="5" borderId="3" xfId="0" applyFont="1" applyFill="1" applyBorder="1" applyAlignment="1">
      <alignment horizontal="center" vertical="center" wrapText="1"/>
    </xf>
    <xf numFmtId="2" fontId="50" fillId="5" borderId="3" xfId="1" applyNumberFormat="1" applyFont="1" applyFill="1" applyBorder="1" applyAlignment="1" applyProtection="1">
      <alignment horizontal="center" vertical="center" wrapText="1"/>
    </xf>
    <xf numFmtId="2" fontId="50" fillId="5" borderId="3" xfId="0" applyNumberFormat="1" applyFont="1" applyFill="1" applyBorder="1" applyAlignment="1">
      <alignment horizontal="center" vertical="center" wrapText="1"/>
    </xf>
    <xf numFmtId="0" fontId="50" fillId="0" borderId="3" xfId="0" applyFont="1" applyBorder="1"/>
    <xf numFmtId="0" fontId="52" fillId="5" borderId="3" xfId="0" applyFont="1" applyFill="1" applyBorder="1" applyAlignment="1">
      <alignment horizontal="center" vertical="center"/>
    </xf>
    <xf numFmtId="0" fontId="53" fillId="0" borderId="3" xfId="0" applyFont="1" applyBorder="1" applyAlignment="1">
      <alignment horizontal="center"/>
    </xf>
    <xf numFmtId="0" fontId="53" fillId="5" borderId="3" xfId="0" applyFont="1" applyFill="1" applyBorder="1" applyAlignment="1">
      <alignment horizontal="center"/>
    </xf>
    <xf numFmtId="0" fontId="50" fillId="6" borderId="3" xfId="0" applyFont="1" applyFill="1" applyBorder="1" applyAlignment="1">
      <alignment horizontal="center" vertical="center" wrapText="1"/>
    </xf>
    <xf numFmtId="1" fontId="50" fillId="6" borderId="3" xfId="0" applyNumberFormat="1" applyFont="1" applyFill="1" applyBorder="1" applyAlignment="1">
      <alignment horizontal="center" vertical="center" wrapText="1"/>
    </xf>
    <xf numFmtId="2" fontId="50" fillId="6" borderId="3" xfId="1" applyNumberFormat="1" applyFont="1" applyFill="1" applyBorder="1" applyAlignment="1" applyProtection="1">
      <alignment horizontal="center" vertical="center" wrapText="1"/>
    </xf>
    <xf numFmtId="2" fontId="50" fillId="6" borderId="3" xfId="0" applyNumberFormat="1" applyFont="1" applyFill="1" applyBorder="1" applyAlignment="1">
      <alignment horizontal="center" vertical="center" wrapText="1"/>
    </xf>
    <xf numFmtId="0" fontId="50" fillId="6" borderId="3" xfId="0" applyFont="1" applyFill="1" applyBorder="1" applyAlignment="1">
      <alignment horizontal="center"/>
    </xf>
    <xf numFmtId="0" fontId="54" fillId="5" borderId="20" xfId="0" applyFont="1" applyFill="1" applyBorder="1" applyAlignment="1" applyProtection="1">
      <alignment horizontal="center" vertical="center" wrapText="1"/>
      <protection locked="0" hidden="1"/>
    </xf>
    <xf numFmtId="0" fontId="0" fillId="0" borderId="21" xfId="0" applyFont="1" applyBorder="1" applyAlignment="1">
      <alignment horizontal="center"/>
    </xf>
    <xf numFmtId="0" fontId="9" fillId="3" borderId="16" xfId="0" applyFont="1" applyFill="1" applyBorder="1" applyAlignment="1" applyProtection="1">
      <alignment horizontal="center" vertical="center" wrapText="1"/>
      <protection locked="0" hidden="1"/>
    </xf>
    <xf numFmtId="0" fontId="9" fillId="0" borderId="22" xfId="0" applyFont="1" applyBorder="1" applyAlignment="1" applyProtection="1">
      <alignment horizontal="center" vertical="center" wrapText="1"/>
      <protection locked="0" hidden="1"/>
    </xf>
    <xf numFmtId="0" fontId="12" fillId="0" borderId="23" xfId="0" applyFont="1" applyBorder="1" applyAlignment="1" applyProtection="1">
      <alignment horizontal="center" vertical="center" textRotation="90" wrapText="1"/>
      <protection hidden="1"/>
    </xf>
    <xf numFmtId="0" fontId="12" fillId="0" borderId="24" xfId="0" applyFont="1" applyBorder="1" applyAlignment="1" applyProtection="1">
      <alignment horizontal="center" vertical="center" textRotation="90" wrapText="1"/>
      <protection locked="0" hidden="1"/>
    </xf>
    <xf numFmtId="0" fontId="15" fillId="0" borderId="24" xfId="0" applyFont="1" applyBorder="1" applyAlignment="1" applyProtection="1">
      <alignment horizontal="center" vertical="center" textRotation="90" wrapText="1"/>
      <protection locked="0" hidden="1"/>
    </xf>
    <xf numFmtId="0" fontId="12" fillId="0" borderId="24" xfId="0" applyFont="1" applyBorder="1" applyAlignment="1" applyProtection="1">
      <alignment horizontal="center" vertical="center" textRotation="90" wrapText="1"/>
      <protection hidden="1"/>
    </xf>
    <xf numFmtId="0" fontId="12" fillId="0" borderId="25" xfId="0" applyFont="1" applyBorder="1" applyAlignment="1" applyProtection="1">
      <alignment horizontal="center" vertical="center" textRotation="90" wrapText="1"/>
      <protection hidden="1"/>
    </xf>
    <xf numFmtId="0" fontId="40" fillId="0" borderId="21" xfId="0" applyFont="1" applyBorder="1" applyAlignment="1">
      <alignment horizontal="center" vertical="center"/>
    </xf>
    <xf numFmtId="0" fontId="40" fillId="0" borderId="14" xfId="0" applyFont="1" applyBorder="1" applyAlignment="1">
      <alignment horizontal="center" vertical="center"/>
    </xf>
    <xf numFmtId="0" fontId="40" fillId="0" borderId="13" xfId="0" applyFont="1" applyBorder="1" applyAlignment="1">
      <alignment horizontal="center" vertical="center"/>
    </xf>
    <xf numFmtId="0" fontId="40" fillId="0" borderId="26" xfId="0" applyFont="1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2" fontId="40" fillId="0" borderId="4" xfId="0" applyNumberFormat="1" applyFont="1" applyBorder="1" applyAlignment="1">
      <alignment horizontal="center" vertical="center"/>
    </xf>
    <xf numFmtId="2" fontId="0" fillId="0" borderId="0" xfId="0" applyNumberFormat="1"/>
    <xf numFmtId="0" fontId="40" fillId="0" borderId="28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5" borderId="5" xfId="0" applyFont="1" applyFill="1" applyBorder="1" applyAlignment="1">
      <alignment horizontal="center" vertical="center"/>
    </xf>
    <xf numFmtId="0" fontId="40" fillId="0" borderId="29" xfId="0" applyFont="1" applyBorder="1" applyAlignment="1">
      <alignment horizontal="center" vertical="center"/>
    </xf>
    <xf numFmtId="0" fontId="0" fillId="0" borderId="30" xfId="0" applyFont="1" applyBorder="1" applyAlignment="1">
      <alignment wrapText="1"/>
    </xf>
    <xf numFmtId="2" fontId="0" fillId="0" borderId="31" xfId="0" applyNumberFormat="1" applyBorder="1"/>
    <xf numFmtId="2" fontId="0" fillId="0" borderId="32" xfId="0" applyNumberFormat="1" applyBorder="1"/>
    <xf numFmtId="0" fontId="0" fillId="0" borderId="33" xfId="0" applyFont="1" applyBorder="1" applyAlignment="1">
      <alignment wrapText="1"/>
    </xf>
    <xf numFmtId="2" fontId="0" fillId="0" borderId="34" xfId="0" applyNumberFormat="1" applyBorder="1" applyAlignment="1">
      <alignment horizontal="center"/>
    </xf>
    <xf numFmtId="0" fontId="9" fillId="3" borderId="22" xfId="0" applyFont="1" applyFill="1" applyBorder="1" applyAlignment="1" applyProtection="1">
      <alignment horizontal="center" vertical="center" wrapText="1"/>
      <protection locked="0" hidden="1"/>
    </xf>
    <xf numFmtId="0" fontId="12" fillId="0" borderId="23" xfId="0" applyFont="1" applyBorder="1" applyAlignment="1" applyProtection="1">
      <alignment horizontal="center" vertical="center" textRotation="90" wrapText="1"/>
      <protection locked="0" hidden="1"/>
    </xf>
    <xf numFmtId="0" fontId="12" fillId="3" borderId="24" xfId="0" applyFont="1" applyFill="1" applyBorder="1" applyAlignment="1" applyProtection="1">
      <alignment horizontal="center" vertical="center" textRotation="90" wrapText="1"/>
      <protection locked="0" hidden="1"/>
    </xf>
    <xf numFmtId="0" fontId="15" fillId="3" borderId="24" xfId="0" applyFont="1" applyFill="1" applyBorder="1" applyAlignment="1" applyProtection="1">
      <alignment horizontal="center" textRotation="90" wrapText="1"/>
      <protection locked="0" hidden="1"/>
    </xf>
    <xf numFmtId="0" fontId="12" fillId="0" borderId="35" xfId="0" applyFont="1" applyBorder="1" applyAlignment="1" applyProtection="1">
      <alignment horizontal="center" vertical="center" textRotation="90" wrapText="1"/>
      <protection hidden="1"/>
    </xf>
    <xf numFmtId="2" fontId="40" fillId="0" borderId="36" xfId="0" applyNumberFormat="1" applyFont="1" applyBorder="1" applyAlignment="1">
      <alignment horizontal="center" vertical="center"/>
    </xf>
    <xf numFmtId="2" fontId="40" fillId="0" borderId="17" xfId="0" applyNumberFormat="1" applyFont="1" applyBorder="1" applyAlignment="1">
      <alignment horizontal="center" vertical="center"/>
    </xf>
    <xf numFmtId="2" fontId="40" fillId="0" borderId="26" xfId="0" applyNumberFormat="1" applyFont="1" applyBorder="1" applyAlignment="1">
      <alignment horizontal="center" vertical="center"/>
    </xf>
    <xf numFmtId="2" fontId="40" fillId="0" borderId="16" xfId="0" applyNumberFormat="1" applyFont="1" applyBorder="1" applyAlignment="1">
      <alignment horizontal="center" vertical="center"/>
    </xf>
    <xf numFmtId="2" fontId="40" fillId="0" borderId="3" xfId="0" applyNumberFormat="1" applyFont="1" applyBorder="1" applyAlignment="1">
      <alignment horizontal="center" vertical="center"/>
    </xf>
    <xf numFmtId="2" fontId="40" fillId="3" borderId="3" xfId="0" applyNumberFormat="1" applyFont="1" applyFill="1" applyBorder="1" applyAlignment="1">
      <alignment horizontal="center" vertical="center"/>
    </xf>
    <xf numFmtId="2" fontId="40" fillId="0" borderId="22" xfId="0" applyNumberFormat="1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40" fillId="0" borderId="37" xfId="0" applyNumberFormat="1" applyFont="1" applyBorder="1" applyAlignment="1">
      <alignment horizontal="center" vertical="center"/>
    </xf>
    <xf numFmtId="2" fontId="40" fillId="0" borderId="29" xfId="0" applyNumberFormat="1" applyFont="1" applyBorder="1" applyAlignment="1">
      <alignment horizontal="center" vertical="center"/>
    </xf>
    <xf numFmtId="2" fontId="40" fillId="0" borderId="5" xfId="0" applyNumberFormat="1" applyFont="1" applyBorder="1" applyAlignment="1">
      <alignment horizontal="center" vertical="center"/>
    </xf>
    <xf numFmtId="2" fontId="40" fillId="3" borderId="5" xfId="0" applyNumberFormat="1" applyFont="1" applyFill="1" applyBorder="1" applyAlignment="1">
      <alignment horizontal="center" vertical="center"/>
    </xf>
  </cellXfs>
  <cellStyles count="3">
    <cellStyle name="Обычный" xfId="0" builtinId="0"/>
    <cellStyle name="Пояснение" xfId="2" builtinId="53" customBuiltin="1"/>
    <cellStyle name="Процентный" xfId="1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C65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2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EB9C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44019.541676736109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2931</v>
      </c>
      <c r="B3" s="29"/>
      <c r="C3" s="29"/>
      <c r="D3" s="30" t="s">
        <v>3</v>
      </c>
      <c r="E3" s="31"/>
      <c r="F3" s="32" t="s">
        <v>4</v>
      </c>
      <c r="G3" s="32" t="s">
        <v>5</v>
      </c>
      <c r="H3" s="32" t="s">
        <v>6</v>
      </c>
      <c r="I3" s="32" t="s">
        <v>7</v>
      </c>
      <c r="J3" s="32" t="s">
        <v>8</v>
      </c>
      <c r="K3" s="32" t="s">
        <v>9</v>
      </c>
      <c r="L3" s="32"/>
      <c r="M3" s="32" t="s">
        <v>10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6" t="s">
        <v>19</v>
      </c>
      <c r="H5" s="57" t="s">
        <v>20</v>
      </c>
      <c r="I5" s="56" t="s">
        <v>21</v>
      </c>
      <c r="J5" s="56" t="s">
        <v>22</v>
      </c>
      <c r="K5" s="56" t="s">
        <v>21</v>
      </c>
      <c r="L5" s="58"/>
      <c r="M5" s="58" t="s">
        <v>23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25">
      <c r="A6" s="73">
        <v>1</v>
      </c>
      <c r="B6" s="74"/>
      <c r="C6" s="75" t="s">
        <v>31</v>
      </c>
      <c r="D6" s="76" t="s">
        <v>32</v>
      </c>
      <c r="E6" s="77">
        <v>2931</v>
      </c>
      <c r="F6" s="78" t="s">
        <v>33</v>
      </c>
      <c r="G6" s="78">
        <v>4</v>
      </c>
      <c r="H6" s="78">
        <v>5</v>
      </c>
      <c r="I6" s="78">
        <v>5</v>
      </c>
      <c r="J6" s="78">
        <v>4</v>
      </c>
      <c r="K6" s="78" t="s">
        <v>33</v>
      </c>
      <c r="L6" s="78"/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3</v>
      </c>
      <c r="AB6" s="81">
        <f t="shared" ref="AB6:AB37" si="6">COUNTIF(AG6:AV6,AB$5)</f>
        <v>2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4.4000000000000004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4</v>
      </c>
      <c r="AI6" s="85">
        <f t="shared" ref="AI6:AI37" si="12">IF(ISERROR(VALUE(LEFT(H6))),LEFT(H6),VALUE(LEFT(H6)))</f>
        <v>5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4</v>
      </c>
      <c r="AL6" s="85" t="str">
        <f t="shared" ref="AL6:AL37" si="15">IF(ISERROR(VALUE(LEFT(K6))),LEFT(K6),VALUE(LEFT(K6)))</f>
        <v>з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2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25">
      <c r="A7" s="73">
        <v>2</v>
      </c>
      <c r="B7" s="74"/>
      <c r="C7" s="75" t="s">
        <v>31</v>
      </c>
      <c r="D7" s="76" t="s">
        <v>34</v>
      </c>
      <c r="E7" s="77">
        <v>2931</v>
      </c>
      <c r="F7" s="78" t="s">
        <v>33</v>
      </c>
      <c r="G7" s="78">
        <v>3</v>
      </c>
      <c r="H7" s="78">
        <v>3</v>
      </c>
      <c r="I7" s="78" t="s">
        <v>35</v>
      </c>
      <c r="J7" s="78">
        <v>3</v>
      </c>
      <c r="K7" s="78" t="s">
        <v>33</v>
      </c>
      <c r="L7" s="78"/>
      <c r="M7" s="78">
        <v>4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2</v>
      </c>
      <c r="W7" s="81">
        <f t="shared" si="1"/>
        <v>0</v>
      </c>
      <c r="X7" s="81">
        <f t="shared" si="2"/>
        <v>0</v>
      </c>
      <c r="Y7" s="81">
        <f t="shared" si="3"/>
        <v>1</v>
      </c>
      <c r="Z7" s="81">
        <f t="shared" si="4"/>
        <v>3</v>
      </c>
      <c r="AA7" s="81">
        <f t="shared" si="5"/>
        <v>1</v>
      </c>
      <c r="AB7" s="81">
        <f t="shared" si="6"/>
        <v>0</v>
      </c>
      <c r="AC7" s="81">
        <f t="shared" si="7"/>
        <v>5</v>
      </c>
      <c r="AD7" s="82">
        <f t="shared" si="8"/>
        <v>3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3</v>
      </c>
      <c r="AI7" s="85">
        <f t="shared" si="12"/>
        <v>3</v>
      </c>
      <c r="AJ7" s="85">
        <f t="shared" si="13"/>
        <v>2</v>
      </c>
      <c r="AK7" s="85">
        <f t="shared" si="14"/>
        <v>3</v>
      </c>
      <c r="AL7" s="85" t="str">
        <f t="shared" si="15"/>
        <v>з</v>
      </c>
      <c r="AM7" s="85" t="str">
        <f t="shared" si="16"/>
        <v/>
      </c>
      <c r="AN7" s="85">
        <f t="shared" si="17"/>
        <v>4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2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25">
      <c r="A8" s="73">
        <v>3</v>
      </c>
      <c r="B8" s="74"/>
      <c r="C8" s="75" t="s">
        <v>31</v>
      </c>
      <c r="D8" s="76" t="s">
        <v>36</v>
      </c>
      <c r="E8" s="77">
        <v>2931</v>
      </c>
      <c r="F8" s="78" t="s">
        <v>33</v>
      </c>
      <c r="G8" s="78">
        <v>3</v>
      </c>
      <c r="H8" s="78" t="s">
        <v>35</v>
      </c>
      <c r="I8" s="78">
        <v>3</v>
      </c>
      <c r="J8" s="78">
        <v>3</v>
      </c>
      <c r="K8" s="78" t="s">
        <v>33</v>
      </c>
      <c r="L8" s="78"/>
      <c r="M8" s="78">
        <v>3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2</v>
      </c>
      <c r="W8" s="81">
        <f t="shared" si="1"/>
        <v>0</v>
      </c>
      <c r="X8" s="81">
        <f t="shared" si="2"/>
        <v>0</v>
      </c>
      <c r="Y8" s="81">
        <f t="shared" si="3"/>
        <v>1</v>
      </c>
      <c r="Z8" s="81">
        <f t="shared" si="4"/>
        <v>4</v>
      </c>
      <c r="AA8" s="81">
        <f t="shared" si="5"/>
        <v>0</v>
      </c>
      <c r="AB8" s="81">
        <f t="shared" si="6"/>
        <v>0</v>
      </c>
      <c r="AC8" s="81">
        <f t="shared" si="7"/>
        <v>5</v>
      </c>
      <c r="AD8" s="82">
        <f t="shared" si="8"/>
        <v>2.8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3</v>
      </c>
      <c r="AI8" s="85">
        <f t="shared" si="12"/>
        <v>2</v>
      </c>
      <c r="AJ8" s="85">
        <f t="shared" si="13"/>
        <v>3</v>
      </c>
      <c r="AK8" s="85">
        <f t="shared" si="14"/>
        <v>3</v>
      </c>
      <c r="AL8" s="85" t="str">
        <f t="shared" si="15"/>
        <v>з</v>
      </c>
      <c r="AM8" s="85" t="str">
        <f t="shared" si="16"/>
        <v/>
      </c>
      <c r="AN8" s="85">
        <f t="shared" si="17"/>
        <v>3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2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25">
      <c r="A9" s="73">
        <v>4</v>
      </c>
      <c r="B9" s="74"/>
      <c r="C9" s="75" t="s">
        <v>31</v>
      </c>
      <c r="D9" s="76" t="s">
        <v>37</v>
      </c>
      <c r="E9" s="77">
        <v>2931</v>
      </c>
      <c r="F9" s="78" t="s">
        <v>33</v>
      </c>
      <c r="G9" s="78">
        <v>3</v>
      </c>
      <c r="H9" s="78">
        <v>3</v>
      </c>
      <c r="I9" s="78">
        <v>4</v>
      </c>
      <c r="J9" s="78">
        <v>5</v>
      </c>
      <c r="K9" s="78" t="s">
        <v>33</v>
      </c>
      <c r="L9" s="78"/>
      <c r="M9" s="78">
        <v>5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2</v>
      </c>
      <c r="AA9" s="81">
        <f t="shared" si="5"/>
        <v>1</v>
      </c>
      <c r="AB9" s="81">
        <f t="shared" si="6"/>
        <v>2</v>
      </c>
      <c r="AC9" s="81">
        <f t="shared" si="7"/>
        <v>5</v>
      </c>
      <c r="AD9" s="82">
        <f t="shared" si="8"/>
        <v>4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3</v>
      </c>
      <c r="AI9" s="85">
        <f t="shared" si="12"/>
        <v>3</v>
      </c>
      <c r="AJ9" s="85">
        <f t="shared" si="13"/>
        <v>4</v>
      </c>
      <c r="AK9" s="85">
        <f t="shared" si="14"/>
        <v>5</v>
      </c>
      <c r="AL9" s="85" t="str">
        <f t="shared" si="15"/>
        <v>з</v>
      </c>
      <c r="AM9" s="85" t="str">
        <f t="shared" si="16"/>
        <v/>
      </c>
      <c r="AN9" s="85">
        <f t="shared" si="17"/>
        <v>5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2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25">
      <c r="A10" s="73">
        <v>5</v>
      </c>
      <c r="B10" s="74"/>
      <c r="C10" s="75" t="s">
        <v>31</v>
      </c>
      <c r="D10" s="76" t="s">
        <v>38</v>
      </c>
      <c r="E10" s="77">
        <v>2931</v>
      </c>
      <c r="F10" s="78" t="s">
        <v>33</v>
      </c>
      <c r="G10" s="78">
        <v>3</v>
      </c>
      <c r="H10" s="78">
        <v>5</v>
      </c>
      <c r="I10" s="78">
        <v>3</v>
      </c>
      <c r="J10" s="78">
        <v>3</v>
      </c>
      <c r="K10" s="78" t="s">
        <v>33</v>
      </c>
      <c r="L10" s="78"/>
      <c r="M10" s="78">
        <v>3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4</v>
      </c>
      <c r="AA10" s="81">
        <f t="shared" si="5"/>
        <v>0</v>
      </c>
      <c r="AB10" s="81">
        <f t="shared" si="6"/>
        <v>1</v>
      </c>
      <c r="AC10" s="81">
        <f t="shared" si="7"/>
        <v>5</v>
      </c>
      <c r="AD10" s="82">
        <f t="shared" si="8"/>
        <v>3.4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3</v>
      </c>
      <c r="AI10" s="85">
        <f t="shared" si="12"/>
        <v>5</v>
      </c>
      <c r="AJ10" s="85">
        <f t="shared" si="13"/>
        <v>3</v>
      </c>
      <c r="AK10" s="85">
        <f t="shared" si="14"/>
        <v>3</v>
      </c>
      <c r="AL10" s="85" t="str">
        <f t="shared" si="15"/>
        <v>з</v>
      </c>
      <c r="AM10" s="85" t="str">
        <f t="shared" si="16"/>
        <v/>
      </c>
      <c r="AN10" s="85">
        <f t="shared" si="17"/>
        <v>3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2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25">
      <c r="A11" s="73">
        <v>6</v>
      </c>
      <c r="B11" s="74"/>
      <c r="C11" s="75" t="s">
        <v>31</v>
      </c>
      <c r="D11" s="76" t="s">
        <v>39</v>
      </c>
      <c r="E11" s="77">
        <v>2931</v>
      </c>
      <c r="F11" s="78" t="s">
        <v>33</v>
      </c>
      <c r="G11" s="78">
        <v>3</v>
      </c>
      <c r="H11" s="78">
        <v>5</v>
      </c>
      <c r="I11" s="78">
        <v>4</v>
      </c>
      <c r="J11" s="78">
        <v>4</v>
      </c>
      <c r="K11" s="78" t="s">
        <v>33</v>
      </c>
      <c r="L11" s="78"/>
      <c r="M11" s="78">
        <v>5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1</v>
      </c>
      <c r="AA11" s="81">
        <f t="shared" si="5"/>
        <v>2</v>
      </c>
      <c r="AB11" s="81">
        <f t="shared" si="6"/>
        <v>2</v>
      </c>
      <c r="AC11" s="81">
        <f t="shared" si="7"/>
        <v>5</v>
      </c>
      <c r="AD11" s="82">
        <f t="shared" si="8"/>
        <v>4.2</v>
      </c>
      <c r="AE11" s="90">
        <f t="shared" si="9"/>
        <v>0</v>
      </c>
      <c r="AG11" s="85" t="str">
        <f t="shared" si="10"/>
        <v>з</v>
      </c>
      <c r="AH11" s="85">
        <f t="shared" si="11"/>
        <v>3</v>
      </c>
      <c r="AI11" s="85">
        <f t="shared" si="12"/>
        <v>5</v>
      </c>
      <c r="AJ11" s="85">
        <f t="shared" si="13"/>
        <v>4</v>
      </c>
      <c r="AK11" s="85">
        <f t="shared" si="14"/>
        <v>4</v>
      </c>
      <c r="AL11" s="85" t="str">
        <f t="shared" si="15"/>
        <v>з</v>
      </c>
      <c r="AM11" s="85" t="str">
        <f t="shared" si="16"/>
        <v/>
      </c>
      <c r="AN11" s="85">
        <f t="shared" si="17"/>
        <v>5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25">
      <c r="A12" s="73">
        <v>7</v>
      </c>
      <c r="B12" s="74"/>
      <c r="C12" s="75" t="s">
        <v>31</v>
      </c>
      <c r="D12" s="76" t="s">
        <v>40</v>
      </c>
      <c r="E12" s="77">
        <v>2931</v>
      </c>
      <c r="F12" s="78" t="s">
        <v>33</v>
      </c>
      <c r="G12" s="78">
        <v>3</v>
      </c>
      <c r="H12" s="78">
        <v>3</v>
      </c>
      <c r="I12" s="78">
        <v>3</v>
      </c>
      <c r="J12" s="78">
        <v>3</v>
      </c>
      <c r="K12" s="78" t="s">
        <v>33</v>
      </c>
      <c r="L12" s="78"/>
      <c r="M12" s="78">
        <v>3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5</v>
      </c>
      <c r="AA12" s="81">
        <f t="shared" si="5"/>
        <v>0</v>
      </c>
      <c r="AB12" s="81">
        <f t="shared" si="6"/>
        <v>0</v>
      </c>
      <c r="AC12" s="81">
        <f t="shared" si="7"/>
        <v>5</v>
      </c>
      <c r="AD12" s="82">
        <f t="shared" si="8"/>
        <v>3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3</v>
      </c>
      <c r="AI12" s="85">
        <f t="shared" si="12"/>
        <v>3</v>
      </c>
      <c r="AJ12" s="85">
        <f t="shared" si="13"/>
        <v>3</v>
      </c>
      <c r="AK12" s="85">
        <f t="shared" si="14"/>
        <v>3</v>
      </c>
      <c r="AL12" s="85" t="str">
        <f t="shared" si="15"/>
        <v>з</v>
      </c>
      <c r="AM12" s="85" t="str">
        <f t="shared" si="16"/>
        <v/>
      </c>
      <c r="AN12" s="85">
        <f t="shared" si="17"/>
        <v>3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2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25">
      <c r="A13" s="73">
        <v>8</v>
      </c>
      <c r="B13" s="74"/>
      <c r="C13" s="75" t="s">
        <v>31</v>
      </c>
      <c r="D13" s="76" t="s">
        <v>41</v>
      </c>
      <c r="E13" s="77">
        <v>2931</v>
      </c>
      <c r="F13" s="78" t="s">
        <v>33</v>
      </c>
      <c r="G13" s="78">
        <v>4</v>
      </c>
      <c r="H13" s="78">
        <v>5</v>
      </c>
      <c r="I13" s="78">
        <v>4</v>
      </c>
      <c r="J13" s="78">
        <v>3</v>
      </c>
      <c r="K13" s="78" t="s">
        <v>33</v>
      </c>
      <c r="L13" s="78"/>
      <c r="M13" s="78">
        <v>5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1</v>
      </c>
      <c r="AA13" s="81">
        <f t="shared" si="5"/>
        <v>2</v>
      </c>
      <c r="AB13" s="81">
        <f t="shared" si="6"/>
        <v>2</v>
      </c>
      <c r="AC13" s="81">
        <f t="shared" si="7"/>
        <v>5</v>
      </c>
      <c r="AD13" s="82">
        <f t="shared" si="8"/>
        <v>4.2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4</v>
      </c>
      <c r="AI13" s="85">
        <f t="shared" si="12"/>
        <v>5</v>
      </c>
      <c r="AJ13" s="85">
        <f t="shared" si="13"/>
        <v>4</v>
      </c>
      <c r="AK13" s="85">
        <f t="shared" si="14"/>
        <v>3</v>
      </c>
      <c r="AL13" s="85" t="str">
        <f t="shared" si="15"/>
        <v>з</v>
      </c>
      <c r="AM13" s="85" t="str">
        <f t="shared" si="16"/>
        <v/>
      </c>
      <c r="AN13" s="85">
        <f t="shared" si="17"/>
        <v>5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2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25">
      <c r="A14" s="73">
        <v>9</v>
      </c>
      <c r="B14" s="74"/>
      <c r="C14" s="75" t="s">
        <v>31</v>
      </c>
      <c r="D14" s="76" t="s">
        <v>42</v>
      </c>
      <c r="E14" s="77">
        <v>2931</v>
      </c>
      <c r="F14" s="78" t="s">
        <v>33</v>
      </c>
      <c r="G14" s="78">
        <v>4</v>
      </c>
      <c r="H14" s="78">
        <v>5</v>
      </c>
      <c r="I14" s="78">
        <v>3</v>
      </c>
      <c r="J14" s="78">
        <v>3</v>
      </c>
      <c r="K14" s="78" t="s">
        <v>33</v>
      </c>
      <c r="L14" s="78"/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3</v>
      </c>
      <c r="AA14" s="81">
        <f t="shared" si="5"/>
        <v>1</v>
      </c>
      <c r="AB14" s="81">
        <f t="shared" si="6"/>
        <v>1</v>
      </c>
      <c r="AC14" s="81">
        <f t="shared" si="7"/>
        <v>5</v>
      </c>
      <c r="AD14" s="95">
        <f t="shared" si="8"/>
        <v>3.6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4</v>
      </c>
      <c r="AI14" s="85">
        <f t="shared" si="12"/>
        <v>5</v>
      </c>
      <c r="AJ14" s="85">
        <f t="shared" si="13"/>
        <v>3</v>
      </c>
      <c r="AK14" s="85">
        <f t="shared" si="14"/>
        <v>3</v>
      </c>
      <c r="AL14" s="85" t="str">
        <f t="shared" si="15"/>
        <v>з</v>
      </c>
      <c r="AM14" s="85" t="str">
        <f t="shared" si="16"/>
        <v/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2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25">
      <c r="A15" s="73">
        <v>10</v>
      </c>
      <c r="B15" s="74"/>
      <c r="C15" s="75" t="s">
        <v>31</v>
      </c>
      <c r="D15" s="76" t="s">
        <v>43</v>
      </c>
      <c r="E15" s="77">
        <v>2931</v>
      </c>
      <c r="F15" s="78" t="s">
        <v>33</v>
      </c>
      <c r="G15" s="78">
        <v>3</v>
      </c>
      <c r="H15" s="78">
        <v>3</v>
      </c>
      <c r="I15" s="78">
        <v>4</v>
      </c>
      <c r="J15" s="78">
        <v>3</v>
      </c>
      <c r="K15" s="78" t="s">
        <v>33</v>
      </c>
      <c r="L15" s="78"/>
      <c r="M15" s="78">
        <v>4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3</v>
      </c>
      <c r="AA15" s="81">
        <f t="shared" si="5"/>
        <v>2</v>
      </c>
      <c r="AB15" s="81">
        <f t="shared" si="6"/>
        <v>0</v>
      </c>
      <c r="AC15" s="81">
        <f t="shared" si="7"/>
        <v>5</v>
      </c>
      <c r="AD15" s="95">
        <f t="shared" si="8"/>
        <v>3.4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3</v>
      </c>
      <c r="AI15" s="85">
        <f t="shared" si="12"/>
        <v>3</v>
      </c>
      <c r="AJ15" s="85">
        <f t="shared" si="13"/>
        <v>4</v>
      </c>
      <c r="AK15" s="85">
        <f t="shared" si="14"/>
        <v>3</v>
      </c>
      <c r="AL15" s="85" t="str">
        <f t="shared" si="15"/>
        <v>з</v>
      </c>
      <c r="AM15" s="85" t="str">
        <f t="shared" si="16"/>
        <v/>
      </c>
      <c r="AN15" s="85">
        <f t="shared" si="17"/>
        <v>4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2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25">
      <c r="A16" s="73">
        <v>11</v>
      </c>
      <c r="B16" s="74"/>
      <c r="C16" s="75" t="s">
        <v>44</v>
      </c>
      <c r="D16" s="76" t="s">
        <v>45</v>
      </c>
      <c r="E16" s="77">
        <v>2931</v>
      </c>
      <c r="F16" s="78" t="s">
        <v>33</v>
      </c>
      <c r="G16" s="78">
        <v>4</v>
      </c>
      <c r="H16" s="78">
        <v>5</v>
      </c>
      <c r="I16" s="78">
        <v>4</v>
      </c>
      <c r="J16" s="78">
        <v>4</v>
      </c>
      <c r="K16" s="78" t="s">
        <v>33</v>
      </c>
      <c r="L16" s="78"/>
      <c r="M16" s="78">
        <v>5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4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3</v>
      </c>
      <c r="AB16" s="81">
        <f t="shared" si="6"/>
        <v>2</v>
      </c>
      <c r="AC16" s="81">
        <f t="shared" si="7"/>
        <v>5</v>
      </c>
      <c r="AD16" s="95">
        <f t="shared" si="8"/>
        <v>4.4000000000000004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4</v>
      </c>
      <c r="AI16" s="85">
        <f t="shared" si="12"/>
        <v>5</v>
      </c>
      <c r="AJ16" s="85">
        <f t="shared" si="13"/>
        <v>4</v>
      </c>
      <c r="AK16" s="85">
        <f t="shared" si="14"/>
        <v>4</v>
      </c>
      <c r="AL16" s="85" t="str">
        <f t="shared" si="15"/>
        <v>з</v>
      </c>
      <c r="AM16" s="85" t="str">
        <f t="shared" si="16"/>
        <v/>
      </c>
      <c r="AN16" s="85">
        <f t="shared" si="17"/>
        <v>5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2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25">
      <c r="A17" s="73">
        <v>12</v>
      </c>
      <c r="B17" s="99"/>
      <c r="C17" s="75" t="s">
        <v>31</v>
      </c>
      <c r="D17" s="76" t="s">
        <v>46</v>
      </c>
      <c r="E17" s="77">
        <v>2931</v>
      </c>
      <c r="F17" s="78" t="s">
        <v>33</v>
      </c>
      <c r="G17" s="78">
        <v>4</v>
      </c>
      <c r="H17" s="78">
        <v>5</v>
      </c>
      <c r="I17" s="78">
        <v>5</v>
      </c>
      <c r="J17" s="78">
        <v>5</v>
      </c>
      <c r="K17" s="78" t="s">
        <v>33</v>
      </c>
      <c r="L17" s="78"/>
      <c r="M17" s="78">
        <v>5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4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1</v>
      </c>
      <c r="AB17" s="81">
        <f t="shared" si="6"/>
        <v>4</v>
      </c>
      <c r="AC17" s="81">
        <f t="shared" si="7"/>
        <v>5</v>
      </c>
      <c r="AD17" s="95">
        <f t="shared" si="8"/>
        <v>4.8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4</v>
      </c>
      <c r="AI17" s="85">
        <f t="shared" si="12"/>
        <v>5</v>
      </c>
      <c r="AJ17" s="85">
        <f t="shared" si="13"/>
        <v>5</v>
      </c>
      <c r="AK17" s="85">
        <f t="shared" si="14"/>
        <v>5</v>
      </c>
      <c r="AL17" s="85" t="str">
        <f t="shared" si="15"/>
        <v>з</v>
      </c>
      <c r="AM17" s="85" t="str">
        <f t="shared" si="16"/>
        <v/>
      </c>
      <c r="AN17" s="85">
        <f t="shared" si="17"/>
        <v>5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2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46.8" x14ac:dyDescent="0.25">
      <c r="A18" s="73">
        <v>13</v>
      </c>
      <c r="B18" s="100"/>
      <c r="C18" s="75" t="s">
        <v>31</v>
      </c>
      <c r="D18" s="76" t="s">
        <v>47</v>
      </c>
      <c r="E18" s="77">
        <v>2931</v>
      </c>
      <c r="F18" s="78" t="s">
        <v>33</v>
      </c>
      <c r="G18" s="78">
        <v>4</v>
      </c>
      <c r="H18" s="78">
        <v>4</v>
      </c>
      <c r="I18" s="78">
        <v>4</v>
      </c>
      <c r="J18" s="78">
        <v>4</v>
      </c>
      <c r="K18" s="78" t="s">
        <v>33</v>
      </c>
      <c r="L18" s="78"/>
      <c r="M18" s="78">
        <v>4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5</v>
      </c>
      <c r="AB18" s="81">
        <f t="shared" si="6"/>
        <v>0</v>
      </c>
      <c r="AC18" s="81">
        <f t="shared" si="7"/>
        <v>5</v>
      </c>
      <c r="AD18" s="95">
        <f t="shared" si="8"/>
        <v>4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4</v>
      </c>
      <c r="AI18" s="85">
        <f t="shared" si="12"/>
        <v>4</v>
      </c>
      <c r="AJ18" s="85">
        <f t="shared" si="13"/>
        <v>4</v>
      </c>
      <c r="AK18" s="85">
        <f t="shared" si="14"/>
        <v>4</v>
      </c>
      <c r="AL18" s="85" t="str">
        <f t="shared" si="15"/>
        <v>з</v>
      </c>
      <c r="AM18" s="85" t="str">
        <f t="shared" si="16"/>
        <v/>
      </c>
      <c r="AN18" s="85">
        <f t="shared" si="17"/>
        <v>4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2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25">
      <c r="A19" s="73">
        <v>14</v>
      </c>
      <c r="B19" s="100"/>
      <c r="C19" s="75" t="s">
        <v>31</v>
      </c>
      <c r="D19" s="76" t="s">
        <v>48</v>
      </c>
      <c r="E19" s="77">
        <v>2931</v>
      </c>
      <c r="F19" s="78" t="s">
        <v>33</v>
      </c>
      <c r="G19" s="78">
        <v>5</v>
      </c>
      <c r="H19" s="78">
        <v>5</v>
      </c>
      <c r="I19" s="78">
        <v>3</v>
      </c>
      <c r="J19" s="78">
        <v>3</v>
      </c>
      <c r="K19" s="78" t="s">
        <v>33</v>
      </c>
      <c r="L19" s="78"/>
      <c r="M19" s="78">
        <v>3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3</v>
      </c>
      <c r="AA19" s="81">
        <f t="shared" si="5"/>
        <v>0</v>
      </c>
      <c r="AB19" s="81">
        <f t="shared" si="6"/>
        <v>2</v>
      </c>
      <c r="AC19" s="81">
        <f t="shared" si="7"/>
        <v>5</v>
      </c>
      <c r="AD19" s="95">
        <f t="shared" si="8"/>
        <v>3.8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5</v>
      </c>
      <c r="AI19" s="85">
        <f t="shared" si="12"/>
        <v>5</v>
      </c>
      <c r="AJ19" s="85">
        <f t="shared" si="13"/>
        <v>3</v>
      </c>
      <c r="AK19" s="85">
        <f t="shared" si="14"/>
        <v>3</v>
      </c>
      <c r="AL19" s="85" t="str">
        <f t="shared" si="15"/>
        <v>з</v>
      </c>
      <c r="AM19" s="85" t="str">
        <f t="shared" si="16"/>
        <v/>
      </c>
      <c r="AN19" s="85">
        <f t="shared" si="17"/>
        <v>3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2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25">
      <c r="A20" s="73">
        <v>15</v>
      </c>
      <c r="B20" s="100"/>
      <c r="C20" s="75" t="s">
        <v>31</v>
      </c>
      <c r="D20" s="76" t="s">
        <v>49</v>
      </c>
      <c r="E20" s="77">
        <v>2931</v>
      </c>
      <c r="F20" s="78" t="s">
        <v>33</v>
      </c>
      <c r="G20" s="78">
        <v>3</v>
      </c>
      <c r="H20" s="78">
        <v>5</v>
      </c>
      <c r="I20" s="78">
        <v>4</v>
      </c>
      <c r="J20" s="78">
        <v>3</v>
      </c>
      <c r="K20" s="78" t="s">
        <v>33</v>
      </c>
      <c r="L20" s="78"/>
      <c r="M20" s="78">
        <v>3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3</v>
      </c>
      <c r="AA20" s="81">
        <f t="shared" si="5"/>
        <v>1</v>
      </c>
      <c r="AB20" s="81">
        <f t="shared" si="6"/>
        <v>1</v>
      </c>
      <c r="AC20" s="81">
        <f t="shared" si="7"/>
        <v>5</v>
      </c>
      <c r="AD20" s="95">
        <f t="shared" si="8"/>
        <v>3.6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3</v>
      </c>
      <c r="AI20" s="85">
        <f t="shared" si="12"/>
        <v>5</v>
      </c>
      <c r="AJ20" s="85">
        <f t="shared" si="13"/>
        <v>4</v>
      </c>
      <c r="AK20" s="85">
        <f t="shared" si="14"/>
        <v>3</v>
      </c>
      <c r="AL20" s="85" t="str">
        <f t="shared" si="15"/>
        <v>з</v>
      </c>
      <c r="AM20" s="85" t="str">
        <f t="shared" si="16"/>
        <v/>
      </c>
      <c r="AN20" s="85">
        <f t="shared" si="17"/>
        <v>3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2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25">
      <c r="A21" s="73">
        <v>16</v>
      </c>
      <c r="B21" s="100"/>
      <c r="C21" s="75" t="s">
        <v>31</v>
      </c>
      <c r="D21" s="76" t="s">
        <v>50</v>
      </c>
      <c r="E21" s="77">
        <v>2931</v>
      </c>
      <c r="F21" s="78" t="s">
        <v>33</v>
      </c>
      <c r="G21" s="78">
        <v>3</v>
      </c>
      <c r="H21" s="78">
        <v>5</v>
      </c>
      <c r="I21" s="78">
        <v>3</v>
      </c>
      <c r="J21" s="78">
        <v>3</v>
      </c>
      <c r="K21" s="78" t="s">
        <v>33</v>
      </c>
      <c r="L21" s="78"/>
      <c r="M21" s="78">
        <v>3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4</v>
      </c>
      <c r="AA21" s="81">
        <f t="shared" si="5"/>
        <v>0</v>
      </c>
      <c r="AB21" s="81">
        <f t="shared" si="6"/>
        <v>1</v>
      </c>
      <c r="AC21" s="81">
        <f t="shared" si="7"/>
        <v>5</v>
      </c>
      <c r="AD21" s="95">
        <f t="shared" si="8"/>
        <v>3.4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3</v>
      </c>
      <c r="AI21" s="85">
        <f t="shared" si="12"/>
        <v>5</v>
      </c>
      <c r="AJ21" s="85">
        <f t="shared" si="13"/>
        <v>3</v>
      </c>
      <c r="AK21" s="85">
        <f t="shared" si="14"/>
        <v>3</v>
      </c>
      <c r="AL21" s="85" t="str">
        <f t="shared" si="15"/>
        <v>з</v>
      </c>
      <c r="AM21" s="85" t="str">
        <f t="shared" si="16"/>
        <v/>
      </c>
      <c r="AN21" s="85">
        <f t="shared" si="17"/>
        <v>3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2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25">
      <c r="A22" s="73">
        <v>17</v>
      </c>
      <c r="B22" s="100"/>
      <c r="C22" s="75" t="s">
        <v>31</v>
      </c>
      <c r="D22" s="76" t="s">
        <v>51</v>
      </c>
      <c r="E22" s="77">
        <v>2931</v>
      </c>
      <c r="F22" s="78" t="s">
        <v>33</v>
      </c>
      <c r="G22" s="78">
        <v>4</v>
      </c>
      <c r="H22" s="78">
        <v>5</v>
      </c>
      <c r="I22" s="78">
        <v>3</v>
      </c>
      <c r="J22" s="78">
        <v>3</v>
      </c>
      <c r="K22" s="78" t="s">
        <v>33</v>
      </c>
      <c r="L22" s="78"/>
      <c r="M22" s="78">
        <v>3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3</v>
      </c>
      <c r="AA22" s="81">
        <f t="shared" si="5"/>
        <v>1</v>
      </c>
      <c r="AB22" s="81">
        <f t="shared" si="6"/>
        <v>1</v>
      </c>
      <c r="AC22" s="81">
        <f t="shared" si="7"/>
        <v>5</v>
      </c>
      <c r="AD22" s="95">
        <f t="shared" si="8"/>
        <v>3.6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4</v>
      </c>
      <c r="AI22" s="85">
        <f t="shared" si="12"/>
        <v>5</v>
      </c>
      <c r="AJ22" s="85">
        <f t="shared" si="13"/>
        <v>3</v>
      </c>
      <c r="AK22" s="85">
        <f t="shared" si="14"/>
        <v>3</v>
      </c>
      <c r="AL22" s="85" t="str">
        <f t="shared" si="15"/>
        <v>з</v>
      </c>
      <c r="AM22" s="85" t="str">
        <f t="shared" si="16"/>
        <v/>
      </c>
      <c r="AN22" s="85">
        <f t="shared" si="17"/>
        <v>3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2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25">
      <c r="A23" s="73">
        <v>18</v>
      </c>
      <c r="B23" s="100"/>
      <c r="C23" s="75" t="s">
        <v>31</v>
      </c>
      <c r="D23" s="76" t="s">
        <v>52</v>
      </c>
      <c r="E23" s="77">
        <v>2931</v>
      </c>
      <c r="F23" s="78" t="s">
        <v>33</v>
      </c>
      <c r="G23" s="78">
        <v>4</v>
      </c>
      <c r="H23" s="78">
        <v>4</v>
      </c>
      <c r="I23" s="78">
        <v>3</v>
      </c>
      <c r="J23" s="78">
        <v>3</v>
      </c>
      <c r="K23" s="78" t="s">
        <v>33</v>
      </c>
      <c r="L23" s="78"/>
      <c r="M23" s="78">
        <v>3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3</v>
      </c>
      <c r="AA23" s="81">
        <f t="shared" si="5"/>
        <v>2</v>
      </c>
      <c r="AB23" s="81">
        <f t="shared" si="6"/>
        <v>0</v>
      </c>
      <c r="AC23" s="81">
        <f t="shared" si="7"/>
        <v>5</v>
      </c>
      <c r="AD23" s="95">
        <f t="shared" si="8"/>
        <v>3.4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4</v>
      </c>
      <c r="AI23" s="85">
        <f t="shared" si="12"/>
        <v>4</v>
      </c>
      <c r="AJ23" s="85">
        <f t="shared" si="13"/>
        <v>3</v>
      </c>
      <c r="AK23" s="85">
        <f t="shared" si="14"/>
        <v>3</v>
      </c>
      <c r="AL23" s="85" t="str">
        <f t="shared" si="15"/>
        <v>з</v>
      </c>
      <c r="AM23" s="85" t="str">
        <f t="shared" si="16"/>
        <v/>
      </c>
      <c r="AN23" s="85">
        <f t="shared" si="17"/>
        <v>3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2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25">
      <c r="A24" s="73">
        <v>19</v>
      </c>
      <c r="B24" s="100"/>
      <c r="C24" s="75" t="s">
        <v>31</v>
      </c>
      <c r="D24" s="76" t="s">
        <v>53</v>
      </c>
      <c r="E24" s="77">
        <v>2931</v>
      </c>
      <c r="F24" s="78" t="s">
        <v>33</v>
      </c>
      <c r="G24" s="78">
        <v>5</v>
      </c>
      <c r="H24" s="78">
        <v>5</v>
      </c>
      <c r="I24" s="78">
        <v>5</v>
      </c>
      <c r="J24" s="78">
        <v>5</v>
      </c>
      <c r="K24" s="78" t="s">
        <v>33</v>
      </c>
      <c r="L24" s="78"/>
      <c r="M24" s="78">
        <v>5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5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0</v>
      </c>
      <c r="AB24" s="81">
        <f t="shared" si="6"/>
        <v>5</v>
      </c>
      <c r="AC24" s="81">
        <f t="shared" si="7"/>
        <v>5</v>
      </c>
      <c r="AD24" s="95">
        <f t="shared" si="8"/>
        <v>5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5</v>
      </c>
      <c r="AI24" s="85">
        <f t="shared" si="12"/>
        <v>5</v>
      </c>
      <c r="AJ24" s="85">
        <f t="shared" si="13"/>
        <v>5</v>
      </c>
      <c r="AK24" s="85">
        <f t="shared" si="14"/>
        <v>5</v>
      </c>
      <c r="AL24" s="85" t="str">
        <f t="shared" si="15"/>
        <v>з</v>
      </c>
      <c r="AM24" s="85" t="str">
        <f t="shared" si="16"/>
        <v/>
      </c>
      <c r="AN24" s="85">
        <f t="shared" si="17"/>
        <v>5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2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1.2" x14ac:dyDescent="0.25">
      <c r="A25" s="73">
        <v>20</v>
      </c>
      <c r="B25" s="100"/>
      <c r="C25" s="75" t="s">
        <v>31</v>
      </c>
      <c r="D25" s="76" t="s">
        <v>54</v>
      </c>
      <c r="E25" s="77">
        <v>2931</v>
      </c>
      <c r="F25" s="78" t="s">
        <v>33</v>
      </c>
      <c r="G25" s="78">
        <v>4</v>
      </c>
      <c r="H25" s="78">
        <v>5</v>
      </c>
      <c r="I25" s="78">
        <v>3</v>
      </c>
      <c r="J25" s="78">
        <v>3</v>
      </c>
      <c r="K25" s="78" t="s">
        <v>33</v>
      </c>
      <c r="L25" s="78"/>
      <c r="M25" s="78">
        <v>3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3</v>
      </c>
      <c r="AA25" s="81">
        <f t="shared" si="5"/>
        <v>1</v>
      </c>
      <c r="AB25" s="81">
        <f t="shared" si="6"/>
        <v>1</v>
      </c>
      <c r="AC25" s="81">
        <f t="shared" si="7"/>
        <v>5</v>
      </c>
      <c r="AD25" s="95">
        <f t="shared" si="8"/>
        <v>3.6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4</v>
      </c>
      <c r="AI25" s="85">
        <f t="shared" si="12"/>
        <v>5</v>
      </c>
      <c r="AJ25" s="85">
        <f t="shared" si="13"/>
        <v>3</v>
      </c>
      <c r="AK25" s="85">
        <f t="shared" si="14"/>
        <v>3</v>
      </c>
      <c r="AL25" s="85" t="str">
        <f t="shared" si="15"/>
        <v>з</v>
      </c>
      <c r="AM25" s="85" t="str">
        <f t="shared" si="16"/>
        <v/>
      </c>
      <c r="AN25" s="85">
        <f t="shared" si="17"/>
        <v>3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2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25">
      <c r="A26" s="73">
        <v>21</v>
      </c>
      <c r="B26" s="100"/>
      <c r="C26" s="75" t="s">
        <v>31</v>
      </c>
      <c r="D26" s="76" t="s">
        <v>55</v>
      </c>
      <c r="E26" s="77">
        <v>2931</v>
      </c>
      <c r="F26" s="78" t="s">
        <v>33</v>
      </c>
      <c r="G26" s="78">
        <v>5</v>
      </c>
      <c r="H26" s="78">
        <v>5</v>
      </c>
      <c r="I26" s="78">
        <v>3</v>
      </c>
      <c r="J26" s="78">
        <v>3</v>
      </c>
      <c r="K26" s="78" t="s">
        <v>33</v>
      </c>
      <c r="L26" s="78"/>
      <c r="M26" s="78">
        <v>3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3</v>
      </c>
      <c r="AA26" s="81">
        <f t="shared" si="5"/>
        <v>0</v>
      </c>
      <c r="AB26" s="81">
        <f t="shared" si="6"/>
        <v>2</v>
      </c>
      <c r="AC26" s="81">
        <f t="shared" si="7"/>
        <v>5</v>
      </c>
      <c r="AD26" s="95">
        <f t="shared" si="8"/>
        <v>3.8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5</v>
      </c>
      <c r="AI26" s="85">
        <f t="shared" si="12"/>
        <v>5</v>
      </c>
      <c r="AJ26" s="85">
        <f t="shared" si="13"/>
        <v>3</v>
      </c>
      <c r="AK26" s="85">
        <f t="shared" si="14"/>
        <v>3</v>
      </c>
      <c r="AL26" s="85" t="str">
        <f t="shared" si="15"/>
        <v>з</v>
      </c>
      <c r="AM26" s="85" t="str">
        <f t="shared" si="16"/>
        <v/>
      </c>
      <c r="AN26" s="85">
        <f t="shared" si="17"/>
        <v>3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2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25">
      <c r="A27" s="73">
        <v>22</v>
      </c>
      <c r="B27" s="100"/>
      <c r="C27" s="75" t="s">
        <v>31</v>
      </c>
      <c r="D27" s="76" t="s">
        <v>56</v>
      </c>
      <c r="E27" s="77">
        <v>2931</v>
      </c>
      <c r="F27" s="78" t="s">
        <v>33</v>
      </c>
      <c r="G27" s="78">
        <v>4</v>
      </c>
      <c r="H27" s="78">
        <v>5</v>
      </c>
      <c r="I27" s="78">
        <v>3</v>
      </c>
      <c r="J27" s="78">
        <v>3</v>
      </c>
      <c r="K27" s="78" t="s">
        <v>33</v>
      </c>
      <c r="L27" s="78"/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2</v>
      </c>
      <c r="AA27" s="81">
        <f t="shared" si="5"/>
        <v>2</v>
      </c>
      <c r="AB27" s="81">
        <f t="shared" si="6"/>
        <v>1</v>
      </c>
      <c r="AC27" s="81">
        <f t="shared" si="7"/>
        <v>5</v>
      </c>
      <c r="AD27" s="95">
        <f t="shared" si="8"/>
        <v>3.8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4</v>
      </c>
      <c r="AI27" s="85">
        <f t="shared" si="12"/>
        <v>5</v>
      </c>
      <c r="AJ27" s="85">
        <f t="shared" si="13"/>
        <v>3</v>
      </c>
      <c r="AK27" s="85">
        <f t="shared" si="14"/>
        <v>3</v>
      </c>
      <c r="AL27" s="85" t="str">
        <f t="shared" si="15"/>
        <v>з</v>
      </c>
      <c r="AM27" s="85" t="str">
        <f t="shared" si="16"/>
        <v/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2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25">
      <c r="A28" s="73">
        <v>23</v>
      </c>
      <c r="B28" s="100"/>
      <c r="C28" s="75" t="s">
        <v>31</v>
      </c>
      <c r="D28" s="76" t="s">
        <v>57</v>
      </c>
      <c r="E28" s="77">
        <v>2931</v>
      </c>
      <c r="F28" s="78" t="s">
        <v>33</v>
      </c>
      <c r="G28" s="78">
        <v>3</v>
      </c>
      <c r="H28" s="78">
        <v>5</v>
      </c>
      <c r="I28" s="78">
        <v>3</v>
      </c>
      <c r="J28" s="78">
        <v>3</v>
      </c>
      <c r="K28" s="78" t="s">
        <v>33</v>
      </c>
      <c r="L28" s="78"/>
      <c r="M28" s="78">
        <v>3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4</v>
      </c>
      <c r="AA28" s="81">
        <f t="shared" si="5"/>
        <v>0</v>
      </c>
      <c r="AB28" s="81">
        <f t="shared" si="6"/>
        <v>1</v>
      </c>
      <c r="AC28" s="81">
        <f t="shared" si="7"/>
        <v>5</v>
      </c>
      <c r="AD28" s="95">
        <f t="shared" si="8"/>
        <v>3.4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3</v>
      </c>
      <c r="AI28" s="85">
        <f t="shared" si="12"/>
        <v>5</v>
      </c>
      <c r="AJ28" s="85">
        <f t="shared" si="13"/>
        <v>3</v>
      </c>
      <c r="AK28" s="85">
        <f t="shared" si="14"/>
        <v>3</v>
      </c>
      <c r="AL28" s="85" t="str">
        <f t="shared" si="15"/>
        <v>з</v>
      </c>
      <c r="AM28" s="85" t="str">
        <f t="shared" si="16"/>
        <v/>
      </c>
      <c r="AN28" s="85">
        <f t="shared" si="17"/>
        <v>3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2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25">
      <c r="A29" s="73">
        <v>24</v>
      </c>
      <c r="B29" s="100"/>
      <c r="C29" s="75" t="s">
        <v>44</v>
      </c>
      <c r="D29" s="76" t="s">
        <v>58</v>
      </c>
      <c r="E29" s="77">
        <v>2931</v>
      </c>
      <c r="F29" s="78" t="s">
        <v>33</v>
      </c>
      <c r="G29" s="78">
        <v>3</v>
      </c>
      <c r="H29" s="78">
        <v>5</v>
      </c>
      <c r="I29" s="78">
        <v>4</v>
      </c>
      <c r="J29" s="78">
        <v>4</v>
      </c>
      <c r="K29" s="78" t="s">
        <v>33</v>
      </c>
      <c r="L29" s="78"/>
      <c r="M29" s="78">
        <v>4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1</v>
      </c>
      <c r="AA29" s="81">
        <f t="shared" si="5"/>
        <v>3</v>
      </c>
      <c r="AB29" s="81">
        <f t="shared" si="6"/>
        <v>1</v>
      </c>
      <c r="AC29" s="81">
        <f t="shared" si="7"/>
        <v>5</v>
      </c>
      <c r="AD29" s="101">
        <f t="shared" si="8"/>
        <v>4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3</v>
      </c>
      <c r="AI29" s="85">
        <f t="shared" si="12"/>
        <v>5</v>
      </c>
      <c r="AJ29" s="85">
        <f t="shared" si="13"/>
        <v>4</v>
      </c>
      <c r="AK29" s="85">
        <f t="shared" si="14"/>
        <v>4</v>
      </c>
      <c r="AL29" s="85" t="str">
        <f t="shared" si="15"/>
        <v>з</v>
      </c>
      <c r="AM29" s="85" t="str">
        <f t="shared" si="16"/>
        <v/>
      </c>
      <c r="AN29" s="85">
        <f t="shared" si="17"/>
        <v>4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2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25">
      <c r="A30" s="73">
        <v>25</v>
      </c>
      <c r="B30" s="100"/>
      <c r="C30" s="75" t="s">
        <v>31</v>
      </c>
      <c r="D30" s="76" t="s">
        <v>59</v>
      </c>
      <c r="E30" s="77">
        <v>2931</v>
      </c>
      <c r="F30" s="78" t="s">
        <v>33</v>
      </c>
      <c r="G30" s="78">
        <v>3</v>
      </c>
      <c r="H30" s="78">
        <v>5</v>
      </c>
      <c r="I30" s="78">
        <v>3</v>
      </c>
      <c r="J30" s="78">
        <v>4</v>
      </c>
      <c r="K30" s="78" t="s">
        <v>33</v>
      </c>
      <c r="L30" s="78"/>
      <c r="M30" s="78">
        <v>4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2</v>
      </c>
      <c r="AA30" s="81">
        <f t="shared" si="5"/>
        <v>2</v>
      </c>
      <c r="AB30" s="81">
        <f t="shared" si="6"/>
        <v>1</v>
      </c>
      <c r="AC30" s="81">
        <f t="shared" si="7"/>
        <v>5</v>
      </c>
      <c r="AD30" s="95">
        <f t="shared" si="8"/>
        <v>3.8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3</v>
      </c>
      <c r="AI30" s="85">
        <f t="shared" si="12"/>
        <v>5</v>
      </c>
      <c r="AJ30" s="85">
        <f t="shared" si="13"/>
        <v>3</v>
      </c>
      <c r="AK30" s="85">
        <f t="shared" si="14"/>
        <v>4</v>
      </c>
      <c r="AL30" s="85" t="str">
        <f t="shared" si="15"/>
        <v>з</v>
      </c>
      <c r="AM30" s="85" t="str">
        <f t="shared" si="16"/>
        <v/>
      </c>
      <c r="AN30" s="85">
        <f t="shared" si="17"/>
        <v>4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2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25">
      <c r="A31" s="73">
        <v>26</v>
      </c>
      <c r="B31" s="100"/>
      <c r="C31" s="75" t="s">
        <v>31</v>
      </c>
      <c r="D31" s="76" t="s">
        <v>60</v>
      </c>
      <c r="E31" s="77">
        <v>2931</v>
      </c>
      <c r="F31" s="78" t="s">
        <v>33</v>
      </c>
      <c r="G31" s="78">
        <v>3</v>
      </c>
      <c r="H31" s="78" t="s">
        <v>35</v>
      </c>
      <c r="I31" s="78">
        <v>3</v>
      </c>
      <c r="J31" s="78">
        <v>3</v>
      </c>
      <c r="K31" s="78" t="s">
        <v>33</v>
      </c>
      <c r="L31" s="78"/>
      <c r="M31" s="78">
        <v>4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2</v>
      </c>
      <c r="W31" s="81">
        <f t="shared" si="1"/>
        <v>0</v>
      </c>
      <c r="X31" s="81">
        <f t="shared" si="2"/>
        <v>0</v>
      </c>
      <c r="Y31" s="81">
        <f t="shared" si="3"/>
        <v>1</v>
      </c>
      <c r="Z31" s="81">
        <f t="shared" si="4"/>
        <v>3</v>
      </c>
      <c r="AA31" s="81">
        <f t="shared" si="5"/>
        <v>1</v>
      </c>
      <c r="AB31" s="81">
        <f t="shared" si="6"/>
        <v>0</v>
      </c>
      <c r="AC31" s="81">
        <f t="shared" si="7"/>
        <v>5</v>
      </c>
      <c r="AD31" s="95">
        <f t="shared" si="8"/>
        <v>3</v>
      </c>
      <c r="AE31" s="96">
        <f t="shared" si="9"/>
        <v>0</v>
      </c>
      <c r="AF31" s="17"/>
      <c r="AG31" s="85" t="str">
        <f t="shared" si="10"/>
        <v>з</v>
      </c>
      <c r="AH31" s="85">
        <f t="shared" si="11"/>
        <v>3</v>
      </c>
      <c r="AI31" s="85">
        <f t="shared" si="12"/>
        <v>2</v>
      </c>
      <c r="AJ31" s="85">
        <f t="shared" si="13"/>
        <v>3</v>
      </c>
      <c r="AK31" s="85">
        <f t="shared" si="14"/>
        <v>3</v>
      </c>
      <c r="AL31" s="85" t="str">
        <f t="shared" si="15"/>
        <v>з</v>
      </c>
      <c r="AM31" s="85" t="str">
        <f t="shared" si="16"/>
        <v/>
      </c>
      <c r="AN31" s="85">
        <f t="shared" si="17"/>
        <v>4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2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1.2" x14ac:dyDescent="0.25">
      <c r="A32" s="73">
        <v>27</v>
      </c>
      <c r="B32" s="102"/>
      <c r="C32" s="75" t="s">
        <v>31</v>
      </c>
      <c r="D32" s="76" t="s">
        <v>61</v>
      </c>
      <c r="E32" s="77">
        <v>2931</v>
      </c>
      <c r="F32" s="78" t="s">
        <v>33</v>
      </c>
      <c r="G32" s="78">
        <v>4</v>
      </c>
      <c r="H32" s="78">
        <v>5</v>
      </c>
      <c r="I32" s="78">
        <v>3</v>
      </c>
      <c r="J32" s="78">
        <v>3</v>
      </c>
      <c r="K32" s="78" t="s">
        <v>33</v>
      </c>
      <c r="L32" s="78"/>
      <c r="M32" s="78">
        <v>4</v>
      </c>
      <c r="N32" s="78"/>
      <c r="O32" s="78"/>
      <c r="P32" s="78"/>
      <c r="Q32" s="103"/>
      <c r="R32" s="104"/>
      <c r="S32" s="79"/>
      <c r="T32" s="79"/>
      <c r="U32" s="79"/>
      <c r="V32" s="94">
        <f t="shared" si="0"/>
        <v>3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2</v>
      </c>
      <c r="AA32" s="81">
        <f t="shared" si="5"/>
        <v>2</v>
      </c>
      <c r="AB32" s="81">
        <f t="shared" si="6"/>
        <v>1</v>
      </c>
      <c r="AC32" s="81">
        <f t="shared" si="7"/>
        <v>5</v>
      </c>
      <c r="AD32" s="95">
        <f t="shared" si="8"/>
        <v>3.8</v>
      </c>
      <c r="AE32" s="96">
        <f t="shared" si="9"/>
        <v>0</v>
      </c>
      <c r="AF32" s="17"/>
      <c r="AG32" s="85" t="str">
        <f t="shared" si="10"/>
        <v>з</v>
      </c>
      <c r="AH32" s="85">
        <f t="shared" si="11"/>
        <v>4</v>
      </c>
      <c r="AI32" s="85">
        <f t="shared" si="12"/>
        <v>5</v>
      </c>
      <c r="AJ32" s="85">
        <f t="shared" si="13"/>
        <v>3</v>
      </c>
      <c r="AK32" s="85">
        <f t="shared" si="14"/>
        <v>3</v>
      </c>
      <c r="AL32" s="85" t="str">
        <f t="shared" si="15"/>
        <v>з</v>
      </c>
      <c r="AM32" s="85" t="str">
        <f t="shared" si="16"/>
        <v/>
      </c>
      <c r="AN32" s="85">
        <f t="shared" si="17"/>
        <v>4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2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5"/>
      <c r="D33" s="106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COUNTIF(E6:E36,"2931")</f>
        <v>27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3.6296296296296298</v>
      </c>
      <c r="H38" s="120">
        <v>4.4074074074074074</v>
      </c>
      <c r="I38" s="120">
        <v>3.4814814814814814</v>
      </c>
      <c r="J38" s="120">
        <v>3.4444444444444446</v>
      </c>
      <c r="K38" s="120" t="str">
        <v xml:space="preserve"> </v>
      </c>
      <c r="L38" s="120" t="str">
        <v xml:space="preserve"> </v>
      </c>
      <c r="M38" s="120">
        <v>3.7777777777777777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3</v>
      </c>
      <c r="Z38" s="123">
        <f>SUM(Z6:Z37)</f>
        <v>62</v>
      </c>
      <c r="AA38" s="123">
        <f>SUM(AA6:AA37)</f>
        <v>36</v>
      </c>
      <c r="AB38" s="123">
        <f>SUM(AB6:AB37)</f>
        <v>34</v>
      </c>
      <c r="AC38" s="123">
        <f t="shared" si="7"/>
        <v>135</v>
      </c>
      <c r="AD38" s="95">
        <f t="shared" si="8"/>
        <v>3.748148148148148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>
        <f t="shared" si="27"/>
        <v>3.6296296296296298</v>
      </c>
      <c r="AI38" s="125">
        <f t="shared" si="27"/>
        <v>4.4074074074074074</v>
      </c>
      <c r="AJ38" s="125">
        <f t="shared" si="27"/>
        <v>3.4814814814814814</v>
      </c>
      <c r="AK38" s="125">
        <f t="shared" si="27"/>
        <v>3.4444444444444446</v>
      </c>
      <c r="AL38" s="125" t="str">
        <f t="shared" si="27"/>
        <v xml:space="preserve"> </v>
      </c>
      <c r="AM38" s="125" t="str">
        <f t="shared" si="27"/>
        <v xml:space="preserve"> </v>
      </c>
      <c r="AN38" s="125">
        <f t="shared" si="27"/>
        <v>3.7777777777777777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3</v>
      </c>
      <c r="H39" s="130">
        <v>19</v>
      </c>
      <c r="I39" s="130">
        <v>3</v>
      </c>
      <c r="J39" s="130">
        <v>3</v>
      </c>
      <c r="K39" s="130" t="str">
        <v>0</v>
      </c>
      <c r="L39" s="130" t="str">
        <v>0</v>
      </c>
      <c r="M39" s="130">
        <v>6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</v>
      </c>
      <c r="W39" s="133"/>
      <c r="X39" s="134">
        <f>SUM(X38:AB38)</f>
        <v>135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>
        <f t="shared" si="28"/>
        <v>3</v>
      </c>
      <c r="AI39" s="137">
        <f t="shared" si="28"/>
        <v>19</v>
      </c>
      <c r="AJ39" s="137">
        <f t="shared" si="28"/>
        <v>3</v>
      </c>
      <c r="AK39" s="137">
        <f t="shared" si="28"/>
        <v>3</v>
      </c>
      <c r="AL39" s="137" t="str">
        <f t="shared" si="28"/>
        <v>0</v>
      </c>
      <c r="AM39" s="137" t="str">
        <f t="shared" si="28"/>
        <v>0</v>
      </c>
      <c r="AN39" s="137">
        <f t="shared" si="28"/>
        <v>6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11</v>
      </c>
      <c r="H40" s="145">
        <v>2</v>
      </c>
      <c r="I40" s="145">
        <v>8</v>
      </c>
      <c r="J40" s="145">
        <v>6</v>
      </c>
      <c r="K40" s="145" t="str">
        <v>0</v>
      </c>
      <c r="L40" s="145" t="str">
        <v>0</v>
      </c>
      <c r="M40" s="145">
        <v>9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4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4</v>
      </c>
      <c r="AA40" s="148" t="str">
        <f>IF(COUNTIF(AA6:AA37,4)=0," ",COUNTIF(AA6:AA37,4))</f>
        <v xml:space="preserve"> </v>
      </c>
      <c r="AB40" s="148">
        <f>IF(COUNTIF(AB6:AB37,4)=0," ",COUNTIF(AB6:AB37,4))</f>
        <v>1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>
        <f t="shared" si="29"/>
        <v>11</v>
      </c>
      <c r="AI40" s="148">
        <f t="shared" si="29"/>
        <v>2</v>
      </c>
      <c r="AJ40" s="148">
        <f t="shared" si="29"/>
        <v>8</v>
      </c>
      <c r="AK40" s="148">
        <f t="shared" si="29"/>
        <v>6</v>
      </c>
      <c r="AL40" s="148" t="str">
        <f t="shared" si="29"/>
        <v>0</v>
      </c>
      <c r="AM40" s="148" t="str">
        <f t="shared" si="29"/>
        <v>0</v>
      </c>
      <c r="AN40" s="148">
        <f t="shared" si="29"/>
        <v>9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13</v>
      </c>
      <c r="H41" s="158">
        <v>4</v>
      </c>
      <c r="I41" s="158">
        <v>15</v>
      </c>
      <c r="J41" s="158">
        <v>18</v>
      </c>
      <c r="K41" s="158" t="str">
        <v>0</v>
      </c>
      <c r="L41" s="158" t="str">
        <v>0</v>
      </c>
      <c r="M41" s="158">
        <v>12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19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10</v>
      </c>
      <c r="AA41" s="161">
        <f>IF(COUNTIF(AA6:AA37,3)=0," ",COUNTIF(AA6:AA37,3))</f>
        <v>3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>
        <f t="shared" si="30"/>
        <v>13</v>
      </c>
      <c r="AI41" s="161">
        <f t="shared" si="30"/>
        <v>4</v>
      </c>
      <c r="AJ41" s="161">
        <f t="shared" si="30"/>
        <v>15</v>
      </c>
      <c r="AK41" s="161">
        <f t="shared" si="30"/>
        <v>18</v>
      </c>
      <c r="AL41" s="161" t="str">
        <f t="shared" si="30"/>
        <v>0</v>
      </c>
      <c r="AM41" s="161" t="str">
        <f t="shared" si="30"/>
        <v>0</v>
      </c>
      <c r="AN41" s="161">
        <f t="shared" si="30"/>
        <v>12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2</v>
      </c>
      <c r="I42" s="79">
        <v>1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3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4</v>
      </c>
      <c r="AA42" s="80">
        <f>IF(COUNTIF(AA6:AA37,2)=0," ",COUNTIF(AA6:AA37,2))</f>
        <v>7</v>
      </c>
      <c r="AB42" s="80">
        <f>IF(COUNTIF(AB6:AB37,2)=0," ",COUNTIF(AB6:AB37,2))</f>
        <v>7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2</v>
      </c>
      <c r="AJ42" s="80">
        <f t="shared" si="31"/>
        <v>1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27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>
        <v>27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5">IF(COUNTIF(AG6:AG37,"з")=0,"0",COUNTIF(AG6:AG37,"з"))</f>
        <v>27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>
        <f t="shared" si="35"/>
        <v>27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44019.541676736109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70</v>
      </c>
      <c r="G2" s="22" t="s">
        <v>1</v>
      </c>
      <c r="H2" s="22"/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2932</v>
      </c>
      <c r="B3" s="29"/>
      <c r="C3" s="29"/>
      <c r="D3" s="30" t="s">
        <v>3</v>
      </c>
      <c r="E3" s="31"/>
      <c r="F3" s="32" t="s">
        <v>4</v>
      </c>
      <c r="G3" s="32" t="s">
        <v>5</v>
      </c>
      <c r="H3" s="32" t="s">
        <v>6</v>
      </c>
      <c r="I3" s="32" t="s">
        <v>9</v>
      </c>
      <c r="J3" s="32" t="s">
        <v>71</v>
      </c>
      <c r="K3" s="32" t="s">
        <v>72</v>
      </c>
      <c r="L3" s="32"/>
      <c r="M3" s="32" t="s">
        <v>73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6" t="s">
        <v>19</v>
      </c>
      <c r="H5" s="57" t="s">
        <v>20</v>
      </c>
      <c r="I5" s="56" t="s">
        <v>21</v>
      </c>
      <c r="J5" s="56" t="s">
        <v>74</v>
      </c>
      <c r="K5" s="56" t="s">
        <v>21</v>
      </c>
      <c r="L5" s="58"/>
      <c r="M5" s="58" t="s">
        <v>23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25">
      <c r="A6" s="73">
        <v>1</v>
      </c>
      <c r="B6" s="74"/>
      <c r="C6" s="75" t="s">
        <v>44</v>
      </c>
      <c r="D6" s="76" t="s">
        <v>75</v>
      </c>
      <c r="E6" s="77">
        <v>2932</v>
      </c>
      <c r="F6" s="78" t="s">
        <v>33</v>
      </c>
      <c r="G6" s="78">
        <v>3</v>
      </c>
      <c r="H6" s="78">
        <v>5</v>
      </c>
      <c r="I6" s="78" t="s">
        <v>33</v>
      </c>
      <c r="J6" s="78">
        <v>4</v>
      </c>
      <c r="K6" s="78">
        <v>3</v>
      </c>
      <c r="L6" s="78"/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2</v>
      </c>
      <c r="AA6" s="81">
        <f t="shared" ref="AA6:AA37" si="5">COUNTIF(AG6:AV6,AA$5)</f>
        <v>2</v>
      </c>
      <c r="AB6" s="81">
        <f t="shared" ref="AB6:AB37" si="6">COUNTIF(AG6:AV6,AB$5)</f>
        <v>1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3.8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3</v>
      </c>
      <c r="AI6" s="85">
        <f t="shared" ref="AI6:AI37" si="12">IF(ISERROR(VALUE(LEFT(H6))),LEFT(H6),VALUE(LEFT(H6)))</f>
        <v>5</v>
      </c>
      <c r="AJ6" s="85" t="str">
        <f t="shared" ref="AJ6:AJ37" si="13">IF(ISERROR(VALUE(LEFT(I6))),LEFT(I6),VALUE(LEFT(I6)))</f>
        <v>з</v>
      </c>
      <c r="AK6" s="85">
        <f t="shared" ref="AK6:AK37" si="14">IF(ISERROR(VALUE(LEFT(J6))),LEFT(J6),VALUE(LEFT(J6)))</f>
        <v>4</v>
      </c>
      <c r="AL6" s="85">
        <f t="shared" ref="AL6:AL37" si="15">IF(ISERROR(VALUE(LEFT(K6))),LEFT(K6),VALUE(LEFT(K6)))</f>
        <v>3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2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25">
      <c r="A7" s="73">
        <v>2</v>
      </c>
      <c r="B7" s="74"/>
      <c r="C7" s="75" t="s">
        <v>31</v>
      </c>
      <c r="D7" s="76" t="s">
        <v>76</v>
      </c>
      <c r="E7" s="77">
        <v>2932</v>
      </c>
      <c r="F7" s="78" t="s">
        <v>33</v>
      </c>
      <c r="G7" s="78">
        <v>5</v>
      </c>
      <c r="H7" s="78">
        <v>5</v>
      </c>
      <c r="I7" s="78" t="s">
        <v>33</v>
      </c>
      <c r="J7" s="78">
        <v>3</v>
      </c>
      <c r="K7" s="78">
        <v>4</v>
      </c>
      <c r="L7" s="78"/>
      <c r="M7" s="78">
        <v>4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1</v>
      </c>
      <c r="AA7" s="81">
        <f t="shared" si="5"/>
        <v>2</v>
      </c>
      <c r="AB7" s="81">
        <f t="shared" si="6"/>
        <v>2</v>
      </c>
      <c r="AC7" s="81">
        <f t="shared" si="7"/>
        <v>5</v>
      </c>
      <c r="AD7" s="82">
        <f t="shared" si="8"/>
        <v>4.2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5</v>
      </c>
      <c r="AI7" s="85">
        <f t="shared" si="12"/>
        <v>5</v>
      </c>
      <c r="AJ7" s="85" t="str">
        <f t="shared" si="13"/>
        <v>з</v>
      </c>
      <c r="AK7" s="85">
        <f t="shared" si="14"/>
        <v>3</v>
      </c>
      <c r="AL7" s="85">
        <f t="shared" si="15"/>
        <v>4</v>
      </c>
      <c r="AM7" s="85" t="str">
        <f t="shared" si="16"/>
        <v/>
      </c>
      <c r="AN7" s="85">
        <f t="shared" si="17"/>
        <v>4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2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46.8" x14ac:dyDescent="0.25">
      <c r="A8" s="73">
        <v>3</v>
      </c>
      <c r="B8" s="74"/>
      <c r="C8" s="75" t="s">
        <v>31</v>
      </c>
      <c r="D8" s="76" t="s">
        <v>77</v>
      </c>
      <c r="E8" s="77">
        <v>2932</v>
      </c>
      <c r="F8" s="78" t="s">
        <v>33</v>
      </c>
      <c r="G8" s="78">
        <v>5</v>
      </c>
      <c r="H8" s="78">
        <v>5</v>
      </c>
      <c r="I8" s="78" t="s">
        <v>33</v>
      </c>
      <c r="J8" s="78">
        <v>3</v>
      </c>
      <c r="K8" s="78" t="s">
        <v>35</v>
      </c>
      <c r="L8" s="78"/>
      <c r="M8" s="78">
        <v>4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2</v>
      </c>
      <c r="W8" s="81">
        <f t="shared" si="1"/>
        <v>0</v>
      </c>
      <c r="X8" s="81">
        <f t="shared" si="2"/>
        <v>0</v>
      </c>
      <c r="Y8" s="81">
        <f t="shared" si="3"/>
        <v>1</v>
      </c>
      <c r="Z8" s="81">
        <f t="shared" si="4"/>
        <v>1</v>
      </c>
      <c r="AA8" s="81">
        <f t="shared" si="5"/>
        <v>1</v>
      </c>
      <c r="AB8" s="81">
        <f t="shared" si="6"/>
        <v>2</v>
      </c>
      <c r="AC8" s="81">
        <f t="shared" si="7"/>
        <v>5</v>
      </c>
      <c r="AD8" s="82">
        <f t="shared" si="8"/>
        <v>3.8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5</v>
      </c>
      <c r="AI8" s="85">
        <f t="shared" si="12"/>
        <v>5</v>
      </c>
      <c r="AJ8" s="85" t="str">
        <f t="shared" si="13"/>
        <v>з</v>
      </c>
      <c r="AK8" s="85">
        <f t="shared" si="14"/>
        <v>3</v>
      </c>
      <c r="AL8" s="85">
        <f t="shared" si="15"/>
        <v>2</v>
      </c>
      <c r="AM8" s="85" t="str">
        <f t="shared" si="16"/>
        <v/>
      </c>
      <c r="AN8" s="85">
        <f t="shared" si="17"/>
        <v>4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2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25">
      <c r="A9" s="73">
        <v>4</v>
      </c>
      <c r="B9" s="74"/>
      <c r="C9" s="75" t="s">
        <v>31</v>
      </c>
      <c r="D9" s="76" t="s">
        <v>78</v>
      </c>
      <c r="E9" s="77">
        <v>2932</v>
      </c>
      <c r="F9" s="78" t="s">
        <v>33</v>
      </c>
      <c r="G9" s="78">
        <v>3</v>
      </c>
      <c r="H9" s="78">
        <v>5</v>
      </c>
      <c r="I9" s="78" t="s">
        <v>33</v>
      </c>
      <c r="J9" s="78">
        <v>3</v>
      </c>
      <c r="K9" s="78">
        <v>3</v>
      </c>
      <c r="L9" s="78"/>
      <c r="M9" s="78">
        <v>5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3</v>
      </c>
      <c r="AA9" s="81">
        <f t="shared" si="5"/>
        <v>0</v>
      </c>
      <c r="AB9" s="81">
        <f t="shared" si="6"/>
        <v>2</v>
      </c>
      <c r="AC9" s="81">
        <f t="shared" si="7"/>
        <v>5</v>
      </c>
      <c r="AD9" s="82">
        <f t="shared" si="8"/>
        <v>3.8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3</v>
      </c>
      <c r="AI9" s="85">
        <f t="shared" si="12"/>
        <v>5</v>
      </c>
      <c r="AJ9" s="85" t="str">
        <f t="shared" si="13"/>
        <v>з</v>
      </c>
      <c r="AK9" s="85">
        <f t="shared" si="14"/>
        <v>3</v>
      </c>
      <c r="AL9" s="85">
        <f t="shared" si="15"/>
        <v>3</v>
      </c>
      <c r="AM9" s="85" t="str">
        <f t="shared" si="16"/>
        <v/>
      </c>
      <c r="AN9" s="85">
        <f t="shared" si="17"/>
        <v>5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2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25">
      <c r="A10" s="73">
        <v>5</v>
      </c>
      <c r="B10" s="74"/>
      <c r="C10" s="75" t="s">
        <v>31</v>
      </c>
      <c r="D10" s="76" t="s">
        <v>79</v>
      </c>
      <c r="E10" s="77">
        <v>2932</v>
      </c>
      <c r="F10" s="78" t="s">
        <v>33</v>
      </c>
      <c r="G10" s="78">
        <v>4</v>
      </c>
      <c r="H10" s="78">
        <v>5</v>
      </c>
      <c r="I10" s="78" t="s">
        <v>33</v>
      </c>
      <c r="J10" s="78">
        <v>3</v>
      </c>
      <c r="K10" s="78">
        <v>4</v>
      </c>
      <c r="L10" s="78"/>
      <c r="M10" s="78">
        <v>3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2</v>
      </c>
      <c r="AA10" s="81">
        <f t="shared" si="5"/>
        <v>2</v>
      </c>
      <c r="AB10" s="81">
        <f t="shared" si="6"/>
        <v>1</v>
      </c>
      <c r="AC10" s="81">
        <f t="shared" si="7"/>
        <v>5</v>
      </c>
      <c r="AD10" s="82">
        <f t="shared" si="8"/>
        <v>3.8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4</v>
      </c>
      <c r="AI10" s="85">
        <f t="shared" si="12"/>
        <v>5</v>
      </c>
      <c r="AJ10" s="85" t="str">
        <f t="shared" si="13"/>
        <v>з</v>
      </c>
      <c r="AK10" s="85">
        <f t="shared" si="14"/>
        <v>3</v>
      </c>
      <c r="AL10" s="85">
        <f t="shared" si="15"/>
        <v>4</v>
      </c>
      <c r="AM10" s="85" t="str">
        <f t="shared" si="16"/>
        <v/>
      </c>
      <c r="AN10" s="85">
        <f t="shared" si="17"/>
        <v>3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2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46.8" x14ac:dyDescent="0.25">
      <c r="A11" s="73">
        <v>6</v>
      </c>
      <c r="B11" s="74"/>
      <c r="C11" s="75" t="s">
        <v>31</v>
      </c>
      <c r="D11" s="76" t="s">
        <v>80</v>
      </c>
      <c r="E11" s="77">
        <v>2932</v>
      </c>
      <c r="F11" s="78" t="s">
        <v>33</v>
      </c>
      <c r="G11" s="78">
        <v>3</v>
      </c>
      <c r="H11" s="78">
        <v>5</v>
      </c>
      <c r="I11" s="78" t="s">
        <v>33</v>
      </c>
      <c r="J11" s="78">
        <v>3</v>
      </c>
      <c r="K11" s="78" t="s">
        <v>35</v>
      </c>
      <c r="L11" s="78"/>
      <c r="M11" s="78">
        <v>3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2</v>
      </c>
      <c r="W11" s="81">
        <f t="shared" si="1"/>
        <v>0</v>
      </c>
      <c r="X11" s="81">
        <f t="shared" si="2"/>
        <v>0</v>
      </c>
      <c r="Y11" s="81">
        <f t="shared" si="3"/>
        <v>1</v>
      </c>
      <c r="Z11" s="81">
        <f t="shared" si="4"/>
        <v>3</v>
      </c>
      <c r="AA11" s="81">
        <f t="shared" si="5"/>
        <v>0</v>
      </c>
      <c r="AB11" s="81">
        <f t="shared" si="6"/>
        <v>1</v>
      </c>
      <c r="AC11" s="81">
        <f t="shared" si="7"/>
        <v>5</v>
      </c>
      <c r="AD11" s="82">
        <f t="shared" si="8"/>
        <v>3.2</v>
      </c>
      <c r="AE11" s="90">
        <f t="shared" si="9"/>
        <v>0</v>
      </c>
      <c r="AG11" s="85" t="str">
        <f t="shared" si="10"/>
        <v>з</v>
      </c>
      <c r="AH11" s="85">
        <f t="shared" si="11"/>
        <v>3</v>
      </c>
      <c r="AI11" s="85">
        <f t="shared" si="12"/>
        <v>5</v>
      </c>
      <c r="AJ11" s="85" t="str">
        <f t="shared" si="13"/>
        <v>з</v>
      </c>
      <c r="AK11" s="85">
        <f t="shared" si="14"/>
        <v>3</v>
      </c>
      <c r="AL11" s="85">
        <f t="shared" si="15"/>
        <v>2</v>
      </c>
      <c r="AM11" s="85" t="str">
        <f t="shared" si="16"/>
        <v/>
      </c>
      <c r="AN11" s="85">
        <f t="shared" si="17"/>
        <v>3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25">
      <c r="A12" s="73">
        <v>7</v>
      </c>
      <c r="B12" s="74"/>
      <c r="C12" s="75" t="s">
        <v>31</v>
      </c>
      <c r="D12" s="76" t="s">
        <v>81</v>
      </c>
      <c r="E12" s="77">
        <v>2932</v>
      </c>
      <c r="F12" s="78" t="s">
        <v>33</v>
      </c>
      <c r="G12" s="78">
        <v>3</v>
      </c>
      <c r="H12" s="78">
        <v>4</v>
      </c>
      <c r="I12" s="78" t="s">
        <v>33</v>
      </c>
      <c r="J12" s="78">
        <v>3</v>
      </c>
      <c r="K12" s="78">
        <v>3</v>
      </c>
      <c r="L12" s="78"/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3</v>
      </c>
      <c r="AA12" s="81">
        <f t="shared" si="5"/>
        <v>2</v>
      </c>
      <c r="AB12" s="81">
        <f t="shared" si="6"/>
        <v>0</v>
      </c>
      <c r="AC12" s="81">
        <f t="shared" si="7"/>
        <v>5</v>
      </c>
      <c r="AD12" s="82">
        <f t="shared" si="8"/>
        <v>3.4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3</v>
      </c>
      <c r="AI12" s="85">
        <f t="shared" si="12"/>
        <v>4</v>
      </c>
      <c r="AJ12" s="85" t="str">
        <f t="shared" si="13"/>
        <v>з</v>
      </c>
      <c r="AK12" s="85">
        <f t="shared" si="14"/>
        <v>3</v>
      </c>
      <c r="AL12" s="85">
        <f t="shared" si="15"/>
        <v>3</v>
      </c>
      <c r="AM12" s="85" t="str">
        <f t="shared" si="16"/>
        <v/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2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25">
      <c r="A13" s="73">
        <v>8</v>
      </c>
      <c r="B13" s="74"/>
      <c r="C13" s="75" t="s">
        <v>31</v>
      </c>
      <c r="D13" s="76" t="s">
        <v>82</v>
      </c>
      <c r="E13" s="77">
        <v>2932</v>
      </c>
      <c r="F13" s="78" t="s">
        <v>33</v>
      </c>
      <c r="G13" s="78">
        <v>3</v>
      </c>
      <c r="H13" s="78">
        <v>5</v>
      </c>
      <c r="I13" s="78" t="s">
        <v>33</v>
      </c>
      <c r="J13" s="78">
        <v>3</v>
      </c>
      <c r="K13" s="78">
        <v>3</v>
      </c>
      <c r="L13" s="78"/>
      <c r="M13" s="78">
        <v>3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4</v>
      </c>
      <c r="AA13" s="81">
        <f t="shared" si="5"/>
        <v>0</v>
      </c>
      <c r="AB13" s="81">
        <f t="shared" si="6"/>
        <v>1</v>
      </c>
      <c r="AC13" s="81">
        <f t="shared" si="7"/>
        <v>5</v>
      </c>
      <c r="AD13" s="82">
        <f t="shared" si="8"/>
        <v>3.4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3</v>
      </c>
      <c r="AI13" s="85">
        <f t="shared" si="12"/>
        <v>5</v>
      </c>
      <c r="AJ13" s="85" t="str">
        <f t="shared" si="13"/>
        <v>з</v>
      </c>
      <c r="AK13" s="85">
        <f t="shared" si="14"/>
        <v>3</v>
      </c>
      <c r="AL13" s="85">
        <f t="shared" si="15"/>
        <v>3</v>
      </c>
      <c r="AM13" s="85" t="str">
        <f t="shared" si="16"/>
        <v/>
      </c>
      <c r="AN13" s="85">
        <f t="shared" si="17"/>
        <v>3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2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46.8" x14ac:dyDescent="0.25">
      <c r="A14" s="73">
        <v>9</v>
      </c>
      <c r="B14" s="74"/>
      <c r="C14" s="75" t="s">
        <v>31</v>
      </c>
      <c r="D14" s="76" t="s">
        <v>83</v>
      </c>
      <c r="E14" s="77">
        <v>2932</v>
      </c>
      <c r="F14" s="78" t="s">
        <v>33</v>
      </c>
      <c r="G14" s="78">
        <v>3</v>
      </c>
      <c r="H14" s="78">
        <v>5</v>
      </c>
      <c r="I14" s="78" t="s">
        <v>33</v>
      </c>
      <c r="J14" s="78">
        <v>3</v>
      </c>
      <c r="K14" s="78">
        <v>3</v>
      </c>
      <c r="L14" s="78"/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4</v>
      </c>
      <c r="AA14" s="81">
        <f t="shared" si="5"/>
        <v>0</v>
      </c>
      <c r="AB14" s="81">
        <f t="shared" si="6"/>
        <v>1</v>
      </c>
      <c r="AC14" s="81">
        <f t="shared" si="7"/>
        <v>5</v>
      </c>
      <c r="AD14" s="95">
        <f t="shared" si="8"/>
        <v>3.4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3</v>
      </c>
      <c r="AI14" s="85">
        <f t="shared" si="12"/>
        <v>5</v>
      </c>
      <c r="AJ14" s="85" t="str">
        <f t="shared" si="13"/>
        <v>з</v>
      </c>
      <c r="AK14" s="85">
        <f t="shared" si="14"/>
        <v>3</v>
      </c>
      <c r="AL14" s="85">
        <f t="shared" si="15"/>
        <v>3</v>
      </c>
      <c r="AM14" s="85" t="str">
        <f t="shared" si="16"/>
        <v/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2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25">
      <c r="A15" s="73">
        <v>10</v>
      </c>
      <c r="B15" s="74"/>
      <c r="C15" s="75" t="s">
        <v>31</v>
      </c>
      <c r="D15" s="76" t="s">
        <v>84</v>
      </c>
      <c r="E15" s="77">
        <v>2932</v>
      </c>
      <c r="F15" s="78" t="s">
        <v>33</v>
      </c>
      <c r="G15" s="78">
        <v>4</v>
      </c>
      <c r="H15" s="78">
        <v>5</v>
      </c>
      <c r="I15" s="78" t="s">
        <v>33</v>
      </c>
      <c r="J15" s="78">
        <v>3</v>
      </c>
      <c r="K15" s="78">
        <v>3</v>
      </c>
      <c r="L15" s="78"/>
      <c r="M15" s="78">
        <v>4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2</v>
      </c>
      <c r="AA15" s="81">
        <f t="shared" si="5"/>
        <v>2</v>
      </c>
      <c r="AB15" s="81">
        <f t="shared" si="6"/>
        <v>1</v>
      </c>
      <c r="AC15" s="81">
        <f t="shared" si="7"/>
        <v>5</v>
      </c>
      <c r="AD15" s="95">
        <f t="shared" si="8"/>
        <v>3.8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4</v>
      </c>
      <c r="AI15" s="85">
        <f t="shared" si="12"/>
        <v>5</v>
      </c>
      <c r="AJ15" s="85" t="str">
        <f t="shared" si="13"/>
        <v>з</v>
      </c>
      <c r="AK15" s="85">
        <f t="shared" si="14"/>
        <v>3</v>
      </c>
      <c r="AL15" s="85">
        <f t="shared" si="15"/>
        <v>3</v>
      </c>
      <c r="AM15" s="85" t="str">
        <f t="shared" si="16"/>
        <v/>
      </c>
      <c r="AN15" s="85">
        <f t="shared" si="17"/>
        <v>4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2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25">
      <c r="A16" s="73">
        <v>11</v>
      </c>
      <c r="B16" s="74"/>
      <c r="C16" s="75" t="s">
        <v>31</v>
      </c>
      <c r="D16" s="76" t="s">
        <v>85</v>
      </c>
      <c r="E16" s="77">
        <v>2932</v>
      </c>
      <c r="F16" s="78" t="s">
        <v>33</v>
      </c>
      <c r="G16" s="78">
        <v>4</v>
      </c>
      <c r="H16" s="78">
        <v>3</v>
      </c>
      <c r="I16" s="78" t="s">
        <v>33</v>
      </c>
      <c r="J16" s="78">
        <v>3</v>
      </c>
      <c r="K16" s="78">
        <v>3</v>
      </c>
      <c r="L16" s="78"/>
      <c r="M16" s="78">
        <v>3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4</v>
      </c>
      <c r="AA16" s="81">
        <f t="shared" si="5"/>
        <v>1</v>
      </c>
      <c r="AB16" s="81">
        <f t="shared" si="6"/>
        <v>0</v>
      </c>
      <c r="AC16" s="81">
        <f t="shared" si="7"/>
        <v>5</v>
      </c>
      <c r="AD16" s="95">
        <f t="shared" si="8"/>
        <v>3.2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4</v>
      </c>
      <c r="AI16" s="85">
        <f t="shared" si="12"/>
        <v>3</v>
      </c>
      <c r="AJ16" s="85" t="str">
        <f t="shared" si="13"/>
        <v>з</v>
      </c>
      <c r="AK16" s="85">
        <f t="shared" si="14"/>
        <v>3</v>
      </c>
      <c r="AL16" s="85">
        <f t="shared" si="15"/>
        <v>3</v>
      </c>
      <c r="AM16" s="85" t="str">
        <f t="shared" si="16"/>
        <v/>
      </c>
      <c r="AN16" s="85">
        <f t="shared" si="17"/>
        <v>3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2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25">
      <c r="A17" s="73">
        <v>12</v>
      </c>
      <c r="B17" s="99"/>
      <c r="C17" s="75" t="s">
        <v>31</v>
      </c>
      <c r="D17" s="76" t="s">
        <v>86</v>
      </c>
      <c r="E17" s="77">
        <v>2932</v>
      </c>
      <c r="F17" s="78" t="s">
        <v>33</v>
      </c>
      <c r="G17" s="78">
        <v>3</v>
      </c>
      <c r="H17" s="78">
        <v>3</v>
      </c>
      <c r="I17" s="78" t="s">
        <v>33</v>
      </c>
      <c r="J17" s="78" t="s">
        <v>35</v>
      </c>
      <c r="K17" s="78">
        <v>3</v>
      </c>
      <c r="L17" s="78"/>
      <c r="M17" s="78">
        <v>3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2</v>
      </c>
      <c r="W17" s="81">
        <f t="shared" si="1"/>
        <v>0</v>
      </c>
      <c r="X17" s="81">
        <f t="shared" si="2"/>
        <v>0</v>
      </c>
      <c r="Y17" s="81">
        <f t="shared" si="3"/>
        <v>1</v>
      </c>
      <c r="Z17" s="81">
        <f t="shared" si="4"/>
        <v>4</v>
      </c>
      <c r="AA17" s="81">
        <f t="shared" si="5"/>
        <v>0</v>
      </c>
      <c r="AB17" s="81">
        <f t="shared" si="6"/>
        <v>0</v>
      </c>
      <c r="AC17" s="81">
        <f t="shared" si="7"/>
        <v>5</v>
      </c>
      <c r="AD17" s="95">
        <f t="shared" si="8"/>
        <v>2.8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3</v>
      </c>
      <c r="AI17" s="85">
        <f t="shared" si="12"/>
        <v>3</v>
      </c>
      <c r="AJ17" s="85" t="str">
        <f t="shared" si="13"/>
        <v>з</v>
      </c>
      <c r="AK17" s="85">
        <f t="shared" si="14"/>
        <v>2</v>
      </c>
      <c r="AL17" s="85">
        <f t="shared" si="15"/>
        <v>3</v>
      </c>
      <c r="AM17" s="85" t="str">
        <f t="shared" si="16"/>
        <v/>
      </c>
      <c r="AN17" s="85">
        <f t="shared" si="17"/>
        <v>3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2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25">
      <c r="A18" s="73">
        <v>13</v>
      </c>
      <c r="B18" s="100"/>
      <c r="C18" s="75" t="s">
        <v>31</v>
      </c>
      <c r="D18" s="76" t="s">
        <v>87</v>
      </c>
      <c r="E18" s="77">
        <v>2932</v>
      </c>
      <c r="F18" s="78" t="s">
        <v>33</v>
      </c>
      <c r="G18" s="78">
        <v>4</v>
      </c>
      <c r="H18" s="78">
        <v>5</v>
      </c>
      <c r="I18" s="78" t="s">
        <v>33</v>
      </c>
      <c r="J18" s="78">
        <v>4</v>
      </c>
      <c r="K18" s="78">
        <v>4</v>
      </c>
      <c r="L18" s="78"/>
      <c r="M18" s="78">
        <v>4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4</v>
      </c>
      <c r="AB18" s="81">
        <f t="shared" si="6"/>
        <v>1</v>
      </c>
      <c r="AC18" s="81">
        <f t="shared" si="7"/>
        <v>5</v>
      </c>
      <c r="AD18" s="95">
        <f t="shared" si="8"/>
        <v>4.2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4</v>
      </c>
      <c r="AI18" s="85">
        <f t="shared" si="12"/>
        <v>5</v>
      </c>
      <c r="AJ18" s="85" t="str">
        <f t="shared" si="13"/>
        <v>з</v>
      </c>
      <c r="AK18" s="85">
        <f t="shared" si="14"/>
        <v>4</v>
      </c>
      <c r="AL18" s="85">
        <f t="shared" si="15"/>
        <v>4</v>
      </c>
      <c r="AM18" s="85" t="str">
        <f t="shared" si="16"/>
        <v/>
      </c>
      <c r="AN18" s="85">
        <f t="shared" si="17"/>
        <v>4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2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25">
      <c r="A19" s="73">
        <v>14</v>
      </c>
      <c r="B19" s="100"/>
      <c r="C19" s="75" t="s">
        <v>31</v>
      </c>
      <c r="D19" s="76" t="s">
        <v>88</v>
      </c>
      <c r="E19" s="77">
        <v>2932</v>
      </c>
      <c r="F19" s="78" t="s">
        <v>33</v>
      </c>
      <c r="G19" s="78">
        <v>5</v>
      </c>
      <c r="H19" s="78">
        <v>5</v>
      </c>
      <c r="I19" s="78" t="s">
        <v>33</v>
      </c>
      <c r="J19" s="78">
        <v>4</v>
      </c>
      <c r="K19" s="78">
        <v>3</v>
      </c>
      <c r="L19" s="78"/>
      <c r="M19" s="78">
        <v>4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1</v>
      </c>
      <c r="AA19" s="81">
        <f t="shared" si="5"/>
        <v>2</v>
      </c>
      <c r="AB19" s="81">
        <f t="shared" si="6"/>
        <v>2</v>
      </c>
      <c r="AC19" s="81">
        <f t="shared" si="7"/>
        <v>5</v>
      </c>
      <c r="AD19" s="95">
        <f t="shared" si="8"/>
        <v>4.2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5</v>
      </c>
      <c r="AI19" s="85">
        <f t="shared" si="12"/>
        <v>5</v>
      </c>
      <c r="AJ19" s="85" t="str">
        <f t="shared" si="13"/>
        <v>з</v>
      </c>
      <c r="AK19" s="85">
        <f t="shared" si="14"/>
        <v>4</v>
      </c>
      <c r="AL19" s="85">
        <f t="shared" si="15"/>
        <v>3</v>
      </c>
      <c r="AM19" s="85" t="str">
        <f t="shared" si="16"/>
        <v/>
      </c>
      <c r="AN19" s="85">
        <f t="shared" si="17"/>
        <v>4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2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25">
      <c r="A20" s="73">
        <v>15</v>
      </c>
      <c r="B20" s="100"/>
      <c r="C20" s="75" t="s">
        <v>31</v>
      </c>
      <c r="D20" s="76" t="s">
        <v>89</v>
      </c>
      <c r="E20" s="77">
        <v>2932</v>
      </c>
      <c r="F20" s="78" t="s">
        <v>33</v>
      </c>
      <c r="G20" s="78">
        <v>4</v>
      </c>
      <c r="H20" s="78">
        <v>5</v>
      </c>
      <c r="I20" s="78" t="s">
        <v>33</v>
      </c>
      <c r="J20" s="78">
        <v>3</v>
      </c>
      <c r="K20" s="78">
        <v>4</v>
      </c>
      <c r="L20" s="78"/>
      <c r="M20" s="78">
        <v>3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2</v>
      </c>
      <c r="AA20" s="81">
        <f t="shared" si="5"/>
        <v>2</v>
      </c>
      <c r="AB20" s="81">
        <f t="shared" si="6"/>
        <v>1</v>
      </c>
      <c r="AC20" s="81">
        <f t="shared" si="7"/>
        <v>5</v>
      </c>
      <c r="AD20" s="95">
        <f t="shared" si="8"/>
        <v>3.8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4</v>
      </c>
      <c r="AI20" s="85">
        <f t="shared" si="12"/>
        <v>5</v>
      </c>
      <c r="AJ20" s="85" t="str">
        <f t="shared" si="13"/>
        <v>з</v>
      </c>
      <c r="AK20" s="85">
        <f t="shared" si="14"/>
        <v>3</v>
      </c>
      <c r="AL20" s="85">
        <f t="shared" si="15"/>
        <v>4</v>
      </c>
      <c r="AM20" s="85" t="str">
        <f t="shared" si="16"/>
        <v/>
      </c>
      <c r="AN20" s="85">
        <f t="shared" si="17"/>
        <v>3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2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25">
      <c r="A21" s="73">
        <v>16</v>
      </c>
      <c r="B21" s="100"/>
      <c r="C21" s="75" t="s">
        <v>31</v>
      </c>
      <c r="D21" s="76" t="s">
        <v>90</v>
      </c>
      <c r="E21" s="77">
        <v>2932</v>
      </c>
      <c r="F21" s="78" t="s">
        <v>33</v>
      </c>
      <c r="G21" s="78">
        <v>5</v>
      </c>
      <c r="H21" s="78">
        <v>5</v>
      </c>
      <c r="I21" s="78" t="s">
        <v>33</v>
      </c>
      <c r="J21" s="78" t="s">
        <v>35</v>
      </c>
      <c r="K21" s="78">
        <v>3</v>
      </c>
      <c r="L21" s="78"/>
      <c r="M21" s="78">
        <v>3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2</v>
      </c>
      <c r="W21" s="81">
        <f t="shared" si="1"/>
        <v>0</v>
      </c>
      <c r="X21" s="81">
        <f t="shared" si="2"/>
        <v>0</v>
      </c>
      <c r="Y21" s="81">
        <f t="shared" si="3"/>
        <v>1</v>
      </c>
      <c r="Z21" s="81">
        <f t="shared" si="4"/>
        <v>2</v>
      </c>
      <c r="AA21" s="81">
        <f t="shared" si="5"/>
        <v>0</v>
      </c>
      <c r="AB21" s="81">
        <f t="shared" si="6"/>
        <v>2</v>
      </c>
      <c r="AC21" s="81">
        <f t="shared" si="7"/>
        <v>5</v>
      </c>
      <c r="AD21" s="95">
        <f t="shared" si="8"/>
        <v>3.6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5</v>
      </c>
      <c r="AI21" s="85">
        <f t="shared" si="12"/>
        <v>5</v>
      </c>
      <c r="AJ21" s="85" t="str">
        <f t="shared" si="13"/>
        <v>з</v>
      </c>
      <c r="AK21" s="85">
        <f t="shared" si="14"/>
        <v>2</v>
      </c>
      <c r="AL21" s="85">
        <f t="shared" si="15"/>
        <v>3</v>
      </c>
      <c r="AM21" s="85" t="str">
        <f t="shared" si="16"/>
        <v/>
      </c>
      <c r="AN21" s="85">
        <f t="shared" si="17"/>
        <v>3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2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25">
      <c r="A22" s="73">
        <v>17</v>
      </c>
      <c r="B22" s="100"/>
      <c r="C22" s="75" t="s">
        <v>31</v>
      </c>
      <c r="D22" s="76" t="s">
        <v>91</v>
      </c>
      <c r="E22" s="77">
        <v>2932</v>
      </c>
      <c r="F22" s="78" t="s">
        <v>33</v>
      </c>
      <c r="G22" s="78">
        <v>4</v>
      </c>
      <c r="H22" s="78">
        <v>4</v>
      </c>
      <c r="I22" s="78" t="s">
        <v>33</v>
      </c>
      <c r="J22" s="78">
        <v>4</v>
      </c>
      <c r="K22" s="78">
        <v>4</v>
      </c>
      <c r="L22" s="78"/>
      <c r="M22" s="78">
        <v>4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4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5</v>
      </c>
      <c r="AB22" s="81">
        <f t="shared" si="6"/>
        <v>0</v>
      </c>
      <c r="AC22" s="81">
        <f t="shared" si="7"/>
        <v>5</v>
      </c>
      <c r="AD22" s="95">
        <f t="shared" si="8"/>
        <v>4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4</v>
      </c>
      <c r="AI22" s="85">
        <f t="shared" si="12"/>
        <v>4</v>
      </c>
      <c r="AJ22" s="85" t="str">
        <f t="shared" si="13"/>
        <v>з</v>
      </c>
      <c r="AK22" s="85">
        <f t="shared" si="14"/>
        <v>4</v>
      </c>
      <c r="AL22" s="85">
        <f t="shared" si="15"/>
        <v>4</v>
      </c>
      <c r="AM22" s="85" t="str">
        <f t="shared" si="16"/>
        <v/>
      </c>
      <c r="AN22" s="85">
        <f t="shared" si="17"/>
        <v>4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2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25">
      <c r="A23" s="73">
        <v>18</v>
      </c>
      <c r="B23" s="100"/>
      <c r="C23" s="75" t="s">
        <v>44</v>
      </c>
      <c r="D23" s="76" t="s">
        <v>92</v>
      </c>
      <c r="E23" s="77">
        <v>2932</v>
      </c>
      <c r="F23" s="78" t="s">
        <v>33</v>
      </c>
      <c r="G23" s="78">
        <v>3</v>
      </c>
      <c r="H23" s="78">
        <v>5</v>
      </c>
      <c r="I23" s="78" t="s">
        <v>33</v>
      </c>
      <c r="J23" s="78">
        <v>3</v>
      </c>
      <c r="K23" s="78">
        <v>4</v>
      </c>
      <c r="L23" s="78"/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2</v>
      </c>
      <c r="AA23" s="81">
        <f t="shared" si="5"/>
        <v>2</v>
      </c>
      <c r="AB23" s="81">
        <f t="shared" si="6"/>
        <v>1</v>
      </c>
      <c r="AC23" s="81">
        <f t="shared" si="7"/>
        <v>5</v>
      </c>
      <c r="AD23" s="95">
        <f t="shared" si="8"/>
        <v>3.8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3</v>
      </c>
      <c r="AI23" s="85">
        <f t="shared" si="12"/>
        <v>5</v>
      </c>
      <c r="AJ23" s="85" t="str">
        <f t="shared" si="13"/>
        <v>з</v>
      </c>
      <c r="AK23" s="85">
        <f t="shared" si="14"/>
        <v>3</v>
      </c>
      <c r="AL23" s="85">
        <f t="shared" si="15"/>
        <v>4</v>
      </c>
      <c r="AM23" s="85" t="str">
        <f t="shared" si="16"/>
        <v/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2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25">
      <c r="A24" s="73">
        <v>19</v>
      </c>
      <c r="B24" s="100"/>
      <c r="C24" s="75" t="s">
        <v>31</v>
      </c>
      <c r="D24" s="76" t="s">
        <v>93</v>
      </c>
      <c r="E24" s="77">
        <v>2932</v>
      </c>
      <c r="F24" s="78" t="s">
        <v>33</v>
      </c>
      <c r="G24" s="78">
        <v>3</v>
      </c>
      <c r="H24" s="78">
        <v>4</v>
      </c>
      <c r="I24" s="78" t="s">
        <v>33</v>
      </c>
      <c r="J24" s="78">
        <v>3</v>
      </c>
      <c r="K24" s="78">
        <v>5</v>
      </c>
      <c r="L24" s="78"/>
      <c r="M24" s="78">
        <v>5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2</v>
      </c>
      <c r="AA24" s="81">
        <f t="shared" si="5"/>
        <v>1</v>
      </c>
      <c r="AB24" s="81">
        <f t="shared" si="6"/>
        <v>2</v>
      </c>
      <c r="AC24" s="81">
        <f t="shared" si="7"/>
        <v>5</v>
      </c>
      <c r="AD24" s="95">
        <f t="shared" si="8"/>
        <v>4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3</v>
      </c>
      <c r="AI24" s="85">
        <f t="shared" si="12"/>
        <v>4</v>
      </c>
      <c r="AJ24" s="85" t="str">
        <f t="shared" si="13"/>
        <v>з</v>
      </c>
      <c r="AK24" s="85">
        <f t="shared" si="14"/>
        <v>3</v>
      </c>
      <c r="AL24" s="85">
        <f t="shared" si="15"/>
        <v>5</v>
      </c>
      <c r="AM24" s="85" t="str">
        <f t="shared" si="16"/>
        <v/>
      </c>
      <c r="AN24" s="85">
        <f t="shared" si="17"/>
        <v>5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2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46.8" x14ac:dyDescent="0.25">
      <c r="A25" s="73">
        <v>20</v>
      </c>
      <c r="B25" s="100"/>
      <c r="C25" s="75" t="s">
        <v>31</v>
      </c>
      <c r="D25" s="76" t="s">
        <v>94</v>
      </c>
      <c r="E25" s="77">
        <v>2932</v>
      </c>
      <c r="F25" s="78" t="s">
        <v>33</v>
      </c>
      <c r="G25" s="78">
        <v>5</v>
      </c>
      <c r="H25" s="78">
        <v>5</v>
      </c>
      <c r="I25" s="78" t="s">
        <v>33</v>
      </c>
      <c r="J25" s="78">
        <v>3</v>
      </c>
      <c r="K25" s="78">
        <v>3</v>
      </c>
      <c r="L25" s="78"/>
      <c r="M25" s="78">
        <v>3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3</v>
      </c>
      <c r="AA25" s="81">
        <f t="shared" si="5"/>
        <v>0</v>
      </c>
      <c r="AB25" s="81">
        <f t="shared" si="6"/>
        <v>2</v>
      </c>
      <c r="AC25" s="81">
        <f t="shared" si="7"/>
        <v>5</v>
      </c>
      <c r="AD25" s="95">
        <f t="shared" si="8"/>
        <v>3.8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5</v>
      </c>
      <c r="AI25" s="85">
        <f t="shared" si="12"/>
        <v>5</v>
      </c>
      <c r="AJ25" s="85" t="str">
        <f t="shared" si="13"/>
        <v>з</v>
      </c>
      <c r="AK25" s="85">
        <f t="shared" si="14"/>
        <v>3</v>
      </c>
      <c r="AL25" s="85">
        <f t="shared" si="15"/>
        <v>3</v>
      </c>
      <c r="AM25" s="85" t="str">
        <f t="shared" si="16"/>
        <v/>
      </c>
      <c r="AN25" s="85">
        <f t="shared" si="17"/>
        <v>3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2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25">
      <c r="A26" s="73">
        <v>21</v>
      </c>
      <c r="B26" s="100"/>
      <c r="C26" s="75" t="s">
        <v>31</v>
      </c>
      <c r="D26" s="76" t="s">
        <v>95</v>
      </c>
      <c r="E26" s="77">
        <v>2932</v>
      </c>
      <c r="F26" s="78" t="s">
        <v>33</v>
      </c>
      <c r="G26" s="78">
        <v>5</v>
      </c>
      <c r="H26" s="78">
        <v>5</v>
      </c>
      <c r="I26" s="78" t="s">
        <v>33</v>
      </c>
      <c r="J26" s="78">
        <v>3</v>
      </c>
      <c r="K26" s="78">
        <v>3</v>
      </c>
      <c r="L26" s="78"/>
      <c r="M26" s="78">
        <v>4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2</v>
      </c>
      <c r="AA26" s="81">
        <f t="shared" si="5"/>
        <v>1</v>
      </c>
      <c r="AB26" s="81">
        <f t="shared" si="6"/>
        <v>2</v>
      </c>
      <c r="AC26" s="81">
        <f t="shared" si="7"/>
        <v>5</v>
      </c>
      <c r="AD26" s="95">
        <f t="shared" si="8"/>
        <v>4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5</v>
      </c>
      <c r="AI26" s="85">
        <f t="shared" si="12"/>
        <v>5</v>
      </c>
      <c r="AJ26" s="85" t="str">
        <f t="shared" si="13"/>
        <v>з</v>
      </c>
      <c r="AK26" s="85">
        <f t="shared" si="14"/>
        <v>3</v>
      </c>
      <c r="AL26" s="85">
        <f t="shared" si="15"/>
        <v>3</v>
      </c>
      <c r="AM26" s="85" t="str">
        <f t="shared" si="16"/>
        <v/>
      </c>
      <c r="AN26" s="85">
        <f t="shared" si="17"/>
        <v>4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2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25">
      <c r="A27" s="73">
        <v>22</v>
      </c>
      <c r="B27" s="100"/>
      <c r="C27" s="75" t="s">
        <v>31</v>
      </c>
      <c r="D27" s="76" t="s">
        <v>96</v>
      </c>
      <c r="E27" s="77">
        <v>2932</v>
      </c>
      <c r="F27" s="78" t="s">
        <v>33</v>
      </c>
      <c r="G27" s="78">
        <v>4</v>
      </c>
      <c r="H27" s="78">
        <v>3</v>
      </c>
      <c r="I27" s="78" t="s">
        <v>33</v>
      </c>
      <c r="J27" s="78">
        <v>5</v>
      </c>
      <c r="K27" s="78">
        <v>3</v>
      </c>
      <c r="L27" s="78"/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2</v>
      </c>
      <c r="AA27" s="81">
        <f t="shared" si="5"/>
        <v>2</v>
      </c>
      <c r="AB27" s="81">
        <f t="shared" si="6"/>
        <v>1</v>
      </c>
      <c r="AC27" s="81">
        <f t="shared" si="7"/>
        <v>5</v>
      </c>
      <c r="AD27" s="95">
        <f t="shared" si="8"/>
        <v>3.8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4</v>
      </c>
      <c r="AI27" s="85">
        <f t="shared" si="12"/>
        <v>3</v>
      </c>
      <c r="AJ27" s="85" t="str">
        <f t="shared" si="13"/>
        <v>з</v>
      </c>
      <c r="AK27" s="85">
        <f t="shared" si="14"/>
        <v>5</v>
      </c>
      <c r="AL27" s="85">
        <f t="shared" si="15"/>
        <v>3</v>
      </c>
      <c r="AM27" s="85" t="str">
        <f t="shared" si="16"/>
        <v/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2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25">
      <c r="A28" s="73">
        <v>23</v>
      </c>
      <c r="B28" s="100"/>
      <c r="C28" s="75" t="s">
        <v>31</v>
      </c>
      <c r="D28" s="76" t="s">
        <v>97</v>
      </c>
      <c r="E28" s="77">
        <v>2932</v>
      </c>
      <c r="F28" s="78" t="s">
        <v>33</v>
      </c>
      <c r="G28" s="78">
        <v>3</v>
      </c>
      <c r="H28" s="78">
        <v>5</v>
      </c>
      <c r="I28" s="78" t="s">
        <v>33</v>
      </c>
      <c r="J28" s="78">
        <v>3</v>
      </c>
      <c r="K28" s="78">
        <v>4</v>
      </c>
      <c r="L28" s="78"/>
      <c r="M28" s="78">
        <v>5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2</v>
      </c>
      <c r="AA28" s="81">
        <f t="shared" si="5"/>
        <v>1</v>
      </c>
      <c r="AB28" s="81">
        <f t="shared" si="6"/>
        <v>2</v>
      </c>
      <c r="AC28" s="81">
        <f t="shared" si="7"/>
        <v>5</v>
      </c>
      <c r="AD28" s="95">
        <f t="shared" si="8"/>
        <v>4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3</v>
      </c>
      <c r="AI28" s="85">
        <f t="shared" si="12"/>
        <v>5</v>
      </c>
      <c r="AJ28" s="85" t="str">
        <f t="shared" si="13"/>
        <v>з</v>
      </c>
      <c r="AK28" s="85">
        <f t="shared" si="14"/>
        <v>3</v>
      </c>
      <c r="AL28" s="85">
        <f t="shared" si="15"/>
        <v>4</v>
      </c>
      <c r="AM28" s="85" t="str">
        <f t="shared" si="16"/>
        <v/>
      </c>
      <c r="AN28" s="85">
        <f t="shared" si="17"/>
        <v>5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2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25">
      <c r="A29" s="73">
        <v>24</v>
      </c>
      <c r="B29" s="100"/>
      <c r="C29" s="75" t="s">
        <v>31</v>
      </c>
      <c r="D29" s="76" t="s">
        <v>98</v>
      </c>
      <c r="E29" s="77">
        <v>2932</v>
      </c>
      <c r="F29" s="78" t="s">
        <v>33</v>
      </c>
      <c r="G29" s="78">
        <v>4</v>
      </c>
      <c r="H29" s="78">
        <v>5</v>
      </c>
      <c r="I29" s="78" t="s">
        <v>33</v>
      </c>
      <c r="J29" s="78">
        <v>3</v>
      </c>
      <c r="K29" s="78">
        <v>3</v>
      </c>
      <c r="L29" s="78"/>
      <c r="M29" s="78">
        <v>4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2</v>
      </c>
      <c r="AA29" s="81">
        <f t="shared" si="5"/>
        <v>2</v>
      </c>
      <c r="AB29" s="81">
        <f t="shared" si="6"/>
        <v>1</v>
      </c>
      <c r="AC29" s="81">
        <f t="shared" si="7"/>
        <v>5</v>
      </c>
      <c r="AD29" s="101">
        <f t="shared" si="8"/>
        <v>3.8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4</v>
      </c>
      <c r="AI29" s="85">
        <f t="shared" si="12"/>
        <v>5</v>
      </c>
      <c r="AJ29" s="85" t="str">
        <f t="shared" si="13"/>
        <v>з</v>
      </c>
      <c r="AK29" s="85">
        <f t="shared" si="14"/>
        <v>3</v>
      </c>
      <c r="AL29" s="85">
        <f t="shared" si="15"/>
        <v>3</v>
      </c>
      <c r="AM29" s="85" t="str">
        <f t="shared" si="16"/>
        <v/>
      </c>
      <c r="AN29" s="85">
        <f t="shared" si="17"/>
        <v>4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2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25">
      <c r="A30" s="73">
        <v>25</v>
      </c>
      <c r="B30" s="100"/>
      <c r="C30" s="75" t="s">
        <v>31</v>
      </c>
      <c r="D30" s="76" t="s">
        <v>99</v>
      </c>
      <c r="E30" s="77">
        <v>2932</v>
      </c>
      <c r="F30" s="78" t="s">
        <v>33</v>
      </c>
      <c r="G30" s="78">
        <v>3</v>
      </c>
      <c r="H30" s="78">
        <v>5</v>
      </c>
      <c r="I30" s="78" t="s">
        <v>33</v>
      </c>
      <c r="J30" s="78">
        <v>3</v>
      </c>
      <c r="K30" s="78">
        <v>3</v>
      </c>
      <c r="L30" s="78"/>
      <c r="M30" s="78">
        <v>3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4</v>
      </c>
      <c r="AA30" s="81">
        <f t="shared" si="5"/>
        <v>0</v>
      </c>
      <c r="AB30" s="81">
        <f t="shared" si="6"/>
        <v>1</v>
      </c>
      <c r="AC30" s="81">
        <f t="shared" si="7"/>
        <v>5</v>
      </c>
      <c r="AD30" s="95">
        <f t="shared" si="8"/>
        <v>3.4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3</v>
      </c>
      <c r="AI30" s="85">
        <f t="shared" si="12"/>
        <v>5</v>
      </c>
      <c r="AJ30" s="85" t="str">
        <f t="shared" si="13"/>
        <v>з</v>
      </c>
      <c r="AK30" s="85">
        <f t="shared" si="14"/>
        <v>3</v>
      </c>
      <c r="AL30" s="85">
        <f t="shared" si="15"/>
        <v>3</v>
      </c>
      <c r="AM30" s="85" t="str">
        <f t="shared" si="16"/>
        <v/>
      </c>
      <c r="AN30" s="85">
        <f t="shared" si="17"/>
        <v>3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2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25">
      <c r="A31" s="73">
        <v>26</v>
      </c>
      <c r="B31" s="100"/>
      <c r="C31" s="75" t="s">
        <v>31</v>
      </c>
      <c r="D31" s="76" t="s">
        <v>100</v>
      </c>
      <c r="E31" s="77">
        <v>2932</v>
      </c>
      <c r="F31" s="78" t="s">
        <v>33</v>
      </c>
      <c r="G31" s="78">
        <v>5</v>
      </c>
      <c r="H31" s="78">
        <v>5</v>
      </c>
      <c r="I31" s="78" t="s">
        <v>33</v>
      </c>
      <c r="J31" s="78">
        <v>3</v>
      </c>
      <c r="K31" s="78">
        <v>3</v>
      </c>
      <c r="L31" s="78"/>
      <c r="M31" s="78">
        <v>4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3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2</v>
      </c>
      <c r="AA31" s="81">
        <f t="shared" si="5"/>
        <v>1</v>
      </c>
      <c r="AB31" s="81">
        <f t="shared" si="6"/>
        <v>2</v>
      </c>
      <c r="AC31" s="81">
        <f t="shared" si="7"/>
        <v>5</v>
      </c>
      <c r="AD31" s="95">
        <f t="shared" si="8"/>
        <v>4</v>
      </c>
      <c r="AE31" s="96">
        <f t="shared" si="9"/>
        <v>0</v>
      </c>
      <c r="AF31" s="17"/>
      <c r="AG31" s="85" t="str">
        <f t="shared" si="10"/>
        <v>з</v>
      </c>
      <c r="AH31" s="85">
        <f t="shared" si="11"/>
        <v>5</v>
      </c>
      <c r="AI31" s="85">
        <f t="shared" si="12"/>
        <v>5</v>
      </c>
      <c r="AJ31" s="85" t="str">
        <f t="shared" si="13"/>
        <v>з</v>
      </c>
      <c r="AK31" s="85">
        <f t="shared" si="14"/>
        <v>3</v>
      </c>
      <c r="AL31" s="85">
        <f t="shared" si="15"/>
        <v>3</v>
      </c>
      <c r="AM31" s="85" t="str">
        <f t="shared" si="16"/>
        <v/>
      </c>
      <c r="AN31" s="85">
        <f t="shared" si="17"/>
        <v>4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2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46.8" x14ac:dyDescent="0.25">
      <c r="A32" s="73">
        <v>27</v>
      </c>
      <c r="B32" s="102"/>
      <c r="C32" s="75" t="s">
        <v>31</v>
      </c>
      <c r="D32" s="76" t="s">
        <v>101</v>
      </c>
      <c r="E32" s="77">
        <v>2932</v>
      </c>
      <c r="F32" s="78" t="s">
        <v>33</v>
      </c>
      <c r="G32" s="78">
        <v>5</v>
      </c>
      <c r="H32" s="78">
        <v>3</v>
      </c>
      <c r="I32" s="78" t="s">
        <v>33</v>
      </c>
      <c r="J32" s="78">
        <v>3</v>
      </c>
      <c r="K32" s="78">
        <v>3</v>
      </c>
      <c r="L32" s="78"/>
      <c r="M32" s="78">
        <v>3</v>
      </c>
      <c r="N32" s="78"/>
      <c r="O32" s="78"/>
      <c r="P32" s="78"/>
      <c r="Q32" s="103"/>
      <c r="R32" s="104"/>
      <c r="S32" s="79"/>
      <c r="T32" s="79"/>
      <c r="U32" s="79"/>
      <c r="V32" s="94">
        <f t="shared" si="0"/>
        <v>3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4</v>
      </c>
      <c r="AA32" s="81">
        <f t="shared" si="5"/>
        <v>0</v>
      </c>
      <c r="AB32" s="81">
        <f t="shared" si="6"/>
        <v>1</v>
      </c>
      <c r="AC32" s="81">
        <f t="shared" si="7"/>
        <v>5</v>
      </c>
      <c r="AD32" s="95">
        <f t="shared" si="8"/>
        <v>3.4</v>
      </c>
      <c r="AE32" s="96">
        <f t="shared" si="9"/>
        <v>0</v>
      </c>
      <c r="AF32" s="17"/>
      <c r="AG32" s="85" t="str">
        <f t="shared" si="10"/>
        <v>з</v>
      </c>
      <c r="AH32" s="85">
        <f t="shared" si="11"/>
        <v>5</v>
      </c>
      <c r="AI32" s="85">
        <f t="shared" si="12"/>
        <v>3</v>
      </c>
      <c r="AJ32" s="85" t="str">
        <f t="shared" si="13"/>
        <v>з</v>
      </c>
      <c r="AK32" s="85">
        <f t="shared" si="14"/>
        <v>3</v>
      </c>
      <c r="AL32" s="85">
        <f t="shared" si="15"/>
        <v>3</v>
      </c>
      <c r="AM32" s="85" t="str">
        <f t="shared" si="16"/>
        <v/>
      </c>
      <c r="AN32" s="85">
        <f t="shared" si="17"/>
        <v>3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2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5"/>
      <c r="D33" s="106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COUNTIF(E6:E36,"2932")</f>
        <v>27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3.8888888888888888</v>
      </c>
      <c r="H38" s="120">
        <v>4.5925925925925926</v>
      </c>
      <c r="I38" s="120" t="str">
        <v xml:space="preserve"> </v>
      </c>
      <c r="J38" s="120">
        <v>3.1481481481481484</v>
      </c>
      <c r="K38" s="120">
        <v>3.2592592592592591</v>
      </c>
      <c r="L38" s="120" t="str">
        <v xml:space="preserve"> </v>
      </c>
      <c r="M38" s="120">
        <v>3.7037037037037037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4</v>
      </c>
      <c r="Z38" s="123">
        <f>SUM(Z6:Z37)</f>
        <v>63</v>
      </c>
      <c r="AA38" s="123">
        <f>SUM(AA6:AA37)</f>
        <v>35</v>
      </c>
      <c r="AB38" s="123">
        <f>SUM(AB6:AB37)</f>
        <v>33</v>
      </c>
      <c r="AC38" s="123">
        <f t="shared" si="7"/>
        <v>135</v>
      </c>
      <c r="AD38" s="95">
        <f t="shared" si="8"/>
        <v>3.7185185185185183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>
        <f t="shared" si="27"/>
        <v>3.8888888888888888</v>
      </c>
      <c r="AI38" s="125">
        <f t="shared" si="27"/>
        <v>4.5925925925925926</v>
      </c>
      <c r="AJ38" s="125" t="str">
        <f t="shared" si="27"/>
        <v xml:space="preserve"> </v>
      </c>
      <c r="AK38" s="125">
        <f t="shared" si="27"/>
        <v>3.1481481481481484</v>
      </c>
      <c r="AL38" s="125">
        <f t="shared" si="27"/>
        <v>3.2592592592592591</v>
      </c>
      <c r="AM38" s="125" t="str">
        <f t="shared" si="27"/>
        <v xml:space="preserve"> </v>
      </c>
      <c r="AN38" s="125">
        <f t="shared" si="27"/>
        <v>3.7037037037037037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8</v>
      </c>
      <c r="H39" s="130">
        <v>20</v>
      </c>
      <c r="I39" s="130" t="str">
        <v>0</v>
      </c>
      <c r="J39" s="130">
        <v>1</v>
      </c>
      <c r="K39" s="130">
        <v>1</v>
      </c>
      <c r="L39" s="130" t="str">
        <v>0</v>
      </c>
      <c r="M39" s="130">
        <v>3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135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>
        <f t="shared" si="28"/>
        <v>8</v>
      </c>
      <c r="AI39" s="137">
        <f t="shared" si="28"/>
        <v>20</v>
      </c>
      <c r="AJ39" s="137" t="str">
        <f t="shared" si="28"/>
        <v>0</v>
      </c>
      <c r="AK39" s="137">
        <f t="shared" si="28"/>
        <v>1</v>
      </c>
      <c r="AL39" s="137">
        <f t="shared" si="28"/>
        <v>1</v>
      </c>
      <c r="AM39" s="137" t="str">
        <f t="shared" si="28"/>
        <v>0</v>
      </c>
      <c r="AN39" s="137">
        <f t="shared" si="28"/>
        <v>3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8</v>
      </c>
      <c r="H40" s="145">
        <v>3</v>
      </c>
      <c r="I40" s="145" t="str">
        <v>0</v>
      </c>
      <c r="J40" s="145">
        <v>4</v>
      </c>
      <c r="K40" s="145">
        <v>7</v>
      </c>
      <c r="L40" s="145" t="str">
        <v>0</v>
      </c>
      <c r="M40" s="145">
        <v>13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2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6</v>
      </c>
      <c r="AA40" s="148">
        <f>IF(COUNTIF(AA6:AA37,4)=0," ",COUNTIF(AA6:AA37,4))</f>
        <v>1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>
        <f t="shared" si="29"/>
        <v>8</v>
      </c>
      <c r="AI40" s="148">
        <f t="shared" si="29"/>
        <v>3</v>
      </c>
      <c r="AJ40" s="148" t="str">
        <f t="shared" si="29"/>
        <v>0</v>
      </c>
      <c r="AK40" s="148">
        <f t="shared" si="29"/>
        <v>4</v>
      </c>
      <c r="AL40" s="148">
        <f t="shared" si="29"/>
        <v>7</v>
      </c>
      <c r="AM40" s="148" t="str">
        <f t="shared" si="29"/>
        <v>0</v>
      </c>
      <c r="AN40" s="148">
        <f t="shared" si="29"/>
        <v>13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11</v>
      </c>
      <c r="H41" s="158">
        <v>4</v>
      </c>
      <c r="I41" s="158" t="str">
        <v>0</v>
      </c>
      <c r="J41" s="158">
        <v>20</v>
      </c>
      <c r="K41" s="158">
        <v>17</v>
      </c>
      <c r="L41" s="158" t="str">
        <v>0</v>
      </c>
      <c r="M41" s="158">
        <v>11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21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4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>
        <f t="shared" si="30"/>
        <v>11</v>
      </c>
      <c r="AI41" s="161">
        <f t="shared" si="30"/>
        <v>4</v>
      </c>
      <c r="AJ41" s="161" t="str">
        <f t="shared" si="30"/>
        <v>0</v>
      </c>
      <c r="AK41" s="161">
        <f t="shared" si="30"/>
        <v>20</v>
      </c>
      <c r="AL41" s="161">
        <f t="shared" si="30"/>
        <v>17</v>
      </c>
      <c r="AM41" s="161" t="str">
        <f t="shared" si="30"/>
        <v>0</v>
      </c>
      <c r="AN41" s="161">
        <f t="shared" si="30"/>
        <v>11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2</v>
      </c>
      <c r="K42" s="79">
        <v>2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4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12</v>
      </c>
      <c r="AA42" s="80">
        <f>IF(COUNTIF(AA6:AA37,2)=0," ",COUNTIF(AA6:AA37,2))</f>
        <v>10</v>
      </c>
      <c r="AB42" s="80">
        <f>IF(COUNTIF(AB6:AB37,2)=0," ",COUNTIF(AB6:AB37,2))</f>
        <v>10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2</v>
      </c>
      <c r="AL42" s="80">
        <f t="shared" si="31"/>
        <v>2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27</v>
      </c>
      <c r="G44" s="79" t="str">
        <v>0</v>
      </c>
      <c r="H44" s="79" t="str">
        <v>0</v>
      </c>
      <c r="I44" s="79">
        <v>27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5">IF(COUNTIF(AG6:AG37,"з")=0,"0",COUNTIF(AG6:AG37,"з"))</f>
        <v>27</v>
      </c>
      <c r="AH44" s="80" t="str">
        <f t="shared" si="35"/>
        <v>0</v>
      </c>
      <c r="AI44" s="80" t="str">
        <f t="shared" si="35"/>
        <v>0</v>
      </c>
      <c r="AJ44" s="80">
        <f t="shared" si="35"/>
        <v>27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44019.541676736109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70</v>
      </c>
      <c r="G2" s="22" t="s">
        <v>1</v>
      </c>
      <c r="H2" s="22"/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2933</v>
      </c>
      <c r="B3" s="29"/>
      <c r="C3" s="29"/>
      <c r="D3" s="30" t="s">
        <v>3</v>
      </c>
      <c r="E3" s="31"/>
      <c r="F3" s="32" t="s">
        <v>4</v>
      </c>
      <c r="G3" s="32" t="s">
        <v>5</v>
      </c>
      <c r="H3" s="32" t="s">
        <v>6</v>
      </c>
      <c r="I3" s="32" t="s">
        <v>7</v>
      </c>
      <c r="J3" s="32" t="s">
        <v>9</v>
      </c>
      <c r="K3" s="32" t="s">
        <v>72</v>
      </c>
      <c r="L3" s="32"/>
      <c r="M3" s="32" t="s">
        <v>102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6" t="s">
        <v>19</v>
      </c>
      <c r="H5" s="57" t="s">
        <v>20</v>
      </c>
      <c r="I5" s="56" t="s">
        <v>21</v>
      </c>
      <c r="J5" s="56" t="s">
        <v>21</v>
      </c>
      <c r="K5" s="58" t="s">
        <v>74</v>
      </c>
      <c r="L5" s="58"/>
      <c r="M5" s="58" t="s">
        <v>23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46.8" x14ac:dyDescent="0.3">
      <c r="A6" s="73">
        <v>1</v>
      </c>
      <c r="B6" s="74"/>
      <c r="C6" s="75" t="s">
        <v>31</v>
      </c>
      <c r="D6" s="170" t="s">
        <v>103</v>
      </c>
      <c r="E6" s="77">
        <v>2933</v>
      </c>
      <c r="F6" s="78" t="s">
        <v>33</v>
      </c>
      <c r="G6" s="78">
        <v>4</v>
      </c>
      <c r="H6" s="78">
        <v>5</v>
      </c>
      <c r="I6" s="78" t="s">
        <v>33</v>
      </c>
      <c r="J6" s="78">
        <v>3</v>
      </c>
      <c r="K6" s="78">
        <v>3</v>
      </c>
      <c r="L6" s="78"/>
      <c r="M6" s="78">
        <v>3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3</v>
      </c>
      <c r="AA6" s="81">
        <f t="shared" ref="AA6:AA37" si="5">COUNTIF(AG6:AV6,AA$5)</f>
        <v>1</v>
      </c>
      <c r="AB6" s="81">
        <f t="shared" ref="AB6:AB37" si="6">COUNTIF(AG6:AV6,AB$5)</f>
        <v>1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3.6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4</v>
      </c>
      <c r="AI6" s="85">
        <f t="shared" ref="AI6:AI37" si="12">IF(ISERROR(VALUE(LEFT(H6))),LEFT(H6),VALUE(LEFT(H6)))</f>
        <v>5</v>
      </c>
      <c r="AJ6" s="85" t="str">
        <f t="shared" ref="AJ6:AJ37" si="13">IF(ISERROR(VALUE(LEFT(I6))),LEFT(I6),VALUE(LEFT(I6)))</f>
        <v>з</v>
      </c>
      <c r="AK6" s="85">
        <f t="shared" ref="AK6:AK37" si="14">IF(ISERROR(VALUE(LEFT(J6))),LEFT(J6),VALUE(LEFT(J6)))</f>
        <v>3</v>
      </c>
      <c r="AL6" s="85">
        <f t="shared" ref="AL6:AL37" si="15">IF(ISERROR(VALUE(LEFT(K6))),LEFT(K6),VALUE(LEFT(K6)))</f>
        <v>3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3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2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31</v>
      </c>
      <c r="D7" s="170" t="s">
        <v>104</v>
      </c>
      <c r="E7" s="77">
        <v>2933</v>
      </c>
      <c r="F7" s="78" t="s">
        <v>33</v>
      </c>
      <c r="G7" s="78">
        <v>5</v>
      </c>
      <c r="H7" s="78">
        <v>5</v>
      </c>
      <c r="I7" s="78" t="s">
        <v>33</v>
      </c>
      <c r="J7" s="78" t="s">
        <v>35</v>
      </c>
      <c r="K7" s="78">
        <v>3</v>
      </c>
      <c r="L7" s="78"/>
      <c r="M7" s="78">
        <v>3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2</v>
      </c>
      <c r="W7" s="81">
        <f t="shared" si="1"/>
        <v>0</v>
      </c>
      <c r="X7" s="81">
        <f t="shared" si="2"/>
        <v>0</v>
      </c>
      <c r="Y7" s="81">
        <f t="shared" si="3"/>
        <v>1</v>
      </c>
      <c r="Z7" s="81">
        <f t="shared" si="4"/>
        <v>2</v>
      </c>
      <c r="AA7" s="81">
        <f t="shared" si="5"/>
        <v>0</v>
      </c>
      <c r="AB7" s="81">
        <f t="shared" si="6"/>
        <v>2</v>
      </c>
      <c r="AC7" s="81">
        <f t="shared" si="7"/>
        <v>5</v>
      </c>
      <c r="AD7" s="82">
        <f t="shared" si="8"/>
        <v>3.6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5</v>
      </c>
      <c r="AI7" s="85">
        <f t="shared" si="12"/>
        <v>5</v>
      </c>
      <c r="AJ7" s="85" t="str">
        <f t="shared" si="13"/>
        <v>з</v>
      </c>
      <c r="AK7" s="85">
        <f t="shared" si="14"/>
        <v>2</v>
      </c>
      <c r="AL7" s="85">
        <f t="shared" si="15"/>
        <v>3</v>
      </c>
      <c r="AM7" s="85" t="str">
        <f t="shared" si="16"/>
        <v/>
      </c>
      <c r="AN7" s="85">
        <f t="shared" si="17"/>
        <v>3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2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31</v>
      </c>
      <c r="D8" s="170" t="s">
        <v>105</v>
      </c>
      <c r="E8" s="77">
        <v>2933</v>
      </c>
      <c r="F8" s="78" t="s">
        <v>33</v>
      </c>
      <c r="G8" s="78">
        <v>3</v>
      </c>
      <c r="H8" s="78">
        <v>5</v>
      </c>
      <c r="I8" s="78" t="s">
        <v>33</v>
      </c>
      <c r="J8" s="78">
        <v>5</v>
      </c>
      <c r="K8" s="78">
        <v>5</v>
      </c>
      <c r="L8" s="78"/>
      <c r="M8" s="78">
        <v>5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0</v>
      </c>
      <c r="AB8" s="81">
        <f t="shared" si="6"/>
        <v>4</v>
      </c>
      <c r="AC8" s="81">
        <f t="shared" si="7"/>
        <v>5</v>
      </c>
      <c r="AD8" s="82">
        <f t="shared" si="8"/>
        <v>4.5999999999999996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3</v>
      </c>
      <c r="AI8" s="85">
        <f t="shared" si="12"/>
        <v>5</v>
      </c>
      <c r="AJ8" s="85" t="str">
        <f t="shared" si="13"/>
        <v>з</v>
      </c>
      <c r="AK8" s="85">
        <f t="shared" si="14"/>
        <v>5</v>
      </c>
      <c r="AL8" s="85">
        <f t="shared" si="15"/>
        <v>5</v>
      </c>
      <c r="AM8" s="85" t="str">
        <f t="shared" si="16"/>
        <v/>
      </c>
      <c r="AN8" s="85">
        <f t="shared" si="17"/>
        <v>5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2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31</v>
      </c>
      <c r="D9" s="170" t="s">
        <v>106</v>
      </c>
      <c r="E9" s="77">
        <v>2933</v>
      </c>
      <c r="F9" s="78" t="s">
        <v>33</v>
      </c>
      <c r="G9" s="78">
        <v>5</v>
      </c>
      <c r="H9" s="78">
        <v>3</v>
      </c>
      <c r="I9" s="78" t="s">
        <v>33</v>
      </c>
      <c r="J9" s="78">
        <v>4</v>
      </c>
      <c r="K9" s="78">
        <v>4</v>
      </c>
      <c r="L9" s="78"/>
      <c r="M9" s="78">
        <v>4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1</v>
      </c>
      <c r="AA9" s="81">
        <f t="shared" si="5"/>
        <v>3</v>
      </c>
      <c r="AB9" s="81">
        <f t="shared" si="6"/>
        <v>1</v>
      </c>
      <c r="AC9" s="81">
        <f t="shared" si="7"/>
        <v>5</v>
      </c>
      <c r="AD9" s="82">
        <f t="shared" si="8"/>
        <v>4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5</v>
      </c>
      <c r="AI9" s="85">
        <f t="shared" si="12"/>
        <v>3</v>
      </c>
      <c r="AJ9" s="85" t="str">
        <f t="shared" si="13"/>
        <v>з</v>
      </c>
      <c r="AK9" s="85">
        <f t="shared" si="14"/>
        <v>4</v>
      </c>
      <c r="AL9" s="85">
        <f t="shared" si="15"/>
        <v>4</v>
      </c>
      <c r="AM9" s="85" t="str">
        <f t="shared" si="16"/>
        <v/>
      </c>
      <c r="AN9" s="85">
        <f t="shared" si="17"/>
        <v>4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2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3">
      <c r="A10" s="73">
        <v>5</v>
      </c>
      <c r="B10" s="74"/>
      <c r="C10" s="75" t="s">
        <v>31</v>
      </c>
      <c r="D10" s="170" t="s">
        <v>107</v>
      </c>
      <c r="E10" s="77">
        <v>2933</v>
      </c>
      <c r="F10" s="78" t="s">
        <v>33</v>
      </c>
      <c r="G10" s="78">
        <v>4</v>
      </c>
      <c r="H10" s="78">
        <v>5</v>
      </c>
      <c r="I10" s="78" t="s">
        <v>33</v>
      </c>
      <c r="J10" s="78">
        <v>3</v>
      </c>
      <c r="K10" s="78">
        <v>3</v>
      </c>
      <c r="L10" s="78"/>
      <c r="M10" s="78">
        <v>3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3</v>
      </c>
      <c r="AA10" s="81">
        <f t="shared" si="5"/>
        <v>1</v>
      </c>
      <c r="AB10" s="81">
        <f t="shared" si="6"/>
        <v>1</v>
      </c>
      <c r="AC10" s="81">
        <f t="shared" si="7"/>
        <v>5</v>
      </c>
      <c r="AD10" s="82">
        <f t="shared" si="8"/>
        <v>3.6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4</v>
      </c>
      <c r="AI10" s="85">
        <f t="shared" si="12"/>
        <v>5</v>
      </c>
      <c r="AJ10" s="85" t="str">
        <f t="shared" si="13"/>
        <v>з</v>
      </c>
      <c r="AK10" s="85">
        <f t="shared" si="14"/>
        <v>3</v>
      </c>
      <c r="AL10" s="85">
        <f t="shared" si="15"/>
        <v>3</v>
      </c>
      <c r="AM10" s="85" t="str">
        <f t="shared" si="16"/>
        <v/>
      </c>
      <c r="AN10" s="85">
        <f t="shared" si="17"/>
        <v>3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2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3">
      <c r="A11" s="73">
        <v>6</v>
      </c>
      <c r="B11" s="74"/>
      <c r="C11" s="75" t="s">
        <v>31</v>
      </c>
      <c r="D11" s="170" t="s">
        <v>108</v>
      </c>
      <c r="E11" s="77">
        <v>2933</v>
      </c>
      <c r="F11" s="78" t="s">
        <v>33</v>
      </c>
      <c r="G11" s="78">
        <v>4</v>
      </c>
      <c r="H11" s="78">
        <v>4</v>
      </c>
      <c r="I11" s="78" t="s">
        <v>33</v>
      </c>
      <c r="J11" s="78">
        <v>4</v>
      </c>
      <c r="K11" s="78">
        <v>3</v>
      </c>
      <c r="L11" s="78"/>
      <c r="M11" s="78">
        <v>5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1</v>
      </c>
      <c r="AA11" s="81">
        <f t="shared" si="5"/>
        <v>3</v>
      </c>
      <c r="AB11" s="81">
        <f t="shared" si="6"/>
        <v>1</v>
      </c>
      <c r="AC11" s="81">
        <f t="shared" si="7"/>
        <v>5</v>
      </c>
      <c r="AD11" s="82">
        <f t="shared" si="8"/>
        <v>4</v>
      </c>
      <c r="AE11" s="90">
        <f t="shared" si="9"/>
        <v>0</v>
      </c>
      <c r="AG11" s="85" t="str">
        <f t="shared" si="10"/>
        <v>з</v>
      </c>
      <c r="AH11" s="85">
        <f t="shared" si="11"/>
        <v>4</v>
      </c>
      <c r="AI11" s="85">
        <f t="shared" si="12"/>
        <v>4</v>
      </c>
      <c r="AJ11" s="85" t="str">
        <f t="shared" si="13"/>
        <v>з</v>
      </c>
      <c r="AK11" s="85">
        <f t="shared" si="14"/>
        <v>4</v>
      </c>
      <c r="AL11" s="85">
        <f t="shared" si="15"/>
        <v>3</v>
      </c>
      <c r="AM11" s="85" t="str">
        <f t="shared" si="16"/>
        <v/>
      </c>
      <c r="AN11" s="85">
        <f t="shared" si="17"/>
        <v>5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46.8" x14ac:dyDescent="0.3">
      <c r="A12" s="73">
        <v>7</v>
      </c>
      <c r="B12" s="74"/>
      <c r="C12" s="75" t="s">
        <v>31</v>
      </c>
      <c r="D12" s="170" t="s">
        <v>109</v>
      </c>
      <c r="E12" s="77">
        <v>2933</v>
      </c>
      <c r="F12" s="78" t="s">
        <v>33</v>
      </c>
      <c r="G12" s="78">
        <v>4</v>
      </c>
      <c r="H12" s="78">
        <v>5</v>
      </c>
      <c r="I12" s="78" t="s">
        <v>33</v>
      </c>
      <c r="J12" s="78">
        <v>5</v>
      </c>
      <c r="K12" s="78">
        <v>4</v>
      </c>
      <c r="L12" s="78"/>
      <c r="M12" s="78">
        <v>5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2</v>
      </c>
      <c r="AB12" s="81">
        <f t="shared" si="6"/>
        <v>3</v>
      </c>
      <c r="AC12" s="81">
        <f t="shared" si="7"/>
        <v>5</v>
      </c>
      <c r="AD12" s="82">
        <f t="shared" si="8"/>
        <v>4.5999999999999996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4</v>
      </c>
      <c r="AI12" s="85">
        <f t="shared" si="12"/>
        <v>5</v>
      </c>
      <c r="AJ12" s="85" t="str">
        <f t="shared" si="13"/>
        <v>з</v>
      </c>
      <c r="AK12" s="85">
        <f t="shared" si="14"/>
        <v>5</v>
      </c>
      <c r="AL12" s="85">
        <f t="shared" si="15"/>
        <v>4</v>
      </c>
      <c r="AM12" s="85" t="str">
        <f t="shared" si="16"/>
        <v/>
      </c>
      <c r="AN12" s="85">
        <f t="shared" si="17"/>
        <v>5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2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110</v>
      </c>
      <c r="D13" s="170" t="s">
        <v>111</v>
      </c>
      <c r="E13" s="77">
        <v>2933</v>
      </c>
      <c r="F13" s="78" t="s">
        <v>33</v>
      </c>
      <c r="G13" s="78">
        <v>3</v>
      </c>
      <c r="H13" s="78">
        <v>5</v>
      </c>
      <c r="I13" s="78" t="s">
        <v>33</v>
      </c>
      <c r="J13" s="78">
        <v>3</v>
      </c>
      <c r="K13" s="78">
        <v>3</v>
      </c>
      <c r="L13" s="78"/>
      <c r="M13" s="78">
        <v>4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3</v>
      </c>
      <c r="AA13" s="81">
        <f t="shared" si="5"/>
        <v>1</v>
      </c>
      <c r="AB13" s="81">
        <f t="shared" si="6"/>
        <v>1</v>
      </c>
      <c r="AC13" s="81">
        <f t="shared" si="7"/>
        <v>5</v>
      </c>
      <c r="AD13" s="82">
        <f t="shared" si="8"/>
        <v>3.6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3</v>
      </c>
      <c r="AI13" s="85">
        <f t="shared" si="12"/>
        <v>5</v>
      </c>
      <c r="AJ13" s="85" t="str">
        <f t="shared" si="13"/>
        <v>з</v>
      </c>
      <c r="AK13" s="85">
        <f t="shared" si="14"/>
        <v>3</v>
      </c>
      <c r="AL13" s="85">
        <f t="shared" si="15"/>
        <v>3</v>
      </c>
      <c r="AM13" s="85" t="str">
        <f t="shared" si="16"/>
        <v/>
      </c>
      <c r="AN13" s="85">
        <f t="shared" si="17"/>
        <v>4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2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3">
      <c r="A14" s="73">
        <v>9</v>
      </c>
      <c r="B14" s="74"/>
      <c r="C14" s="75" t="s">
        <v>31</v>
      </c>
      <c r="D14" s="170" t="s">
        <v>112</v>
      </c>
      <c r="E14" s="77">
        <v>2933</v>
      </c>
      <c r="F14" s="78" t="s">
        <v>33</v>
      </c>
      <c r="G14" s="78">
        <v>3</v>
      </c>
      <c r="H14" s="78">
        <v>3</v>
      </c>
      <c r="I14" s="78" t="s">
        <v>33</v>
      </c>
      <c r="J14" s="78">
        <v>3</v>
      </c>
      <c r="K14" s="78">
        <v>3</v>
      </c>
      <c r="L14" s="78"/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5</v>
      </c>
      <c r="AA14" s="81">
        <f t="shared" si="5"/>
        <v>0</v>
      </c>
      <c r="AB14" s="81">
        <f t="shared" si="6"/>
        <v>0</v>
      </c>
      <c r="AC14" s="81">
        <f t="shared" si="7"/>
        <v>5</v>
      </c>
      <c r="AD14" s="95">
        <f t="shared" si="8"/>
        <v>3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3</v>
      </c>
      <c r="AI14" s="85">
        <f t="shared" si="12"/>
        <v>3</v>
      </c>
      <c r="AJ14" s="85" t="str">
        <f t="shared" si="13"/>
        <v>з</v>
      </c>
      <c r="AK14" s="85">
        <f t="shared" si="14"/>
        <v>3</v>
      </c>
      <c r="AL14" s="85">
        <f t="shared" si="15"/>
        <v>3</v>
      </c>
      <c r="AM14" s="85" t="str">
        <f t="shared" si="16"/>
        <v/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2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10</v>
      </c>
      <c r="B15" s="74"/>
      <c r="C15" s="75" t="s">
        <v>31</v>
      </c>
      <c r="D15" s="170" t="s">
        <v>113</v>
      </c>
      <c r="E15" s="77">
        <v>2933</v>
      </c>
      <c r="F15" s="78" t="s">
        <v>33</v>
      </c>
      <c r="G15" s="78">
        <v>5</v>
      </c>
      <c r="H15" s="78">
        <v>5</v>
      </c>
      <c r="I15" s="78" t="s">
        <v>33</v>
      </c>
      <c r="J15" s="78" t="s">
        <v>35</v>
      </c>
      <c r="K15" s="78" t="s">
        <v>114</v>
      </c>
      <c r="L15" s="78"/>
      <c r="M15" s="78">
        <v>3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2</v>
      </c>
      <c r="W15" s="81">
        <f t="shared" si="1"/>
        <v>0</v>
      </c>
      <c r="X15" s="81">
        <f t="shared" si="2"/>
        <v>0</v>
      </c>
      <c r="Y15" s="81">
        <f t="shared" si="3"/>
        <v>2</v>
      </c>
      <c r="Z15" s="81">
        <f t="shared" si="4"/>
        <v>1</v>
      </c>
      <c r="AA15" s="81">
        <f t="shared" si="5"/>
        <v>0</v>
      </c>
      <c r="AB15" s="81">
        <f t="shared" si="6"/>
        <v>2</v>
      </c>
      <c r="AC15" s="81">
        <f t="shared" si="7"/>
        <v>5</v>
      </c>
      <c r="AD15" s="95">
        <f t="shared" si="8"/>
        <v>3.4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5</v>
      </c>
      <c r="AI15" s="85">
        <f t="shared" si="12"/>
        <v>5</v>
      </c>
      <c r="AJ15" s="85" t="str">
        <f t="shared" si="13"/>
        <v>з</v>
      </c>
      <c r="AK15" s="85">
        <f t="shared" si="14"/>
        <v>2</v>
      </c>
      <c r="AL15" s="85">
        <f t="shared" si="15"/>
        <v>2</v>
      </c>
      <c r="AM15" s="85" t="str">
        <f t="shared" si="16"/>
        <v/>
      </c>
      <c r="AN15" s="85">
        <f t="shared" si="17"/>
        <v>3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2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3">
      <c r="A16" s="73">
        <v>11</v>
      </c>
      <c r="B16" s="74"/>
      <c r="C16" s="75" t="s">
        <v>31</v>
      </c>
      <c r="D16" s="170" t="s">
        <v>115</v>
      </c>
      <c r="E16" s="77">
        <v>2933</v>
      </c>
      <c r="F16" s="78" t="s">
        <v>33</v>
      </c>
      <c r="G16" s="78">
        <v>3</v>
      </c>
      <c r="H16" s="78">
        <v>5</v>
      </c>
      <c r="I16" s="78" t="s">
        <v>33</v>
      </c>
      <c r="J16" s="78">
        <v>4</v>
      </c>
      <c r="K16" s="78">
        <v>4</v>
      </c>
      <c r="L16" s="78"/>
      <c r="M16" s="78">
        <v>5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1</v>
      </c>
      <c r="AA16" s="81">
        <f t="shared" si="5"/>
        <v>2</v>
      </c>
      <c r="AB16" s="81">
        <f t="shared" si="6"/>
        <v>2</v>
      </c>
      <c r="AC16" s="81">
        <f t="shared" si="7"/>
        <v>5</v>
      </c>
      <c r="AD16" s="95">
        <f t="shared" si="8"/>
        <v>4.2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3</v>
      </c>
      <c r="AI16" s="85">
        <f t="shared" si="12"/>
        <v>5</v>
      </c>
      <c r="AJ16" s="85" t="str">
        <f t="shared" si="13"/>
        <v>з</v>
      </c>
      <c r="AK16" s="85">
        <f t="shared" si="14"/>
        <v>4</v>
      </c>
      <c r="AL16" s="85">
        <f t="shared" si="15"/>
        <v>4</v>
      </c>
      <c r="AM16" s="85" t="str">
        <f t="shared" si="16"/>
        <v/>
      </c>
      <c r="AN16" s="85">
        <f t="shared" si="17"/>
        <v>5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2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3">
      <c r="A17" s="73">
        <v>12</v>
      </c>
      <c r="B17" s="99"/>
      <c r="C17" s="75" t="s">
        <v>31</v>
      </c>
      <c r="D17" s="170" t="s">
        <v>116</v>
      </c>
      <c r="E17" s="77">
        <v>2933</v>
      </c>
      <c r="F17" s="78" t="s">
        <v>33</v>
      </c>
      <c r="G17" s="78">
        <v>3</v>
      </c>
      <c r="H17" s="78">
        <v>3</v>
      </c>
      <c r="I17" s="78" t="s">
        <v>33</v>
      </c>
      <c r="J17" s="78">
        <v>3</v>
      </c>
      <c r="K17" s="78">
        <v>3</v>
      </c>
      <c r="L17" s="78"/>
      <c r="M17" s="78">
        <v>3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5</v>
      </c>
      <c r="AA17" s="81">
        <f t="shared" si="5"/>
        <v>0</v>
      </c>
      <c r="AB17" s="81">
        <f t="shared" si="6"/>
        <v>0</v>
      </c>
      <c r="AC17" s="81">
        <f t="shared" si="7"/>
        <v>5</v>
      </c>
      <c r="AD17" s="95">
        <f t="shared" si="8"/>
        <v>3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3</v>
      </c>
      <c r="AI17" s="85">
        <f t="shared" si="12"/>
        <v>3</v>
      </c>
      <c r="AJ17" s="85" t="str">
        <f t="shared" si="13"/>
        <v>з</v>
      </c>
      <c r="AK17" s="85">
        <f t="shared" si="14"/>
        <v>3</v>
      </c>
      <c r="AL17" s="85">
        <f t="shared" si="15"/>
        <v>3</v>
      </c>
      <c r="AM17" s="85" t="str">
        <f t="shared" si="16"/>
        <v/>
      </c>
      <c r="AN17" s="85">
        <f t="shared" si="17"/>
        <v>3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2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3">
      <c r="A18" s="73">
        <v>13</v>
      </c>
      <c r="B18" s="100"/>
      <c r="C18" s="75" t="s">
        <v>44</v>
      </c>
      <c r="D18" s="170" t="s">
        <v>117</v>
      </c>
      <c r="E18" s="77">
        <v>2933</v>
      </c>
      <c r="F18" s="78" t="s">
        <v>33</v>
      </c>
      <c r="G18" s="78">
        <v>4</v>
      </c>
      <c r="H18" s="78">
        <v>5</v>
      </c>
      <c r="I18" s="78" t="s">
        <v>33</v>
      </c>
      <c r="J18" s="78">
        <v>4</v>
      </c>
      <c r="K18" s="78">
        <v>3</v>
      </c>
      <c r="L18" s="78"/>
      <c r="M18" s="78">
        <v>4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1</v>
      </c>
      <c r="AA18" s="81">
        <f t="shared" si="5"/>
        <v>3</v>
      </c>
      <c r="AB18" s="81">
        <f t="shared" si="6"/>
        <v>1</v>
      </c>
      <c r="AC18" s="81">
        <f t="shared" si="7"/>
        <v>5</v>
      </c>
      <c r="AD18" s="95">
        <f t="shared" si="8"/>
        <v>4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4</v>
      </c>
      <c r="AI18" s="85">
        <f t="shared" si="12"/>
        <v>5</v>
      </c>
      <c r="AJ18" s="85" t="str">
        <f t="shared" si="13"/>
        <v>з</v>
      </c>
      <c r="AK18" s="85">
        <f t="shared" si="14"/>
        <v>4</v>
      </c>
      <c r="AL18" s="85">
        <f t="shared" si="15"/>
        <v>3</v>
      </c>
      <c r="AM18" s="85" t="str">
        <f t="shared" si="16"/>
        <v/>
      </c>
      <c r="AN18" s="85">
        <f t="shared" si="17"/>
        <v>4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2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31</v>
      </c>
      <c r="D19" s="170" t="s">
        <v>118</v>
      </c>
      <c r="E19" s="77">
        <v>2933</v>
      </c>
      <c r="F19" s="78" t="s">
        <v>33</v>
      </c>
      <c r="G19" s="78">
        <v>4</v>
      </c>
      <c r="H19" s="78">
        <v>5</v>
      </c>
      <c r="I19" s="78" t="s">
        <v>33</v>
      </c>
      <c r="J19" s="78">
        <v>3</v>
      </c>
      <c r="K19" s="78">
        <v>3</v>
      </c>
      <c r="L19" s="78"/>
      <c r="M19" s="78">
        <v>3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3</v>
      </c>
      <c r="AA19" s="81">
        <f t="shared" si="5"/>
        <v>1</v>
      </c>
      <c r="AB19" s="81">
        <f t="shared" si="6"/>
        <v>1</v>
      </c>
      <c r="AC19" s="81">
        <f t="shared" si="7"/>
        <v>5</v>
      </c>
      <c r="AD19" s="95">
        <f t="shared" si="8"/>
        <v>3.6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4</v>
      </c>
      <c r="AI19" s="85">
        <f t="shared" si="12"/>
        <v>5</v>
      </c>
      <c r="AJ19" s="85" t="str">
        <f t="shared" si="13"/>
        <v>з</v>
      </c>
      <c r="AK19" s="85">
        <f t="shared" si="14"/>
        <v>3</v>
      </c>
      <c r="AL19" s="85">
        <f t="shared" si="15"/>
        <v>3</v>
      </c>
      <c r="AM19" s="85" t="str">
        <f t="shared" si="16"/>
        <v/>
      </c>
      <c r="AN19" s="85">
        <f t="shared" si="17"/>
        <v>3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2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31</v>
      </c>
      <c r="D20" s="170" t="s">
        <v>119</v>
      </c>
      <c r="E20" s="77">
        <v>2933</v>
      </c>
      <c r="F20" s="78" t="s">
        <v>33</v>
      </c>
      <c r="G20" s="78">
        <v>3</v>
      </c>
      <c r="H20" s="78">
        <v>5</v>
      </c>
      <c r="I20" s="78" t="s">
        <v>33</v>
      </c>
      <c r="J20" s="78">
        <v>3</v>
      </c>
      <c r="K20" s="78">
        <v>3</v>
      </c>
      <c r="L20" s="78"/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3</v>
      </c>
      <c r="AA20" s="81">
        <f t="shared" si="5"/>
        <v>1</v>
      </c>
      <c r="AB20" s="81">
        <f t="shared" si="6"/>
        <v>1</v>
      </c>
      <c r="AC20" s="81">
        <f t="shared" si="7"/>
        <v>5</v>
      </c>
      <c r="AD20" s="95">
        <f t="shared" si="8"/>
        <v>3.6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3</v>
      </c>
      <c r="AI20" s="85">
        <f t="shared" si="12"/>
        <v>5</v>
      </c>
      <c r="AJ20" s="85" t="str">
        <f t="shared" si="13"/>
        <v>з</v>
      </c>
      <c r="AK20" s="85">
        <f t="shared" si="14"/>
        <v>3</v>
      </c>
      <c r="AL20" s="85">
        <f t="shared" si="15"/>
        <v>3</v>
      </c>
      <c r="AM20" s="85" t="str">
        <f t="shared" si="16"/>
        <v/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2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31</v>
      </c>
      <c r="D21" s="170" t="s">
        <v>120</v>
      </c>
      <c r="E21" s="77">
        <v>2933</v>
      </c>
      <c r="F21" s="78" t="s">
        <v>33</v>
      </c>
      <c r="G21" s="78">
        <v>5</v>
      </c>
      <c r="H21" s="78">
        <v>5</v>
      </c>
      <c r="I21" s="78" t="s">
        <v>33</v>
      </c>
      <c r="J21" s="78">
        <v>5</v>
      </c>
      <c r="K21" s="78">
        <v>3</v>
      </c>
      <c r="L21" s="78"/>
      <c r="M21" s="78">
        <v>4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1</v>
      </c>
      <c r="AA21" s="81">
        <f t="shared" si="5"/>
        <v>1</v>
      </c>
      <c r="AB21" s="81">
        <f t="shared" si="6"/>
        <v>3</v>
      </c>
      <c r="AC21" s="81">
        <f t="shared" si="7"/>
        <v>5</v>
      </c>
      <c r="AD21" s="95">
        <f t="shared" si="8"/>
        <v>4.4000000000000004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5</v>
      </c>
      <c r="AI21" s="85">
        <f t="shared" si="12"/>
        <v>5</v>
      </c>
      <c r="AJ21" s="85" t="str">
        <f t="shared" si="13"/>
        <v>з</v>
      </c>
      <c r="AK21" s="85">
        <f t="shared" si="14"/>
        <v>5</v>
      </c>
      <c r="AL21" s="85">
        <f t="shared" si="15"/>
        <v>3</v>
      </c>
      <c r="AM21" s="85" t="str">
        <f t="shared" si="16"/>
        <v/>
      </c>
      <c r="AN21" s="85">
        <f t="shared" si="17"/>
        <v>4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2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3">
      <c r="A22" s="73">
        <v>17</v>
      </c>
      <c r="B22" s="100"/>
      <c r="C22" s="75" t="s">
        <v>31</v>
      </c>
      <c r="D22" s="170" t="s">
        <v>121</v>
      </c>
      <c r="E22" s="77">
        <v>2933</v>
      </c>
      <c r="F22" s="78" t="s">
        <v>33</v>
      </c>
      <c r="G22" s="78">
        <v>4</v>
      </c>
      <c r="H22" s="78">
        <v>5</v>
      </c>
      <c r="I22" s="78" t="s">
        <v>33</v>
      </c>
      <c r="J22" s="78">
        <v>3</v>
      </c>
      <c r="K22" s="78">
        <v>3</v>
      </c>
      <c r="L22" s="78"/>
      <c r="M22" s="78">
        <v>3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3</v>
      </c>
      <c r="AA22" s="81">
        <f t="shared" si="5"/>
        <v>1</v>
      </c>
      <c r="AB22" s="81">
        <f t="shared" si="6"/>
        <v>1</v>
      </c>
      <c r="AC22" s="81">
        <f t="shared" si="7"/>
        <v>5</v>
      </c>
      <c r="AD22" s="95">
        <f t="shared" si="8"/>
        <v>3.6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4</v>
      </c>
      <c r="AI22" s="85">
        <f t="shared" si="12"/>
        <v>5</v>
      </c>
      <c r="AJ22" s="85" t="str">
        <f t="shared" si="13"/>
        <v>з</v>
      </c>
      <c r="AK22" s="85">
        <f t="shared" si="14"/>
        <v>3</v>
      </c>
      <c r="AL22" s="85">
        <f t="shared" si="15"/>
        <v>3</v>
      </c>
      <c r="AM22" s="85" t="str">
        <f t="shared" si="16"/>
        <v/>
      </c>
      <c r="AN22" s="85">
        <f t="shared" si="17"/>
        <v>3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2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3">
      <c r="A23" s="73">
        <v>18</v>
      </c>
      <c r="B23" s="100"/>
      <c r="C23" s="75" t="s">
        <v>31</v>
      </c>
      <c r="D23" s="170" t="s">
        <v>122</v>
      </c>
      <c r="E23" s="77">
        <v>2933</v>
      </c>
      <c r="F23" s="78" t="s">
        <v>33</v>
      </c>
      <c r="G23" s="78">
        <v>4</v>
      </c>
      <c r="H23" s="78">
        <v>5</v>
      </c>
      <c r="I23" s="78" t="s">
        <v>33</v>
      </c>
      <c r="J23" s="78">
        <v>3</v>
      </c>
      <c r="K23" s="78">
        <v>3</v>
      </c>
      <c r="L23" s="78"/>
      <c r="M23" s="78">
        <v>3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3</v>
      </c>
      <c r="AA23" s="81">
        <f t="shared" si="5"/>
        <v>1</v>
      </c>
      <c r="AB23" s="81">
        <f t="shared" si="6"/>
        <v>1</v>
      </c>
      <c r="AC23" s="81">
        <f t="shared" si="7"/>
        <v>5</v>
      </c>
      <c r="AD23" s="95">
        <f t="shared" si="8"/>
        <v>3.6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4</v>
      </c>
      <c r="AI23" s="85">
        <f t="shared" si="12"/>
        <v>5</v>
      </c>
      <c r="AJ23" s="85" t="str">
        <f t="shared" si="13"/>
        <v>з</v>
      </c>
      <c r="AK23" s="85">
        <f t="shared" si="14"/>
        <v>3</v>
      </c>
      <c r="AL23" s="85">
        <f t="shared" si="15"/>
        <v>3</v>
      </c>
      <c r="AM23" s="85" t="str">
        <f t="shared" si="16"/>
        <v/>
      </c>
      <c r="AN23" s="85">
        <f t="shared" si="17"/>
        <v>3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2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3">
      <c r="A24" s="73">
        <v>19</v>
      </c>
      <c r="B24" s="100"/>
      <c r="C24" s="75" t="s">
        <v>31</v>
      </c>
      <c r="D24" s="171" t="s">
        <v>123</v>
      </c>
      <c r="E24" s="77">
        <v>2933</v>
      </c>
      <c r="F24" s="78" t="s">
        <v>33</v>
      </c>
      <c r="G24" s="78">
        <v>4</v>
      </c>
      <c r="H24" s="78" t="s">
        <v>35</v>
      </c>
      <c r="I24" s="78" t="s">
        <v>33</v>
      </c>
      <c r="J24" s="78">
        <v>3</v>
      </c>
      <c r="K24" s="78">
        <v>3</v>
      </c>
      <c r="L24" s="78"/>
      <c r="M24" s="78">
        <v>3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2</v>
      </c>
      <c r="W24" s="81">
        <f t="shared" si="1"/>
        <v>0</v>
      </c>
      <c r="X24" s="81">
        <f t="shared" si="2"/>
        <v>0</v>
      </c>
      <c r="Y24" s="81">
        <f t="shared" si="3"/>
        <v>1</v>
      </c>
      <c r="Z24" s="81">
        <f t="shared" si="4"/>
        <v>3</v>
      </c>
      <c r="AA24" s="81">
        <f t="shared" si="5"/>
        <v>1</v>
      </c>
      <c r="AB24" s="81">
        <f t="shared" si="6"/>
        <v>0</v>
      </c>
      <c r="AC24" s="81">
        <f t="shared" si="7"/>
        <v>5</v>
      </c>
      <c r="AD24" s="95">
        <f t="shared" si="8"/>
        <v>3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4</v>
      </c>
      <c r="AI24" s="85">
        <f t="shared" si="12"/>
        <v>2</v>
      </c>
      <c r="AJ24" s="85" t="str">
        <f t="shared" si="13"/>
        <v>з</v>
      </c>
      <c r="AK24" s="85">
        <f t="shared" si="14"/>
        <v>3</v>
      </c>
      <c r="AL24" s="85">
        <f t="shared" si="15"/>
        <v>3</v>
      </c>
      <c r="AM24" s="85" t="str">
        <f t="shared" si="16"/>
        <v/>
      </c>
      <c r="AN24" s="85">
        <f t="shared" si="17"/>
        <v>3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2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1.2" x14ac:dyDescent="0.3">
      <c r="A25" s="73">
        <v>20</v>
      </c>
      <c r="B25" s="100"/>
      <c r="C25" s="75" t="s">
        <v>31</v>
      </c>
      <c r="D25" s="170" t="s">
        <v>124</v>
      </c>
      <c r="E25" s="77">
        <v>2933</v>
      </c>
      <c r="F25" s="78" t="s">
        <v>33</v>
      </c>
      <c r="G25" s="78">
        <v>4</v>
      </c>
      <c r="H25" s="78">
        <v>5</v>
      </c>
      <c r="I25" s="78" t="s">
        <v>33</v>
      </c>
      <c r="J25" s="78">
        <v>3</v>
      </c>
      <c r="K25" s="78">
        <v>3</v>
      </c>
      <c r="L25" s="78"/>
      <c r="M25" s="78">
        <v>3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3</v>
      </c>
      <c r="AA25" s="81">
        <f t="shared" si="5"/>
        <v>1</v>
      </c>
      <c r="AB25" s="81">
        <f t="shared" si="6"/>
        <v>1</v>
      </c>
      <c r="AC25" s="81">
        <f t="shared" si="7"/>
        <v>5</v>
      </c>
      <c r="AD25" s="95">
        <f t="shared" si="8"/>
        <v>3.6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4</v>
      </c>
      <c r="AI25" s="85">
        <f t="shared" si="12"/>
        <v>5</v>
      </c>
      <c r="AJ25" s="85" t="str">
        <f t="shared" si="13"/>
        <v>з</v>
      </c>
      <c r="AK25" s="85">
        <f t="shared" si="14"/>
        <v>3</v>
      </c>
      <c r="AL25" s="85">
        <f t="shared" si="15"/>
        <v>3</v>
      </c>
      <c r="AM25" s="85" t="str">
        <f t="shared" si="16"/>
        <v/>
      </c>
      <c r="AN25" s="85">
        <f t="shared" si="17"/>
        <v>3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2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44</v>
      </c>
      <c r="D26" s="170" t="s">
        <v>125</v>
      </c>
      <c r="E26" s="77">
        <v>2933</v>
      </c>
      <c r="F26" s="78" t="s">
        <v>33</v>
      </c>
      <c r="G26" s="78">
        <v>3</v>
      </c>
      <c r="H26" s="78">
        <v>5</v>
      </c>
      <c r="I26" s="78" t="s">
        <v>33</v>
      </c>
      <c r="J26" s="78">
        <v>3</v>
      </c>
      <c r="K26" s="78">
        <v>3</v>
      </c>
      <c r="L26" s="78"/>
      <c r="M26" s="78">
        <v>4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3</v>
      </c>
      <c r="AA26" s="81">
        <f t="shared" si="5"/>
        <v>1</v>
      </c>
      <c r="AB26" s="81">
        <f t="shared" si="6"/>
        <v>1</v>
      </c>
      <c r="AC26" s="81">
        <f t="shared" si="7"/>
        <v>5</v>
      </c>
      <c r="AD26" s="95">
        <f t="shared" si="8"/>
        <v>3.6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3</v>
      </c>
      <c r="AI26" s="85">
        <f t="shared" si="12"/>
        <v>5</v>
      </c>
      <c r="AJ26" s="85" t="str">
        <f t="shared" si="13"/>
        <v>з</v>
      </c>
      <c r="AK26" s="85">
        <f t="shared" si="14"/>
        <v>3</v>
      </c>
      <c r="AL26" s="85">
        <f t="shared" si="15"/>
        <v>3</v>
      </c>
      <c r="AM26" s="85" t="str">
        <f t="shared" si="16"/>
        <v/>
      </c>
      <c r="AN26" s="85">
        <f t="shared" si="17"/>
        <v>4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2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46.8" x14ac:dyDescent="0.3">
      <c r="A27" s="73">
        <v>22</v>
      </c>
      <c r="B27" s="100"/>
      <c r="C27" s="75" t="s">
        <v>31</v>
      </c>
      <c r="D27" s="170" t="s">
        <v>126</v>
      </c>
      <c r="E27" s="77">
        <v>2933</v>
      </c>
      <c r="F27" s="78" t="s">
        <v>33</v>
      </c>
      <c r="G27" s="78">
        <v>4</v>
      </c>
      <c r="H27" s="78" t="s">
        <v>127</v>
      </c>
      <c r="I27" s="78" t="s">
        <v>33</v>
      </c>
      <c r="J27" s="78">
        <v>3</v>
      </c>
      <c r="K27" s="78">
        <v>3</v>
      </c>
      <c r="L27" s="78"/>
      <c r="M27" s="78">
        <v>5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2</v>
      </c>
      <c r="AA27" s="81">
        <f t="shared" si="5"/>
        <v>1</v>
      </c>
      <c r="AB27" s="81">
        <f t="shared" si="6"/>
        <v>1</v>
      </c>
      <c r="AC27" s="81">
        <f t="shared" si="7"/>
        <v>4</v>
      </c>
      <c r="AD27" s="95">
        <f t="shared" si="8"/>
        <v>3.75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4</v>
      </c>
      <c r="AI27" s="85" t="str">
        <f t="shared" si="12"/>
        <v>А</v>
      </c>
      <c r="AJ27" s="85" t="str">
        <f t="shared" si="13"/>
        <v>з</v>
      </c>
      <c r="AK27" s="85">
        <f t="shared" si="14"/>
        <v>3</v>
      </c>
      <c r="AL27" s="85">
        <f t="shared" si="15"/>
        <v>3</v>
      </c>
      <c r="AM27" s="85" t="str">
        <f t="shared" si="16"/>
        <v/>
      </c>
      <c r="AN27" s="85">
        <f t="shared" si="17"/>
        <v>5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2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3">
      <c r="A28" s="73">
        <v>23</v>
      </c>
      <c r="B28" s="100"/>
      <c r="C28" s="75" t="s">
        <v>31</v>
      </c>
      <c r="D28" s="170" t="s">
        <v>128</v>
      </c>
      <c r="E28" s="77">
        <v>2933</v>
      </c>
      <c r="F28" s="78" t="s">
        <v>33</v>
      </c>
      <c r="G28" s="78">
        <v>4</v>
      </c>
      <c r="H28" s="78">
        <v>4</v>
      </c>
      <c r="I28" s="78" t="s">
        <v>33</v>
      </c>
      <c r="J28" s="78">
        <v>3</v>
      </c>
      <c r="K28" s="78">
        <v>3</v>
      </c>
      <c r="L28" s="78"/>
      <c r="M28" s="78">
        <v>3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3</v>
      </c>
      <c r="AA28" s="81">
        <f t="shared" si="5"/>
        <v>2</v>
      </c>
      <c r="AB28" s="81">
        <f t="shared" si="6"/>
        <v>0</v>
      </c>
      <c r="AC28" s="81">
        <f t="shared" si="7"/>
        <v>5</v>
      </c>
      <c r="AD28" s="95">
        <f t="shared" si="8"/>
        <v>3.4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4</v>
      </c>
      <c r="AI28" s="85">
        <f t="shared" si="12"/>
        <v>4</v>
      </c>
      <c r="AJ28" s="85" t="str">
        <f t="shared" si="13"/>
        <v>з</v>
      </c>
      <c r="AK28" s="85">
        <f t="shared" si="14"/>
        <v>3</v>
      </c>
      <c r="AL28" s="85">
        <f t="shared" si="15"/>
        <v>3</v>
      </c>
      <c r="AM28" s="85" t="str">
        <f t="shared" si="16"/>
        <v/>
      </c>
      <c r="AN28" s="85">
        <f t="shared" si="17"/>
        <v>3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2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31</v>
      </c>
      <c r="D29" s="170" t="s">
        <v>129</v>
      </c>
      <c r="E29" s="77">
        <v>2933</v>
      </c>
      <c r="F29" s="78" t="s">
        <v>33</v>
      </c>
      <c r="G29" s="78">
        <v>3</v>
      </c>
      <c r="H29" s="78" t="s">
        <v>35</v>
      </c>
      <c r="I29" s="78" t="s">
        <v>33</v>
      </c>
      <c r="J29" s="78">
        <v>3</v>
      </c>
      <c r="K29" s="78">
        <v>3</v>
      </c>
      <c r="L29" s="78"/>
      <c r="M29" s="78">
        <v>4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2</v>
      </c>
      <c r="W29" s="81">
        <f t="shared" si="1"/>
        <v>0</v>
      </c>
      <c r="X29" s="81">
        <f t="shared" si="2"/>
        <v>0</v>
      </c>
      <c r="Y29" s="81">
        <f t="shared" si="3"/>
        <v>1</v>
      </c>
      <c r="Z29" s="81">
        <f t="shared" si="4"/>
        <v>3</v>
      </c>
      <c r="AA29" s="81">
        <f t="shared" si="5"/>
        <v>1</v>
      </c>
      <c r="AB29" s="81">
        <f t="shared" si="6"/>
        <v>0</v>
      </c>
      <c r="AC29" s="81">
        <f t="shared" si="7"/>
        <v>5</v>
      </c>
      <c r="AD29" s="101">
        <f t="shared" si="8"/>
        <v>3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3</v>
      </c>
      <c r="AI29" s="85">
        <f t="shared" si="12"/>
        <v>2</v>
      </c>
      <c r="AJ29" s="85" t="str">
        <f t="shared" si="13"/>
        <v>з</v>
      </c>
      <c r="AK29" s="85">
        <f t="shared" si="14"/>
        <v>3</v>
      </c>
      <c r="AL29" s="85">
        <f t="shared" si="15"/>
        <v>3</v>
      </c>
      <c r="AM29" s="85" t="str">
        <f t="shared" si="16"/>
        <v/>
      </c>
      <c r="AN29" s="85">
        <f t="shared" si="17"/>
        <v>4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2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31</v>
      </c>
      <c r="D30" s="170" t="s">
        <v>130</v>
      </c>
      <c r="E30" s="77">
        <v>2933</v>
      </c>
      <c r="F30" s="78" t="s">
        <v>33</v>
      </c>
      <c r="G30" s="78">
        <v>3</v>
      </c>
      <c r="H30" s="78">
        <v>5</v>
      </c>
      <c r="I30" s="78" t="s">
        <v>33</v>
      </c>
      <c r="J30" s="78">
        <v>3</v>
      </c>
      <c r="K30" s="78">
        <v>3</v>
      </c>
      <c r="L30" s="78"/>
      <c r="M30" s="78">
        <v>3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4</v>
      </c>
      <c r="AA30" s="81">
        <f t="shared" si="5"/>
        <v>0</v>
      </c>
      <c r="AB30" s="81">
        <f t="shared" si="6"/>
        <v>1</v>
      </c>
      <c r="AC30" s="81">
        <f t="shared" si="7"/>
        <v>5</v>
      </c>
      <c r="AD30" s="95">
        <f t="shared" si="8"/>
        <v>3.4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3</v>
      </c>
      <c r="AI30" s="85">
        <f t="shared" si="12"/>
        <v>5</v>
      </c>
      <c r="AJ30" s="85" t="str">
        <f t="shared" si="13"/>
        <v>з</v>
      </c>
      <c r="AK30" s="85">
        <f t="shared" si="14"/>
        <v>3</v>
      </c>
      <c r="AL30" s="85">
        <f t="shared" si="15"/>
        <v>3</v>
      </c>
      <c r="AM30" s="85" t="str">
        <f t="shared" si="16"/>
        <v/>
      </c>
      <c r="AN30" s="85">
        <f t="shared" si="17"/>
        <v>3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2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3">
      <c r="A31" s="73">
        <v>26</v>
      </c>
      <c r="B31" s="100"/>
      <c r="C31" s="75" t="s">
        <v>31</v>
      </c>
      <c r="D31" s="170" t="s">
        <v>131</v>
      </c>
      <c r="E31" s="77">
        <v>2933</v>
      </c>
      <c r="F31" s="78" t="s">
        <v>33</v>
      </c>
      <c r="G31" s="78">
        <v>3</v>
      </c>
      <c r="H31" s="78">
        <v>5</v>
      </c>
      <c r="I31" s="78" t="s">
        <v>33</v>
      </c>
      <c r="J31" s="78">
        <v>5</v>
      </c>
      <c r="K31" s="78">
        <v>5</v>
      </c>
      <c r="L31" s="78"/>
      <c r="M31" s="78">
        <v>4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3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1</v>
      </c>
      <c r="AA31" s="81">
        <f t="shared" si="5"/>
        <v>1</v>
      </c>
      <c r="AB31" s="81">
        <f t="shared" si="6"/>
        <v>3</v>
      </c>
      <c r="AC31" s="81">
        <f t="shared" si="7"/>
        <v>5</v>
      </c>
      <c r="AD31" s="95">
        <f t="shared" si="8"/>
        <v>4.4000000000000004</v>
      </c>
      <c r="AE31" s="96">
        <f t="shared" si="9"/>
        <v>0</v>
      </c>
      <c r="AF31" s="17"/>
      <c r="AG31" s="85" t="str">
        <f t="shared" si="10"/>
        <v>з</v>
      </c>
      <c r="AH31" s="85">
        <f t="shared" si="11"/>
        <v>3</v>
      </c>
      <c r="AI31" s="85">
        <f t="shared" si="12"/>
        <v>5</v>
      </c>
      <c r="AJ31" s="85" t="str">
        <f t="shared" si="13"/>
        <v>з</v>
      </c>
      <c r="AK31" s="85">
        <f t="shared" si="14"/>
        <v>5</v>
      </c>
      <c r="AL31" s="85">
        <f t="shared" si="15"/>
        <v>5</v>
      </c>
      <c r="AM31" s="85" t="str">
        <f t="shared" si="16"/>
        <v/>
      </c>
      <c r="AN31" s="85">
        <f t="shared" si="17"/>
        <v>4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2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1.2" x14ac:dyDescent="0.3">
      <c r="A32" s="73">
        <v>27</v>
      </c>
      <c r="B32" s="102"/>
      <c r="C32" s="75" t="s">
        <v>31</v>
      </c>
      <c r="D32" s="170" t="s">
        <v>132</v>
      </c>
      <c r="E32" s="77">
        <v>2933</v>
      </c>
      <c r="F32" s="78" t="s">
        <v>33</v>
      </c>
      <c r="G32" s="78">
        <v>4</v>
      </c>
      <c r="H32" s="78">
        <v>3</v>
      </c>
      <c r="I32" s="78" t="s">
        <v>33</v>
      </c>
      <c r="J32" s="78">
        <v>3</v>
      </c>
      <c r="K32" s="78">
        <v>3</v>
      </c>
      <c r="L32" s="78"/>
      <c r="M32" s="78">
        <v>4</v>
      </c>
      <c r="N32" s="78"/>
      <c r="O32" s="78"/>
      <c r="P32" s="78"/>
      <c r="Q32" s="103"/>
      <c r="R32" s="104"/>
      <c r="S32" s="79"/>
      <c r="T32" s="79"/>
      <c r="U32" s="79"/>
      <c r="V32" s="94">
        <f t="shared" si="0"/>
        <v>3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3</v>
      </c>
      <c r="AA32" s="81">
        <f t="shared" si="5"/>
        <v>2</v>
      </c>
      <c r="AB32" s="81">
        <f t="shared" si="6"/>
        <v>0</v>
      </c>
      <c r="AC32" s="81">
        <f t="shared" si="7"/>
        <v>5</v>
      </c>
      <c r="AD32" s="95">
        <f t="shared" si="8"/>
        <v>3.4</v>
      </c>
      <c r="AE32" s="96">
        <f t="shared" si="9"/>
        <v>0</v>
      </c>
      <c r="AF32" s="17"/>
      <c r="AG32" s="85" t="str">
        <f t="shared" si="10"/>
        <v>з</v>
      </c>
      <c r="AH32" s="85">
        <f t="shared" si="11"/>
        <v>4</v>
      </c>
      <c r="AI32" s="85">
        <f t="shared" si="12"/>
        <v>3</v>
      </c>
      <c r="AJ32" s="85" t="str">
        <f t="shared" si="13"/>
        <v>з</v>
      </c>
      <c r="AK32" s="85">
        <f t="shared" si="14"/>
        <v>3</v>
      </c>
      <c r="AL32" s="85">
        <f t="shared" si="15"/>
        <v>3</v>
      </c>
      <c r="AM32" s="85" t="str">
        <f t="shared" si="16"/>
        <v/>
      </c>
      <c r="AN32" s="85">
        <f t="shared" si="17"/>
        <v>4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2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3">
      <c r="A33" s="73">
        <v>28</v>
      </c>
      <c r="B33" s="102"/>
      <c r="C33" s="105"/>
      <c r="D33" s="170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COUNTIF(E6:E36,"2933")</f>
        <v>27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3.7777777777777777</v>
      </c>
      <c r="H38" s="120">
        <v>4.384615384615385</v>
      </c>
      <c r="I38" s="120" t="str">
        <v xml:space="preserve"> </v>
      </c>
      <c r="J38" s="120">
        <v>3.3703703703703702</v>
      </c>
      <c r="K38" s="120">
        <v>3.2222222222222223</v>
      </c>
      <c r="L38" s="120" t="str">
        <v xml:space="preserve"> </v>
      </c>
      <c r="M38" s="120">
        <v>3.7037037037037037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5</v>
      </c>
      <c r="Z38" s="123">
        <f>SUM(Z6:Z37)</f>
        <v>65</v>
      </c>
      <c r="AA38" s="123">
        <f>SUM(AA6:AA37)</f>
        <v>31</v>
      </c>
      <c r="AB38" s="123">
        <f>SUM(AB6:AB37)</f>
        <v>33</v>
      </c>
      <c r="AC38" s="123">
        <f t="shared" si="7"/>
        <v>134</v>
      </c>
      <c r="AD38" s="95">
        <f t="shared" si="8"/>
        <v>3.6865671641791047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>
        <f t="shared" si="27"/>
        <v>3.7777777777777777</v>
      </c>
      <c r="AI38" s="125">
        <f t="shared" si="27"/>
        <v>4.384615384615385</v>
      </c>
      <c r="AJ38" s="125" t="str">
        <f t="shared" si="27"/>
        <v xml:space="preserve"> </v>
      </c>
      <c r="AK38" s="125">
        <f t="shared" si="27"/>
        <v>3.3703703703703702</v>
      </c>
      <c r="AL38" s="125">
        <f t="shared" si="27"/>
        <v>3.2222222222222223</v>
      </c>
      <c r="AM38" s="125" t="str">
        <f t="shared" si="27"/>
        <v xml:space="preserve"> </v>
      </c>
      <c r="AN38" s="125">
        <f t="shared" si="27"/>
        <v>3.7037037037037037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4</v>
      </c>
      <c r="H39" s="130">
        <v>18</v>
      </c>
      <c r="I39" s="130" t="str">
        <v>0</v>
      </c>
      <c r="J39" s="130">
        <v>4</v>
      </c>
      <c r="K39" s="130">
        <v>2</v>
      </c>
      <c r="L39" s="130" t="str">
        <v>0</v>
      </c>
      <c r="M39" s="130">
        <v>5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134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>
        <f t="shared" si="28"/>
        <v>4</v>
      </c>
      <c r="AI39" s="137">
        <f t="shared" si="28"/>
        <v>18</v>
      </c>
      <c r="AJ39" s="137" t="str">
        <f t="shared" si="28"/>
        <v>0</v>
      </c>
      <c r="AK39" s="137">
        <f t="shared" si="28"/>
        <v>4</v>
      </c>
      <c r="AL39" s="137">
        <f t="shared" si="28"/>
        <v>2</v>
      </c>
      <c r="AM39" s="137" t="str">
        <f t="shared" si="28"/>
        <v>0</v>
      </c>
      <c r="AN39" s="137">
        <f t="shared" si="28"/>
        <v>5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13</v>
      </c>
      <c r="H40" s="145">
        <v>2</v>
      </c>
      <c r="I40" s="145" t="str">
        <v>0</v>
      </c>
      <c r="J40" s="145">
        <v>4</v>
      </c>
      <c r="K40" s="145">
        <v>3</v>
      </c>
      <c r="L40" s="145" t="str">
        <v>0</v>
      </c>
      <c r="M40" s="145">
        <v>9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1</v>
      </c>
      <c r="AA40" s="148" t="str">
        <f>IF(COUNTIF(AA6:AA37,4)=0," ",COUNTIF(AA6:AA37,4))</f>
        <v xml:space="preserve"> </v>
      </c>
      <c r="AB40" s="148">
        <f>IF(COUNTIF(AB6:AB37,4)=0," ",COUNTIF(AB6:AB37,4))</f>
        <v>1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>
        <f t="shared" si="29"/>
        <v>13</v>
      </c>
      <c r="AI40" s="148">
        <f t="shared" si="29"/>
        <v>2</v>
      </c>
      <c r="AJ40" s="148" t="str">
        <f t="shared" si="29"/>
        <v>0</v>
      </c>
      <c r="AK40" s="148">
        <f t="shared" si="29"/>
        <v>4</v>
      </c>
      <c r="AL40" s="148">
        <f t="shared" si="29"/>
        <v>3</v>
      </c>
      <c r="AM40" s="148" t="str">
        <f t="shared" si="29"/>
        <v>0</v>
      </c>
      <c r="AN40" s="148">
        <f t="shared" si="29"/>
        <v>9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10</v>
      </c>
      <c r="H41" s="158">
        <v>4</v>
      </c>
      <c r="I41" s="158" t="str">
        <v>0</v>
      </c>
      <c r="J41" s="158">
        <v>17</v>
      </c>
      <c r="K41" s="158">
        <v>21</v>
      </c>
      <c r="L41" s="158" t="str">
        <v>0</v>
      </c>
      <c r="M41" s="158">
        <v>13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22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13</v>
      </c>
      <c r="AA41" s="161">
        <f>IF(COUNTIF(AA6:AA37,3)=0," ",COUNTIF(AA6:AA37,3))</f>
        <v>3</v>
      </c>
      <c r="AB41" s="161">
        <f>IF(COUNTIF(AB6:AB37,3)=0," ",COUNTIF(AB6:AB37,3))</f>
        <v>3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>
        <f t="shared" si="30"/>
        <v>10</v>
      </c>
      <c r="AI41" s="161">
        <f t="shared" si="30"/>
        <v>4</v>
      </c>
      <c r="AJ41" s="161" t="str">
        <f t="shared" si="30"/>
        <v>0</v>
      </c>
      <c r="AK41" s="161">
        <f t="shared" si="30"/>
        <v>17</v>
      </c>
      <c r="AL41" s="161">
        <f t="shared" si="30"/>
        <v>21</v>
      </c>
      <c r="AM41" s="161" t="str">
        <f t="shared" si="30"/>
        <v>0</v>
      </c>
      <c r="AN41" s="161">
        <f t="shared" si="30"/>
        <v>13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2</v>
      </c>
      <c r="I42" s="79">
        <v>0</v>
      </c>
      <c r="J42" s="79">
        <v>2</v>
      </c>
      <c r="K42" s="79">
        <v>1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4</v>
      </c>
      <c r="W42" s="80"/>
      <c r="X42" s="80"/>
      <c r="Y42" s="80">
        <f>IF(COUNTIF(Y6:Y37,2)=0," ",COUNTIF(Y6:Y37,2))</f>
        <v>1</v>
      </c>
      <c r="Z42" s="80">
        <f>IF(COUNTIF(Z6:Z37,2)=0," ",COUNTIF(Z6:Z37,2))</f>
        <v>2</v>
      </c>
      <c r="AA42" s="80">
        <f>IF(COUNTIF(AA6:AA37,2)=0," ",COUNTIF(AA6:AA37,2))</f>
        <v>4</v>
      </c>
      <c r="AB42" s="80">
        <f>IF(COUNTIF(AB6:AB37,2)=0," ",COUNTIF(AB6:AB37,2))</f>
        <v>3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2</v>
      </c>
      <c r="AJ42" s="80">
        <f t="shared" si="31"/>
        <v>0</v>
      </c>
      <c r="AK42" s="80">
        <f t="shared" si="31"/>
        <v>2</v>
      </c>
      <c r="AL42" s="80">
        <f t="shared" si="31"/>
        <v>1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1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1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27</v>
      </c>
      <c r="G44" s="79" t="str">
        <v>0</v>
      </c>
      <c r="H44" s="79" t="str">
        <v>0</v>
      </c>
      <c r="I44" s="79">
        <v>27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5">IF(COUNTIF(AG6:AG37,"з")=0,"0",COUNTIF(AG6:AG37,"з"))</f>
        <v>27</v>
      </c>
      <c r="AH44" s="80" t="str">
        <f t="shared" si="35"/>
        <v>0</v>
      </c>
      <c r="AI44" s="80" t="str">
        <f t="shared" si="35"/>
        <v>0</v>
      </c>
      <c r="AJ44" s="80">
        <f t="shared" si="35"/>
        <v>27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44019.541676736109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70</v>
      </c>
      <c r="G2" s="22" t="s">
        <v>1</v>
      </c>
      <c r="H2" s="22"/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2934</v>
      </c>
      <c r="B3" s="29"/>
      <c r="C3" s="29"/>
      <c r="D3" s="30" t="s">
        <v>3</v>
      </c>
      <c r="E3" s="31"/>
      <c r="F3" s="32" t="s">
        <v>4</v>
      </c>
      <c r="G3" s="32" t="s">
        <v>5</v>
      </c>
      <c r="H3" s="32" t="s">
        <v>8</v>
      </c>
      <c r="I3" s="32" t="s">
        <v>7</v>
      </c>
      <c r="J3" s="32" t="s">
        <v>9</v>
      </c>
      <c r="K3" s="32" t="s">
        <v>133</v>
      </c>
      <c r="L3" s="32"/>
      <c r="M3" s="32" t="s">
        <v>73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6" t="s">
        <v>19</v>
      </c>
      <c r="H5" s="57" t="s">
        <v>20</v>
      </c>
      <c r="I5" s="56" t="s">
        <v>21</v>
      </c>
      <c r="J5" s="56" t="s">
        <v>21</v>
      </c>
      <c r="K5" s="58" t="s">
        <v>74</v>
      </c>
      <c r="L5" s="58"/>
      <c r="M5" s="58" t="s">
        <v>23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25">
      <c r="A6" s="73">
        <v>1</v>
      </c>
      <c r="B6" s="74"/>
      <c r="C6" s="75" t="s">
        <v>31</v>
      </c>
      <c r="D6" s="76" t="s">
        <v>134</v>
      </c>
      <c r="E6" s="77">
        <v>2934</v>
      </c>
      <c r="F6" s="78" t="s">
        <v>33</v>
      </c>
      <c r="G6" s="78">
        <v>3</v>
      </c>
      <c r="H6" s="78">
        <v>5</v>
      </c>
      <c r="I6" s="78">
        <v>3</v>
      </c>
      <c r="J6" s="78" t="s">
        <v>33</v>
      </c>
      <c r="K6" s="78">
        <v>3</v>
      </c>
      <c r="L6" s="78"/>
      <c r="M6" s="78">
        <v>3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4</v>
      </c>
      <c r="AA6" s="81">
        <f t="shared" ref="AA6:AA37" si="5">COUNTIF(AG6:AV6,AA$5)</f>
        <v>0</v>
      </c>
      <c r="AB6" s="81">
        <f t="shared" ref="AB6:AB37" si="6">COUNTIF(AG6:AV6,AB$5)</f>
        <v>1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3.4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3</v>
      </c>
      <c r="AI6" s="85">
        <f t="shared" ref="AI6:AI37" si="12">IF(ISERROR(VALUE(LEFT(H6))),LEFT(H6),VALUE(LEFT(H6)))</f>
        <v>5</v>
      </c>
      <c r="AJ6" s="85">
        <f t="shared" ref="AJ6:AJ37" si="13">IF(ISERROR(VALUE(LEFT(I6))),LEFT(I6),VALUE(LEFT(I6)))</f>
        <v>3</v>
      </c>
      <c r="AK6" s="85" t="str">
        <f t="shared" ref="AK6:AK37" si="14">IF(ISERROR(VALUE(LEFT(J6))),LEFT(J6),VALUE(LEFT(J6)))</f>
        <v>з</v>
      </c>
      <c r="AL6" s="85">
        <f t="shared" ref="AL6:AL37" si="15">IF(ISERROR(VALUE(LEFT(K6))),LEFT(K6),VALUE(LEFT(K6)))</f>
        <v>3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3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2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46.8" x14ac:dyDescent="0.25">
      <c r="A7" s="73">
        <v>2</v>
      </c>
      <c r="B7" s="74"/>
      <c r="C7" s="75" t="s">
        <v>31</v>
      </c>
      <c r="D7" s="76" t="s">
        <v>135</v>
      </c>
      <c r="E7" s="77">
        <v>2934</v>
      </c>
      <c r="F7" s="78" t="s">
        <v>33</v>
      </c>
      <c r="G7" s="78">
        <v>3</v>
      </c>
      <c r="H7" s="78">
        <v>4</v>
      </c>
      <c r="I7" s="78">
        <v>3</v>
      </c>
      <c r="J7" s="78" t="s">
        <v>33</v>
      </c>
      <c r="K7" s="78">
        <v>3</v>
      </c>
      <c r="L7" s="78"/>
      <c r="M7" s="78">
        <v>3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4</v>
      </c>
      <c r="AA7" s="81">
        <f t="shared" si="5"/>
        <v>1</v>
      </c>
      <c r="AB7" s="81">
        <f t="shared" si="6"/>
        <v>0</v>
      </c>
      <c r="AC7" s="81">
        <f t="shared" si="7"/>
        <v>5</v>
      </c>
      <c r="AD7" s="82">
        <f t="shared" si="8"/>
        <v>3.2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3</v>
      </c>
      <c r="AI7" s="85">
        <f t="shared" si="12"/>
        <v>4</v>
      </c>
      <c r="AJ7" s="85">
        <f t="shared" si="13"/>
        <v>3</v>
      </c>
      <c r="AK7" s="85" t="str">
        <f t="shared" si="14"/>
        <v>з</v>
      </c>
      <c r="AL7" s="85">
        <f t="shared" si="15"/>
        <v>3</v>
      </c>
      <c r="AM7" s="85" t="str">
        <f t="shared" si="16"/>
        <v/>
      </c>
      <c r="AN7" s="85">
        <f t="shared" si="17"/>
        <v>3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2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25">
      <c r="A8" s="73">
        <v>3</v>
      </c>
      <c r="B8" s="74"/>
      <c r="C8" s="75" t="s">
        <v>31</v>
      </c>
      <c r="D8" s="76" t="s">
        <v>136</v>
      </c>
      <c r="E8" s="77">
        <v>2934</v>
      </c>
      <c r="F8" s="78" t="s">
        <v>33</v>
      </c>
      <c r="G8" s="78">
        <v>3</v>
      </c>
      <c r="H8" s="78">
        <v>4</v>
      </c>
      <c r="I8" s="78">
        <v>3</v>
      </c>
      <c r="J8" s="78" t="s">
        <v>33</v>
      </c>
      <c r="K8" s="78">
        <v>3</v>
      </c>
      <c r="L8" s="78"/>
      <c r="M8" s="78">
        <v>3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4</v>
      </c>
      <c r="AA8" s="81">
        <f t="shared" si="5"/>
        <v>1</v>
      </c>
      <c r="AB8" s="81">
        <f t="shared" si="6"/>
        <v>0</v>
      </c>
      <c r="AC8" s="81">
        <f t="shared" si="7"/>
        <v>5</v>
      </c>
      <c r="AD8" s="82">
        <f t="shared" si="8"/>
        <v>3.2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3</v>
      </c>
      <c r="AI8" s="85">
        <f t="shared" si="12"/>
        <v>4</v>
      </c>
      <c r="AJ8" s="85">
        <f t="shared" si="13"/>
        <v>3</v>
      </c>
      <c r="AK8" s="85" t="str">
        <f t="shared" si="14"/>
        <v>з</v>
      </c>
      <c r="AL8" s="85">
        <f t="shared" si="15"/>
        <v>3</v>
      </c>
      <c r="AM8" s="85" t="str">
        <f t="shared" si="16"/>
        <v/>
      </c>
      <c r="AN8" s="85">
        <f t="shared" si="17"/>
        <v>3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2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25">
      <c r="A9" s="73">
        <v>4</v>
      </c>
      <c r="B9" s="74"/>
      <c r="C9" s="75" t="s">
        <v>137</v>
      </c>
      <c r="D9" s="76" t="s">
        <v>138</v>
      </c>
      <c r="E9" s="77">
        <v>2934</v>
      </c>
      <c r="F9" s="78" t="s">
        <v>33</v>
      </c>
      <c r="G9" s="78">
        <v>4</v>
      </c>
      <c r="H9" s="78">
        <v>5</v>
      </c>
      <c r="I9" s="78">
        <v>3</v>
      </c>
      <c r="J9" s="78" t="s">
        <v>33</v>
      </c>
      <c r="K9" s="78">
        <v>3</v>
      </c>
      <c r="L9" s="78"/>
      <c r="M9" s="78">
        <v>4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2</v>
      </c>
      <c r="AA9" s="81">
        <f t="shared" si="5"/>
        <v>2</v>
      </c>
      <c r="AB9" s="81">
        <f t="shared" si="6"/>
        <v>1</v>
      </c>
      <c r="AC9" s="81">
        <f t="shared" si="7"/>
        <v>5</v>
      </c>
      <c r="AD9" s="82">
        <f t="shared" si="8"/>
        <v>3.8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4</v>
      </c>
      <c r="AI9" s="85">
        <f t="shared" si="12"/>
        <v>5</v>
      </c>
      <c r="AJ9" s="85">
        <f t="shared" si="13"/>
        <v>3</v>
      </c>
      <c r="AK9" s="85" t="str">
        <f t="shared" si="14"/>
        <v>з</v>
      </c>
      <c r="AL9" s="85">
        <f t="shared" si="15"/>
        <v>3</v>
      </c>
      <c r="AM9" s="85" t="str">
        <f t="shared" si="16"/>
        <v/>
      </c>
      <c r="AN9" s="85">
        <f t="shared" si="17"/>
        <v>4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2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25">
      <c r="A10" s="73">
        <v>5</v>
      </c>
      <c r="B10" s="74"/>
      <c r="C10" s="75" t="s">
        <v>31</v>
      </c>
      <c r="D10" s="76" t="s">
        <v>139</v>
      </c>
      <c r="E10" s="77">
        <v>2934</v>
      </c>
      <c r="F10" s="78" t="s">
        <v>33</v>
      </c>
      <c r="G10" s="78">
        <v>3</v>
      </c>
      <c r="H10" s="78">
        <v>3</v>
      </c>
      <c r="I10" s="78">
        <v>4</v>
      </c>
      <c r="J10" s="78" t="s">
        <v>33</v>
      </c>
      <c r="K10" s="78">
        <v>4</v>
      </c>
      <c r="L10" s="78"/>
      <c r="M10" s="78">
        <v>5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2</v>
      </c>
      <c r="AA10" s="81">
        <f t="shared" si="5"/>
        <v>2</v>
      </c>
      <c r="AB10" s="81">
        <f t="shared" si="6"/>
        <v>1</v>
      </c>
      <c r="AC10" s="81">
        <f t="shared" si="7"/>
        <v>5</v>
      </c>
      <c r="AD10" s="82">
        <f t="shared" si="8"/>
        <v>3.8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3</v>
      </c>
      <c r="AI10" s="85">
        <f t="shared" si="12"/>
        <v>3</v>
      </c>
      <c r="AJ10" s="85">
        <f t="shared" si="13"/>
        <v>4</v>
      </c>
      <c r="AK10" s="85" t="str">
        <f t="shared" si="14"/>
        <v>з</v>
      </c>
      <c r="AL10" s="85">
        <f t="shared" si="15"/>
        <v>4</v>
      </c>
      <c r="AM10" s="85" t="str">
        <f t="shared" si="16"/>
        <v/>
      </c>
      <c r="AN10" s="85">
        <f t="shared" si="17"/>
        <v>5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2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25">
      <c r="A11" s="73">
        <v>6</v>
      </c>
      <c r="B11" s="74"/>
      <c r="C11" s="75" t="s">
        <v>31</v>
      </c>
      <c r="D11" s="76" t="s">
        <v>140</v>
      </c>
      <c r="E11" s="77">
        <v>2934</v>
      </c>
      <c r="F11" s="78" t="s">
        <v>33</v>
      </c>
      <c r="G11" s="78">
        <v>3</v>
      </c>
      <c r="H11" s="78">
        <v>4</v>
      </c>
      <c r="I11" s="78">
        <v>3</v>
      </c>
      <c r="J11" s="78" t="s">
        <v>33</v>
      </c>
      <c r="K11" s="78">
        <v>3</v>
      </c>
      <c r="L11" s="78"/>
      <c r="M11" s="78">
        <v>4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3</v>
      </c>
      <c r="AA11" s="81">
        <f t="shared" si="5"/>
        <v>2</v>
      </c>
      <c r="AB11" s="81">
        <f t="shared" si="6"/>
        <v>0</v>
      </c>
      <c r="AC11" s="81">
        <f t="shared" si="7"/>
        <v>5</v>
      </c>
      <c r="AD11" s="82">
        <f t="shared" si="8"/>
        <v>3.4</v>
      </c>
      <c r="AE11" s="90">
        <f t="shared" si="9"/>
        <v>0</v>
      </c>
      <c r="AG11" s="85" t="str">
        <f t="shared" si="10"/>
        <v>з</v>
      </c>
      <c r="AH11" s="85">
        <f t="shared" si="11"/>
        <v>3</v>
      </c>
      <c r="AI11" s="85">
        <f t="shared" si="12"/>
        <v>4</v>
      </c>
      <c r="AJ11" s="85">
        <f t="shared" si="13"/>
        <v>3</v>
      </c>
      <c r="AK11" s="85" t="str">
        <f t="shared" si="14"/>
        <v>з</v>
      </c>
      <c r="AL11" s="85">
        <f t="shared" si="15"/>
        <v>3</v>
      </c>
      <c r="AM11" s="85" t="str">
        <f t="shared" si="16"/>
        <v/>
      </c>
      <c r="AN11" s="85">
        <f t="shared" si="17"/>
        <v>4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25">
      <c r="A12" s="73">
        <v>7</v>
      </c>
      <c r="B12" s="74"/>
      <c r="C12" s="75" t="s">
        <v>31</v>
      </c>
      <c r="D12" s="76" t="s">
        <v>141</v>
      </c>
      <c r="E12" s="77">
        <v>2934</v>
      </c>
      <c r="F12" s="78" t="s">
        <v>33</v>
      </c>
      <c r="G12" s="78">
        <v>5</v>
      </c>
      <c r="H12" s="78">
        <v>5</v>
      </c>
      <c r="I12" s="78">
        <v>3</v>
      </c>
      <c r="J12" s="78" t="s">
        <v>33</v>
      </c>
      <c r="K12" s="78">
        <v>3</v>
      </c>
      <c r="L12" s="78"/>
      <c r="M12" s="78">
        <v>3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3</v>
      </c>
      <c r="AA12" s="81">
        <f t="shared" si="5"/>
        <v>0</v>
      </c>
      <c r="AB12" s="81">
        <f t="shared" si="6"/>
        <v>2</v>
      </c>
      <c r="AC12" s="81">
        <f t="shared" si="7"/>
        <v>5</v>
      </c>
      <c r="AD12" s="82">
        <f t="shared" si="8"/>
        <v>3.8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5</v>
      </c>
      <c r="AI12" s="85">
        <f t="shared" si="12"/>
        <v>5</v>
      </c>
      <c r="AJ12" s="85">
        <f t="shared" si="13"/>
        <v>3</v>
      </c>
      <c r="AK12" s="85" t="str">
        <f t="shared" si="14"/>
        <v>з</v>
      </c>
      <c r="AL12" s="85">
        <f t="shared" si="15"/>
        <v>3</v>
      </c>
      <c r="AM12" s="85" t="str">
        <f t="shared" si="16"/>
        <v/>
      </c>
      <c r="AN12" s="85">
        <f t="shared" si="17"/>
        <v>3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2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25">
      <c r="A13" s="73">
        <v>8</v>
      </c>
      <c r="B13" s="74"/>
      <c r="C13" s="75" t="s">
        <v>31</v>
      </c>
      <c r="D13" s="76" t="s">
        <v>142</v>
      </c>
      <c r="E13" s="77">
        <v>2934</v>
      </c>
      <c r="F13" s="78" t="s">
        <v>33</v>
      </c>
      <c r="G13" s="78">
        <v>5</v>
      </c>
      <c r="H13" s="78">
        <v>5</v>
      </c>
      <c r="I13" s="78">
        <v>3</v>
      </c>
      <c r="J13" s="78" t="s">
        <v>33</v>
      </c>
      <c r="K13" s="78">
        <v>3</v>
      </c>
      <c r="L13" s="78"/>
      <c r="M13" s="78">
        <v>4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2</v>
      </c>
      <c r="AA13" s="81">
        <f t="shared" si="5"/>
        <v>1</v>
      </c>
      <c r="AB13" s="81">
        <f t="shared" si="6"/>
        <v>2</v>
      </c>
      <c r="AC13" s="81">
        <f t="shared" si="7"/>
        <v>5</v>
      </c>
      <c r="AD13" s="82">
        <f t="shared" si="8"/>
        <v>4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5</v>
      </c>
      <c r="AI13" s="85">
        <f t="shared" si="12"/>
        <v>5</v>
      </c>
      <c r="AJ13" s="85">
        <f t="shared" si="13"/>
        <v>3</v>
      </c>
      <c r="AK13" s="85" t="str">
        <f t="shared" si="14"/>
        <v>з</v>
      </c>
      <c r="AL13" s="85">
        <f t="shared" si="15"/>
        <v>3</v>
      </c>
      <c r="AM13" s="85" t="str">
        <f t="shared" si="16"/>
        <v/>
      </c>
      <c r="AN13" s="85">
        <f t="shared" si="17"/>
        <v>4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2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25">
      <c r="A14" s="73">
        <v>9</v>
      </c>
      <c r="B14" s="74"/>
      <c r="C14" s="75" t="s">
        <v>143</v>
      </c>
      <c r="D14" s="76" t="s">
        <v>144</v>
      </c>
      <c r="E14" s="77">
        <v>2934</v>
      </c>
      <c r="F14" s="78" t="s">
        <v>33</v>
      </c>
      <c r="G14" s="78">
        <v>4</v>
      </c>
      <c r="H14" s="78">
        <v>3</v>
      </c>
      <c r="I14" s="78">
        <v>3</v>
      </c>
      <c r="J14" s="78" t="s">
        <v>33</v>
      </c>
      <c r="K14" s="78">
        <v>3</v>
      </c>
      <c r="L14" s="78"/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4</v>
      </c>
      <c r="AA14" s="81">
        <f t="shared" si="5"/>
        <v>1</v>
      </c>
      <c r="AB14" s="81">
        <f t="shared" si="6"/>
        <v>0</v>
      </c>
      <c r="AC14" s="81">
        <f t="shared" si="7"/>
        <v>5</v>
      </c>
      <c r="AD14" s="95">
        <f t="shared" si="8"/>
        <v>3.2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4</v>
      </c>
      <c r="AI14" s="85">
        <f t="shared" si="12"/>
        <v>3</v>
      </c>
      <c r="AJ14" s="85">
        <f t="shared" si="13"/>
        <v>3</v>
      </c>
      <c r="AK14" s="85" t="str">
        <f t="shared" si="14"/>
        <v>з</v>
      </c>
      <c r="AL14" s="85">
        <f t="shared" si="15"/>
        <v>3</v>
      </c>
      <c r="AM14" s="85" t="str">
        <f t="shared" si="16"/>
        <v/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2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25">
      <c r="A15" s="73">
        <v>10</v>
      </c>
      <c r="B15" s="74"/>
      <c r="C15" s="75" t="s">
        <v>31</v>
      </c>
      <c r="D15" s="76" t="s">
        <v>145</v>
      </c>
      <c r="E15" s="77">
        <v>2934</v>
      </c>
      <c r="F15" s="78" t="s">
        <v>33</v>
      </c>
      <c r="G15" s="78">
        <v>4</v>
      </c>
      <c r="H15" s="78">
        <v>5</v>
      </c>
      <c r="I15" s="78">
        <v>5</v>
      </c>
      <c r="J15" s="78" t="s">
        <v>33</v>
      </c>
      <c r="K15" s="78">
        <v>5</v>
      </c>
      <c r="L15" s="78"/>
      <c r="M15" s="78">
        <v>5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4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1</v>
      </c>
      <c r="AB15" s="81">
        <f t="shared" si="6"/>
        <v>4</v>
      </c>
      <c r="AC15" s="81">
        <f t="shared" si="7"/>
        <v>5</v>
      </c>
      <c r="AD15" s="95">
        <f t="shared" si="8"/>
        <v>4.8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4</v>
      </c>
      <c r="AI15" s="85">
        <f t="shared" si="12"/>
        <v>5</v>
      </c>
      <c r="AJ15" s="85">
        <f t="shared" si="13"/>
        <v>5</v>
      </c>
      <c r="AK15" s="85" t="str">
        <f t="shared" si="14"/>
        <v>з</v>
      </c>
      <c r="AL15" s="85">
        <f t="shared" si="15"/>
        <v>5</v>
      </c>
      <c r="AM15" s="85" t="str">
        <f t="shared" si="16"/>
        <v/>
      </c>
      <c r="AN15" s="85">
        <f t="shared" si="17"/>
        <v>5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2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25">
      <c r="A16" s="73">
        <v>11</v>
      </c>
      <c r="B16" s="74"/>
      <c r="C16" s="75" t="s">
        <v>31</v>
      </c>
      <c r="D16" s="76" t="s">
        <v>146</v>
      </c>
      <c r="E16" s="77">
        <v>2934</v>
      </c>
      <c r="F16" s="78" t="s">
        <v>33</v>
      </c>
      <c r="G16" s="78">
        <v>4</v>
      </c>
      <c r="H16" s="78">
        <v>5</v>
      </c>
      <c r="I16" s="78" t="s">
        <v>35</v>
      </c>
      <c r="J16" s="78" t="s">
        <v>33</v>
      </c>
      <c r="K16" s="78" t="s">
        <v>35</v>
      </c>
      <c r="L16" s="78"/>
      <c r="M16" s="78">
        <v>3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2</v>
      </c>
      <c r="W16" s="81">
        <f t="shared" si="1"/>
        <v>0</v>
      </c>
      <c r="X16" s="81">
        <f t="shared" si="2"/>
        <v>0</v>
      </c>
      <c r="Y16" s="81">
        <f t="shared" si="3"/>
        <v>2</v>
      </c>
      <c r="Z16" s="81">
        <f t="shared" si="4"/>
        <v>1</v>
      </c>
      <c r="AA16" s="81">
        <f t="shared" si="5"/>
        <v>1</v>
      </c>
      <c r="AB16" s="81">
        <f t="shared" si="6"/>
        <v>1</v>
      </c>
      <c r="AC16" s="81">
        <f t="shared" si="7"/>
        <v>5</v>
      </c>
      <c r="AD16" s="95">
        <f t="shared" si="8"/>
        <v>3.2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4</v>
      </c>
      <c r="AI16" s="85">
        <f t="shared" si="12"/>
        <v>5</v>
      </c>
      <c r="AJ16" s="85">
        <f t="shared" si="13"/>
        <v>2</v>
      </c>
      <c r="AK16" s="85" t="str">
        <f t="shared" si="14"/>
        <v>з</v>
      </c>
      <c r="AL16" s="85">
        <f t="shared" si="15"/>
        <v>2</v>
      </c>
      <c r="AM16" s="85" t="str">
        <f t="shared" si="16"/>
        <v/>
      </c>
      <c r="AN16" s="85">
        <f t="shared" si="17"/>
        <v>3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2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25">
      <c r="A17" s="73">
        <v>12</v>
      </c>
      <c r="B17" s="99"/>
      <c r="C17" s="75" t="s">
        <v>31</v>
      </c>
      <c r="D17" s="76" t="s">
        <v>147</v>
      </c>
      <c r="E17" s="77">
        <v>2934</v>
      </c>
      <c r="F17" s="78" t="s">
        <v>33</v>
      </c>
      <c r="G17" s="78">
        <v>4</v>
      </c>
      <c r="H17" s="78">
        <v>5</v>
      </c>
      <c r="I17" s="78" t="s">
        <v>35</v>
      </c>
      <c r="J17" s="78" t="s">
        <v>33</v>
      </c>
      <c r="K17" s="78">
        <v>3</v>
      </c>
      <c r="L17" s="78"/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2</v>
      </c>
      <c r="W17" s="81">
        <f t="shared" si="1"/>
        <v>0</v>
      </c>
      <c r="X17" s="81">
        <f t="shared" si="2"/>
        <v>0</v>
      </c>
      <c r="Y17" s="81">
        <f t="shared" si="3"/>
        <v>1</v>
      </c>
      <c r="Z17" s="81">
        <f t="shared" si="4"/>
        <v>1</v>
      </c>
      <c r="AA17" s="81">
        <f t="shared" si="5"/>
        <v>2</v>
      </c>
      <c r="AB17" s="81">
        <f t="shared" si="6"/>
        <v>1</v>
      </c>
      <c r="AC17" s="81">
        <f t="shared" si="7"/>
        <v>5</v>
      </c>
      <c r="AD17" s="95">
        <f t="shared" si="8"/>
        <v>3.6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4</v>
      </c>
      <c r="AI17" s="85">
        <f t="shared" si="12"/>
        <v>5</v>
      </c>
      <c r="AJ17" s="85">
        <f t="shared" si="13"/>
        <v>2</v>
      </c>
      <c r="AK17" s="85" t="str">
        <f t="shared" si="14"/>
        <v>з</v>
      </c>
      <c r="AL17" s="85">
        <f t="shared" si="15"/>
        <v>3</v>
      </c>
      <c r="AM17" s="85" t="str">
        <f t="shared" si="16"/>
        <v/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2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25">
      <c r="A18" s="73">
        <v>13</v>
      </c>
      <c r="B18" s="100"/>
      <c r="C18" s="75" t="s">
        <v>31</v>
      </c>
      <c r="D18" s="76" t="s">
        <v>148</v>
      </c>
      <c r="E18" s="77">
        <v>2934</v>
      </c>
      <c r="F18" s="78" t="s">
        <v>33</v>
      </c>
      <c r="G18" s="78">
        <v>4</v>
      </c>
      <c r="H18" s="78">
        <v>5</v>
      </c>
      <c r="I18" s="78">
        <v>3</v>
      </c>
      <c r="J18" s="78" t="s">
        <v>33</v>
      </c>
      <c r="K18" s="78">
        <v>3</v>
      </c>
      <c r="L18" s="78"/>
      <c r="M18" s="78">
        <v>3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3</v>
      </c>
      <c r="AA18" s="81">
        <f t="shared" si="5"/>
        <v>1</v>
      </c>
      <c r="AB18" s="81">
        <f t="shared" si="6"/>
        <v>1</v>
      </c>
      <c r="AC18" s="81">
        <f t="shared" si="7"/>
        <v>5</v>
      </c>
      <c r="AD18" s="95">
        <f t="shared" si="8"/>
        <v>3.6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4</v>
      </c>
      <c r="AI18" s="85">
        <f t="shared" si="12"/>
        <v>5</v>
      </c>
      <c r="AJ18" s="85">
        <f t="shared" si="13"/>
        <v>3</v>
      </c>
      <c r="AK18" s="85" t="str">
        <f t="shared" si="14"/>
        <v>з</v>
      </c>
      <c r="AL18" s="85">
        <f t="shared" si="15"/>
        <v>3</v>
      </c>
      <c r="AM18" s="85" t="str">
        <f t="shared" si="16"/>
        <v/>
      </c>
      <c r="AN18" s="85">
        <f t="shared" si="17"/>
        <v>3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2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25">
      <c r="A19" s="73">
        <v>14</v>
      </c>
      <c r="B19" s="100"/>
      <c r="C19" s="75" t="s">
        <v>31</v>
      </c>
      <c r="D19" s="76" t="s">
        <v>149</v>
      </c>
      <c r="E19" s="77">
        <v>2934</v>
      </c>
      <c r="F19" s="78" t="s">
        <v>33</v>
      </c>
      <c r="G19" s="78">
        <v>4</v>
      </c>
      <c r="H19" s="78">
        <v>5</v>
      </c>
      <c r="I19" s="78">
        <v>3</v>
      </c>
      <c r="J19" s="78" t="s">
        <v>33</v>
      </c>
      <c r="K19" s="78">
        <v>3</v>
      </c>
      <c r="L19" s="78"/>
      <c r="M19" s="78">
        <v>4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2</v>
      </c>
      <c r="AA19" s="81">
        <f t="shared" si="5"/>
        <v>2</v>
      </c>
      <c r="AB19" s="81">
        <f t="shared" si="6"/>
        <v>1</v>
      </c>
      <c r="AC19" s="81">
        <f t="shared" si="7"/>
        <v>5</v>
      </c>
      <c r="AD19" s="95">
        <f t="shared" si="8"/>
        <v>3.8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4</v>
      </c>
      <c r="AI19" s="85">
        <f t="shared" si="12"/>
        <v>5</v>
      </c>
      <c r="AJ19" s="85">
        <f t="shared" si="13"/>
        <v>3</v>
      </c>
      <c r="AK19" s="85" t="str">
        <f t="shared" si="14"/>
        <v>з</v>
      </c>
      <c r="AL19" s="85">
        <f t="shared" si="15"/>
        <v>3</v>
      </c>
      <c r="AM19" s="85" t="str">
        <f t="shared" si="16"/>
        <v/>
      </c>
      <c r="AN19" s="85">
        <f t="shared" si="17"/>
        <v>4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2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25">
      <c r="A20" s="73">
        <v>15</v>
      </c>
      <c r="B20" s="100"/>
      <c r="C20" s="75" t="s">
        <v>31</v>
      </c>
      <c r="D20" s="76" t="s">
        <v>150</v>
      </c>
      <c r="E20" s="77">
        <v>2934</v>
      </c>
      <c r="F20" s="78" t="s">
        <v>33</v>
      </c>
      <c r="G20" s="78">
        <v>4</v>
      </c>
      <c r="H20" s="78">
        <v>5</v>
      </c>
      <c r="I20" s="78">
        <v>5</v>
      </c>
      <c r="J20" s="78" t="s">
        <v>33</v>
      </c>
      <c r="K20" s="78">
        <v>5</v>
      </c>
      <c r="L20" s="78"/>
      <c r="M20" s="78">
        <v>5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4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1</v>
      </c>
      <c r="AB20" s="81">
        <f t="shared" si="6"/>
        <v>4</v>
      </c>
      <c r="AC20" s="81">
        <f t="shared" si="7"/>
        <v>5</v>
      </c>
      <c r="AD20" s="95">
        <f t="shared" si="8"/>
        <v>4.8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4</v>
      </c>
      <c r="AI20" s="85">
        <f t="shared" si="12"/>
        <v>5</v>
      </c>
      <c r="AJ20" s="85">
        <f t="shared" si="13"/>
        <v>5</v>
      </c>
      <c r="AK20" s="85" t="str">
        <f t="shared" si="14"/>
        <v>з</v>
      </c>
      <c r="AL20" s="85">
        <f t="shared" si="15"/>
        <v>5</v>
      </c>
      <c r="AM20" s="85" t="str">
        <f t="shared" si="16"/>
        <v/>
      </c>
      <c r="AN20" s="85">
        <f t="shared" si="17"/>
        <v>5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2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46.8" x14ac:dyDescent="0.25">
      <c r="A21" s="73">
        <v>16</v>
      </c>
      <c r="B21" s="100"/>
      <c r="C21" s="75" t="s">
        <v>31</v>
      </c>
      <c r="D21" s="76" t="s">
        <v>151</v>
      </c>
      <c r="E21" s="77">
        <v>2934</v>
      </c>
      <c r="F21" s="78" t="s">
        <v>33</v>
      </c>
      <c r="G21" s="78">
        <v>4</v>
      </c>
      <c r="H21" s="78">
        <v>5</v>
      </c>
      <c r="I21" s="78">
        <v>4</v>
      </c>
      <c r="J21" s="78" t="s">
        <v>33</v>
      </c>
      <c r="K21" s="78">
        <v>4</v>
      </c>
      <c r="L21" s="78"/>
      <c r="M21" s="78">
        <v>4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4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4</v>
      </c>
      <c r="AB21" s="81">
        <f t="shared" si="6"/>
        <v>1</v>
      </c>
      <c r="AC21" s="81">
        <f t="shared" si="7"/>
        <v>5</v>
      </c>
      <c r="AD21" s="95">
        <f t="shared" si="8"/>
        <v>4.2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4</v>
      </c>
      <c r="AI21" s="85">
        <f t="shared" si="12"/>
        <v>5</v>
      </c>
      <c r="AJ21" s="85">
        <f t="shared" si="13"/>
        <v>4</v>
      </c>
      <c r="AK21" s="85" t="str">
        <f t="shared" si="14"/>
        <v>з</v>
      </c>
      <c r="AL21" s="85">
        <f t="shared" si="15"/>
        <v>4</v>
      </c>
      <c r="AM21" s="85" t="str">
        <f t="shared" si="16"/>
        <v/>
      </c>
      <c r="AN21" s="85">
        <f t="shared" si="17"/>
        <v>4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2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25">
      <c r="A22" s="73">
        <v>17</v>
      </c>
      <c r="B22" s="100"/>
      <c r="C22" s="75" t="s">
        <v>31</v>
      </c>
      <c r="D22" s="76" t="s">
        <v>152</v>
      </c>
      <c r="E22" s="77">
        <v>2934</v>
      </c>
      <c r="F22" s="78" t="s">
        <v>33</v>
      </c>
      <c r="G22" s="78">
        <v>3</v>
      </c>
      <c r="H22" s="78">
        <v>4</v>
      </c>
      <c r="I22" s="78">
        <v>3</v>
      </c>
      <c r="J22" s="78" t="s">
        <v>33</v>
      </c>
      <c r="K22" s="78">
        <v>3</v>
      </c>
      <c r="L22" s="78"/>
      <c r="M22" s="78">
        <v>5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3</v>
      </c>
      <c r="AA22" s="81">
        <f t="shared" si="5"/>
        <v>1</v>
      </c>
      <c r="AB22" s="81">
        <f t="shared" si="6"/>
        <v>1</v>
      </c>
      <c r="AC22" s="81">
        <f t="shared" si="7"/>
        <v>5</v>
      </c>
      <c r="AD22" s="95">
        <f t="shared" si="8"/>
        <v>3.6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3</v>
      </c>
      <c r="AI22" s="85">
        <f t="shared" si="12"/>
        <v>4</v>
      </c>
      <c r="AJ22" s="85">
        <f t="shared" si="13"/>
        <v>3</v>
      </c>
      <c r="AK22" s="85" t="str">
        <f t="shared" si="14"/>
        <v>з</v>
      </c>
      <c r="AL22" s="85">
        <f t="shared" si="15"/>
        <v>3</v>
      </c>
      <c r="AM22" s="85" t="str">
        <f t="shared" si="16"/>
        <v/>
      </c>
      <c r="AN22" s="85">
        <f t="shared" si="17"/>
        <v>5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2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46.8" x14ac:dyDescent="0.25">
      <c r="A23" s="73">
        <v>18</v>
      </c>
      <c r="B23" s="100"/>
      <c r="C23" s="75" t="s">
        <v>31</v>
      </c>
      <c r="D23" s="76" t="s">
        <v>153</v>
      </c>
      <c r="E23" s="77">
        <v>2934</v>
      </c>
      <c r="F23" s="78" t="s">
        <v>33</v>
      </c>
      <c r="G23" s="78">
        <v>3</v>
      </c>
      <c r="H23" s="78">
        <v>5</v>
      </c>
      <c r="I23" s="78">
        <v>3</v>
      </c>
      <c r="J23" s="78" t="s">
        <v>33</v>
      </c>
      <c r="K23" s="78">
        <v>3</v>
      </c>
      <c r="L23" s="78"/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3</v>
      </c>
      <c r="AA23" s="81">
        <f t="shared" si="5"/>
        <v>1</v>
      </c>
      <c r="AB23" s="81">
        <f t="shared" si="6"/>
        <v>1</v>
      </c>
      <c r="AC23" s="81">
        <f t="shared" si="7"/>
        <v>5</v>
      </c>
      <c r="AD23" s="95">
        <f t="shared" si="8"/>
        <v>3.6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3</v>
      </c>
      <c r="AI23" s="85">
        <f t="shared" si="12"/>
        <v>5</v>
      </c>
      <c r="AJ23" s="85">
        <f t="shared" si="13"/>
        <v>3</v>
      </c>
      <c r="AK23" s="85" t="str">
        <f t="shared" si="14"/>
        <v>з</v>
      </c>
      <c r="AL23" s="85">
        <f t="shared" si="15"/>
        <v>3</v>
      </c>
      <c r="AM23" s="85" t="str">
        <f t="shared" si="16"/>
        <v/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2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25">
      <c r="A24" s="73">
        <v>19</v>
      </c>
      <c r="B24" s="100"/>
      <c r="C24" s="75" t="s">
        <v>31</v>
      </c>
      <c r="D24" s="76" t="s">
        <v>154</v>
      </c>
      <c r="E24" s="77">
        <v>2934</v>
      </c>
      <c r="F24" s="78" t="s">
        <v>33</v>
      </c>
      <c r="G24" s="78">
        <v>4</v>
      </c>
      <c r="H24" s="78">
        <v>5</v>
      </c>
      <c r="I24" s="78">
        <v>3</v>
      </c>
      <c r="J24" s="78" t="s">
        <v>33</v>
      </c>
      <c r="K24" s="78">
        <v>4</v>
      </c>
      <c r="L24" s="78"/>
      <c r="M24" s="78">
        <v>5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1</v>
      </c>
      <c r="AA24" s="81">
        <f t="shared" si="5"/>
        <v>2</v>
      </c>
      <c r="AB24" s="81">
        <f t="shared" si="6"/>
        <v>2</v>
      </c>
      <c r="AC24" s="81">
        <f t="shared" si="7"/>
        <v>5</v>
      </c>
      <c r="AD24" s="95">
        <f t="shared" si="8"/>
        <v>4.2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4</v>
      </c>
      <c r="AI24" s="85">
        <f t="shared" si="12"/>
        <v>5</v>
      </c>
      <c r="AJ24" s="85">
        <f t="shared" si="13"/>
        <v>3</v>
      </c>
      <c r="AK24" s="85" t="str">
        <f t="shared" si="14"/>
        <v>з</v>
      </c>
      <c r="AL24" s="85">
        <f t="shared" si="15"/>
        <v>4</v>
      </c>
      <c r="AM24" s="85" t="str">
        <f t="shared" si="16"/>
        <v/>
      </c>
      <c r="AN24" s="85">
        <f t="shared" si="17"/>
        <v>5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2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46.8" x14ac:dyDescent="0.25">
      <c r="A25" s="73">
        <v>20</v>
      </c>
      <c r="B25" s="100"/>
      <c r="C25" s="75" t="s">
        <v>31</v>
      </c>
      <c r="D25" s="76" t="s">
        <v>155</v>
      </c>
      <c r="E25" s="77">
        <v>2934</v>
      </c>
      <c r="F25" s="78" t="s">
        <v>33</v>
      </c>
      <c r="G25" s="78">
        <v>4</v>
      </c>
      <c r="H25" s="78">
        <v>3</v>
      </c>
      <c r="I25" s="78">
        <v>3</v>
      </c>
      <c r="J25" s="78" t="s">
        <v>33</v>
      </c>
      <c r="K25" s="78">
        <v>3</v>
      </c>
      <c r="L25" s="78"/>
      <c r="M25" s="78">
        <v>5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3</v>
      </c>
      <c r="AA25" s="81">
        <f t="shared" si="5"/>
        <v>1</v>
      </c>
      <c r="AB25" s="81">
        <f t="shared" si="6"/>
        <v>1</v>
      </c>
      <c r="AC25" s="81">
        <f t="shared" si="7"/>
        <v>5</v>
      </c>
      <c r="AD25" s="95">
        <f t="shared" si="8"/>
        <v>3.6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4</v>
      </c>
      <c r="AI25" s="85">
        <f t="shared" si="12"/>
        <v>3</v>
      </c>
      <c r="AJ25" s="85">
        <f t="shared" si="13"/>
        <v>3</v>
      </c>
      <c r="AK25" s="85" t="str">
        <f t="shared" si="14"/>
        <v>з</v>
      </c>
      <c r="AL25" s="85">
        <f t="shared" si="15"/>
        <v>3</v>
      </c>
      <c r="AM25" s="85" t="str">
        <f t="shared" si="16"/>
        <v/>
      </c>
      <c r="AN25" s="85">
        <f t="shared" si="17"/>
        <v>5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2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25">
      <c r="A26" s="73">
        <v>21</v>
      </c>
      <c r="B26" s="100"/>
      <c r="C26" s="75" t="s">
        <v>31</v>
      </c>
      <c r="D26" s="76" t="s">
        <v>156</v>
      </c>
      <c r="E26" s="77">
        <v>2934</v>
      </c>
      <c r="F26" s="78" t="s">
        <v>33</v>
      </c>
      <c r="G26" s="78">
        <v>3</v>
      </c>
      <c r="H26" s="78">
        <v>4</v>
      </c>
      <c r="I26" s="78">
        <v>5</v>
      </c>
      <c r="J26" s="78" t="s">
        <v>33</v>
      </c>
      <c r="K26" s="78">
        <v>5</v>
      </c>
      <c r="L26" s="78"/>
      <c r="M26" s="78">
        <v>5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1</v>
      </c>
      <c r="AA26" s="81">
        <f t="shared" si="5"/>
        <v>1</v>
      </c>
      <c r="AB26" s="81">
        <f t="shared" si="6"/>
        <v>3</v>
      </c>
      <c r="AC26" s="81">
        <f t="shared" si="7"/>
        <v>5</v>
      </c>
      <c r="AD26" s="95">
        <f t="shared" si="8"/>
        <v>4.4000000000000004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3</v>
      </c>
      <c r="AI26" s="85">
        <f t="shared" si="12"/>
        <v>4</v>
      </c>
      <c r="AJ26" s="85">
        <f t="shared" si="13"/>
        <v>5</v>
      </c>
      <c r="AK26" s="85" t="str">
        <f t="shared" si="14"/>
        <v>з</v>
      </c>
      <c r="AL26" s="85">
        <f t="shared" si="15"/>
        <v>5</v>
      </c>
      <c r="AM26" s="85" t="str">
        <f t="shared" si="16"/>
        <v/>
      </c>
      <c r="AN26" s="85">
        <f t="shared" si="17"/>
        <v>5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2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46.8" x14ac:dyDescent="0.25">
      <c r="A27" s="73">
        <v>22</v>
      </c>
      <c r="B27" s="100"/>
      <c r="C27" s="75" t="s">
        <v>31</v>
      </c>
      <c r="D27" s="76" t="s">
        <v>157</v>
      </c>
      <c r="E27" s="77">
        <v>2934</v>
      </c>
      <c r="F27" s="78" t="s">
        <v>33</v>
      </c>
      <c r="G27" s="78">
        <v>3</v>
      </c>
      <c r="H27" s="78">
        <v>4</v>
      </c>
      <c r="I27" s="78" t="s">
        <v>35</v>
      </c>
      <c r="J27" s="78" t="s">
        <v>33</v>
      </c>
      <c r="K27" s="78" t="s">
        <v>35</v>
      </c>
      <c r="L27" s="78"/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2</v>
      </c>
      <c r="W27" s="81">
        <f t="shared" si="1"/>
        <v>0</v>
      </c>
      <c r="X27" s="81">
        <f t="shared" si="2"/>
        <v>0</v>
      </c>
      <c r="Y27" s="81">
        <f t="shared" si="3"/>
        <v>2</v>
      </c>
      <c r="Z27" s="81">
        <f t="shared" si="4"/>
        <v>1</v>
      </c>
      <c r="AA27" s="81">
        <f t="shared" si="5"/>
        <v>2</v>
      </c>
      <c r="AB27" s="81">
        <f t="shared" si="6"/>
        <v>0</v>
      </c>
      <c r="AC27" s="81">
        <f t="shared" si="7"/>
        <v>5</v>
      </c>
      <c r="AD27" s="95">
        <f t="shared" si="8"/>
        <v>3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3</v>
      </c>
      <c r="AI27" s="85">
        <f t="shared" si="12"/>
        <v>4</v>
      </c>
      <c r="AJ27" s="85">
        <f t="shared" si="13"/>
        <v>2</v>
      </c>
      <c r="AK27" s="85" t="str">
        <f t="shared" si="14"/>
        <v>з</v>
      </c>
      <c r="AL27" s="85">
        <f t="shared" si="15"/>
        <v>2</v>
      </c>
      <c r="AM27" s="85" t="str">
        <f t="shared" si="16"/>
        <v/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2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25">
      <c r="A28" s="73">
        <v>23</v>
      </c>
      <c r="B28" s="100"/>
      <c r="C28" s="75" t="s">
        <v>44</v>
      </c>
      <c r="D28" s="76" t="s">
        <v>158</v>
      </c>
      <c r="E28" s="77">
        <v>2934</v>
      </c>
      <c r="F28" s="78" t="s">
        <v>33</v>
      </c>
      <c r="G28" s="78">
        <v>4</v>
      </c>
      <c r="H28" s="78">
        <v>5</v>
      </c>
      <c r="I28" s="78">
        <v>4</v>
      </c>
      <c r="J28" s="78" t="s">
        <v>33</v>
      </c>
      <c r="K28" s="78">
        <v>3</v>
      </c>
      <c r="L28" s="78"/>
      <c r="M28" s="78">
        <v>4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1</v>
      </c>
      <c r="AA28" s="81">
        <f t="shared" si="5"/>
        <v>3</v>
      </c>
      <c r="AB28" s="81">
        <f t="shared" si="6"/>
        <v>1</v>
      </c>
      <c r="AC28" s="81">
        <f t="shared" si="7"/>
        <v>5</v>
      </c>
      <c r="AD28" s="95">
        <f t="shared" si="8"/>
        <v>4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4</v>
      </c>
      <c r="AI28" s="85">
        <f t="shared" si="12"/>
        <v>5</v>
      </c>
      <c r="AJ28" s="85">
        <f t="shared" si="13"/>
        <v>4</v>
      </c>
      <c r="AK28" s="85" t="str">
        <f t="shared" si="14"/>
        <v>з</v>
      </c>
      <c r="AL28" s="85">
        <f t="shared" si="15"/>
        <v>3</v>
      </c>
      <c r="AM28" s="85" t="str">
        <f t="shared" si="16"/>
        <v/>
      </c>
      <c r="AN28" s="85">
        <f t="shared" si="17"/>
        <v>4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2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25">
      <c r="A29" s="73">
        <v>24</v>
      </c>
      <c r="B29" s="100"/>
      <c r="C29" s="75" t="s">
        <v>31</v>
      </c>
      <c r="D29" s="76" t="s">
        <v>159</v>
      </c>
      <c r="E29" s="77">
        <v>2934</v>
      </c>
      <c r="F29" s="78" t="s">
        <v>33</v>
      </c>
      <c r="G29" s="78">
        <v>3</v>
      </c>
      <c r="H29" s="78">
        <v>5</v>
      </c>
      <c r="I29" s="78" t="s">
        <v>35</v>
      </c>
      <c r="J29" s="78" t="s">
        <v>33</v>
      </c>
      <c r="K29" s="78" t="s">
        <v>114</v>
      </c>
      <c r="L29" s="78"/>
      <c r="M29" s="78">
        <v>4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2</v>
      </c>
      <c r="W29" s="81">
        <f t="shared" si="1"/>
        <v>0</v>
      </c>
      <c r="X29" s="81">
        <f t="shared" si="2"/>
        <v>0</v>
      </c>
      <c r="Y29" s="81">
        <f t="shared" si="3"/>
        <v>2</v>
      </c>
      <c r="Z29" s="81">
        <f t="shared" si="4"/>
        <v>1</v>
      </c>
      <c r="AA29" s="81">
        <f t="shared" si="5"/>
        <v>1</v>
      </c>
      <c r="AB29" s="81">
        <f t="shared" si="6"/>
        <v>1</v>
      </c>
      <c r="AC29" s="81">
        <f t="shared" si="7"/>
        <v>5</v>
      </c>
      <c r="AD29" s="101">
        <f t="shared" si="8"/>
        <v>3.2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3</v>
      </c>
      <c r="AI29" s="85">
        <f t="shared" si="12"/>
        <v>5</v>
      </c>
      <c r="AJ29" s="85">
        <f t="shared" si="13"/>
        <v>2</v>
      </c>
      <c r="AK29" s="85" t="str">
        <f t="shared" si="14"/>
        <v>з</v>
      </c>
      <c r="AL29" s="85">
        <f t="shared" si="15"/>
        <v>2</v>
      </c>
      <c r="AM29" s="85" t="str">
        <f t="shared" si="16"/>
        <v/>
      </c>
      <c r="AN29" s="85">
        <f t="shared" si="17"/>
        <v>4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2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25">
      <c r="A30" s="73">
        <v>25</v>
      </c>
      <c r="B30" s="100"/>
      <c r="C30" s="75" t="s">
        <v>31</v>
      </c>
      <c r="D30" s="76" t="s">
        <v>160</v>
      </c>
      <c r="E30" s="77">
        <v>2934</v>
      </c>
      <c r="F30" s="78" t="s">
        <v>33</v>
      </c>
      <c r="G30" s="78">
        <v>3</v>
      </c>
      <c r="H30" s="78">
        <v>5</v>
      </c>
      <c r="I30" s="78">
        <v>3</v>
      </c>
      <c r="J30" s="78" t="s">
        <v>33</v>
      </c>
      <c r="K30" s="78">
        <v>3</v>
      </c>
      <c r="L30" s="78"/>
      <c r="M30" s="78">
        <v>3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4</v>
      </c>
      <c r="AA30" s="81">
        <f t="shared" si="5"/>
        <v>0</v>
      </c>
      <c r="AB30" s="81">
        <f t="shared" si="6"/>
        <v>1</v>
      </c>
      <c r="AC30" s="81">
        <f t="shared" si="7"/>
        <v>5</v>
      </c>
      <c r="AD30" s="95">
        <f t="shared" si="8"/>
        <v>3.4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3</v>
      </c>
      <c r="AI30" s="85">
        <f t="shared" si="12"/>
        <v>5</v>
      </c>
      <c r="AJ30" s="85">
        <f t="shared" si="13"/>
        <v>3</v>
      </c>
      <c r="AK30" s="85" t="str">
        <f t="shared" si="14"/>
        <v>з</v>
      </c>
      <c r="AL30" s="85">
        <f t="shared" si="15"/>
        <v>3</v>
      </c>
      <c r="AM30" s="85" t="str">
        <f t="shared" si="16"/>
        <v/>
      </c>
      <c r="AN30" s="85">
        <f t="shared" si="17"/>
        <v>3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2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25">
      <c r="A31" s="73">
        <v>26</v>
      </c>
      <c r="B31" s="100"/>
      <c r="C31" s="75" t="s">
        <v>31</v>
      </c>
      <c r="D31" s="76" t="s">
        <v>161</v>
      </c>
      <c r="E31" s="77">
        <v>2934</v>
      </c>
      <c r="F31" s="78" t="s">
        <v>33</v>
      </c>
      <c r="G31" s="78">
        <v>4</v>
      </c>
      <c r="H31" s="78">
        <v>5</v>
      </c>
      <c r="I31" s="78">
        <v>3</v>
      </c>
      <c r="J31" s="78" t="s">
        <v>33</v>
      </c>
      <c r="K31" s="78">
        <v>3</v>
      </c>
      <c r="L31" s="78"/>
      <c r="M31" s="78">
        <v>5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3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2</v>
      </c>
      <c r="AA31" s="81">
        <f t="shared" si="5"/>
        <v>1</v>
      </c>
      <c r="AB31" s="81">
        <f t="shared" si="6"/>
        <v>2</v>
      </c>
      <c r="AC31" s="81">
        <f t="shared" si="7"/>
        <v>5</v>
      </c>
      <c r="AD31" s="95">
        <f t="shared" si="8"/>
        <v>4</v>
      </c>
      <c r="AE31" s="96">
        <f t="shared" si="9"/>
        <v>0</v>
      </c>
      <c r="AF31" s="17"/>
      <c r="AG31" s="85" t="str">
        <f t="shared" si="10"/>
        <v>з</v>
      </c>
      <c r="AH31" s="85">
        <f t="shared" si="11"/>
        <v>4</v>
      </c>
      <c r="AI31" s="85">
        <f t="shared" si="12"/>
        <v>5</v>
      </c>
      <c r="AJ31" s="85">
        <f t="shared" si="13"/>
        <v>3</v>
      </c>
      <c r="AK31" s="85" t="str">
        <f t="shared" si="14"/>
        <v>з</v>
      </c>
      <c r="AL31" s="85">
        <f t="shared" si="15"/>
        <v>3</v>
      </c>
      <c r="AM31" s="85" t="str">
        <f t="shared" si="16"/>
        <v/>
      </c>
      <c r="AN31" s="85">
        <f t="shared" si="17"/>
        <v>5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2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7.399999999999999" x14ac:dyDescent="0.25">
      <c r="A32" s="73"/>
      <c r="B32" s="102"/>
      <c r="C32" s="75"/>
      <c r="D32" s="76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5"/>
      <c r="D33" s="106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COUNTIF(E6:E36,"2934")</f>
        <v>26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3.6538461538461537</v>
      </c>
      <c r="H38" s="120">
        <v>4.5384615384615383</v>
      </c>
      <c r="I38" s="120">
        <v>3.1923076923076925</v>
      </c>
      <c r="J38" s="120" t="str">
        <v xml:space="preserve"> </v>
      </c>
      <c r="K38" s="120">
        <v>3.2307692307692308</v>
      </c>
      <c r="L38" s="120" t="str">
        <v xml:space="preserve"> </v>
      </c>
      <c r="M38" s="120">
        <v>4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7</v>
      </c>
      <c r="Z38" s="123">
        <f>SUM(Z6:Z37)</f>
        <v>55</v>
      </c>
      <c r="AA38" s="123">
        <f>SUM(AA6:AA37)</f>
        <v>35</v>
      </c>
      <c r="AB38" s="123">
        <f>SUM(AB6:AB37)</f>
        <v>33</v>
      </c>
      <c r="AC38" s="123">
        <f t="shared" si="7"/>
        <v>130</v>
      </c>
      <c r="AD38" s="95">
        <f t="shared" si="8"/>
        <v>3.7230769230769232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>
        <f t="shared" si="27"/>
        <v>3.6538461538461537</v>
      </c>
      <c r="AI38" s="125">
        <f t="shared" si="27"/>
        <v>4.5384615384615383</v>
      </c>
      <c r="AJ38" s="125">
        <f t="shared" si="27"/>
        <v>3.1923076923076925</v>
      </c>
      <c r="AK38" s="125" t="str">
        <f t="shared" si="27"/>
        <v xml:space="preserve"> </v>
      </c>
      <c r="AL38" s="125">
        <f t="shared" si="27"/>
        <v>3.2307692307692308</v>
      </c>
      <c r="AM38" s="125" t="str">
        <f t="shared" si="27"/>
        <v xml:space="preserve"> </v>
      </c>
      <c r="AN38" s="125">
        <f t="shared" si="27"/>
        <v>4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2</v>
      </c>
      <c r="H39" s="130">
        <v>17</v>
      </c>
      <c r="I39" s="130">
        <v>3</v>
      </c>
      <c r="J39" s="130" t="str">
        <v>0</v>
      </c>
      <c r="K39" s="130">
        <v>3</v>
      </c>
      <c r="L39" s="130" t="str">
        <v>0</v>
      </c>
      <c r="M39" s="130">
        <v>8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130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>
        <f t="shared" si="28"/>
        <v>2</v>
      </c>
      <c r="AI39" s="137">
        <f t="shared" si="28"/>
        <v>17</v>
      </c>
      <c r="AJ39" s="137">
        <f t="shared" si="28"/>
        <v>3</v>
      </c>
      <c r="AK39" s="137" t="str">
        <f t="shared" si="28"/>
        <v>0</v>
      </c>
      <c r="AL39" s="137">
        <f t="shared" si="28"/>
        <v>3</v>
      </c>
      <c r="AM39" s="137" t="str">
        <f t="shared" si="28"/>
        <v>0</v>
      </c>
      <c r="AN39" s="137">
        <f t="shared" si="28"/>
        <v>8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13</v>
      </c>
      <c r="H40" s="145">
        <v>6</v>
      </c>
      <c r="I40" s="145">
        <v>3</v>
      </c>
      <c r="J40" s="145" t="str">
        <v>0</v>
      </c>
      <c r="K40" s="145">
        <v>3</v>
      </c>
      <c r="L40" s="145" t="str">
        <v>0</v>
      </c>
      <c r="M40" s="145">
        <v>10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3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5</v>
      </c>
      <c r="AA40" s="148">
        <f>IF(COUNTIF(AA6:AA37,4)=0," ",COUNTIF(AA6:AA37,4))</f>
        <v>1</v>
      </c>
      <c r="AB40" s="148">
        <f>IF(COUNTIF(AB6:AB37,4)=0," ",COUNTIF(AB6:AB37,4))</f>
        <v>2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>
        <f t="shared" si="29"/>
        <v>13</v>
      </c>
      <c r="AI40" s="148">
        <f t="shared" si="29"/>
        <v>6</v>
      </c>
      <c r="AJ40" s="148">
        <f t="shared" si="29"/>
        <v>3</v>
      </c>
      <c r="AK40" s="148" t="str">
        <f t="shared" si="29"/>
        <v>0</v>
      </c>
      <c r="AL40" s="148">
        <f t="shared" si="29"/>
        <v>3</v>
      </c>
      <c r="AM40" s="148" t="str">
        <f t="shared" si="29"/>
        <v>0</v>
      </c>
      <c r="AN40" s="148">
        <f t="shared" si="29"/>
        <v>10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11</v>
      </c>
      <c r="H41" s="158">
        <v>3</v>
      </c>
      <c r="I41" s="158">
        <v>16</v>
      </c>
      <c r="J41" s="158" t="str">
        <v>0</v>
      </c>
      <c r="K41" s="158">
        <v>17</v>
      </c>
      <c r="L41" s="158" t="str">
        <v>0</v>
      </c>
      <c r="M41" s="158">
        <v>8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19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6</v>
      </c>
      <c r="AA41" s="161">
        <f>IF(COUNTIF(AA6:AA37,3)=0," ",COUNTIF(AA6:AA37,3))</f>
        <v>1</v>
      </c>
      <c r="AB41" s="161">
        <f>IF(COUNTIF(AB6:AB37,3)=0," ",COUNTIF(AB6:AB37,3))</f>
        <v>1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>
        <f t="shared" si="30"/>
        <v>11</v>
      </c>
      <c r="AI41" s="161">
        <f t="shared" si="30"/>
        <v>3</v>
      </c>
      <c r="AJ41" s="161">
        <f t="shared" si="30"/>
        <v>16</v>
      </c>
      <c r="AK41" s="161" t="str">
        <f t="shared" si="30"/>
        <v>0</v>
      </c>
      <c r="AL41" s="161">
        <f t="shared" si="30"/>
        <v>17</v>
      </c>
      <c r="AM41" s="161" t="str">
        <f t="shared" si="30"/>
        <v>0</v>
      </c>
      <c r="AN41" s="161">
        <f t="shared" si="30"/>
        <v>8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4</v>
      </c>
      <c r="J42" s="79">
        <v>0</v>
      </c>
      <c r="K42" s="79">
        <v>3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4</v>
      </c>
      <c r="W42" s="80"/>
      <c r="X42" s="80"/>
      <c r="Y42" s="80">
        <f>IF(COUNTIF(Y6:Y37,2)=0," ",COUNTIF(Y6:Y37,2))</f>
        <v>3</v>
      </c>
      <c r="Z42" s="80">
        <f>IF(COUNTIF(Z6:Z37,2)=0," ",COUNTIF(Z6:Z37,2))</f>
        <v>5</v>
      </c>
      <c r="AA42" s="80">
        <f>IF(COUNTIF(AA6:AA37,2)=0," ",COUNTIF(AA6:AA37,2))</f>
        <v>7</v>
      </c>
      <c r="AB42" s="80">
        <f>IF(COUNTIF(AB6:AB37,2)=0," ",COUNTIF(AB6:AB37,2))</f>
        <v>4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4</v>
      </c>
      <c r="AK42" s="80">
        <f t="shared" si="31"/>
        <v>0</v>
      </c>
      <c r="AL42" s="80">
        <f t="shared" si="31"/>
        <v>3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26</v>
      </c>
      <c r="G44" s="79" t="str">
        <v>0</v>
      </c>
      <c r="H44" s="79" t="str">
        <v>0</v>
      </c>
      <c r="I44" s="79" t="str">
        <v>0</v>
      </c>
      <c r="J44" s="79">
        <v>26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5">IF(COUNTIF(AG6:AG37,"з")=0,"0",COUNTIF(AG6:AG37,"з"))</f>
        <v>26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>
        <f t="shared" si="35"/>
        <v>26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44019.541676620371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72" t="s">
        <v>70</v>
      </c>
      <c r="G2" s="172"/>
      <c r="H2" s="22" t="s">
        <v>1</v>
      </c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2935</v>
      </c>
      <c r="B3" s="29"/>
      <c r="C3" s="29"/>
      <c r="D3" s="30" t="s">
        <v>3</v>
      </c>
      <c r="E3" s="31"/>
      <c r="F3" s="32" t="s">
        <v>6</v>
      </c>
      <c r="G3" s="32" t="s">
        <v>4</v>
      </c>
      <c r="H3" s="32" t="s">
        <v>5</v>
      </c>
      <c r="I3" s="32" t="s">
        <v>8</v>
      </c>
      <c r="J3" s="32" t="s">
        <v>72</v>
      </c>
      <c r="K3" s="32" t="s">
        <v>9</v>
      </c>
      <c r="L3" s="32"/>
      <c r="M3" s="32" t="s">
        <v>102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21</v>
      </c>
      <c r="G5" s="56" t="s">
        <v>18</v>
      </c>
      <c r="H5" s="56" t="s">
        <v>19</v>
      </c>
      <c r="I5" s="57" t="s">
        <v>20</v>
      </c>
      <c r="J5" s="56" t="s">
        <v>21</v>
      </c>
      <c r="K5" s="58" t="s">
        <v>74</v>
      </c>
      <c r="L5" s="58"/>
      <c r="M5" s="58" t="s">
        <v>23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3">
      <c r="A6" s="73">
        <v>1</v>
      </c>
      <c r="B6" s="74"/>
      <c r="C6" s="75" t="s">
        <v>31</v>
      </c>
      <c r="D6" s="170" t="s">
        <v>162</v>
      </c>
      <c r="E6" s="77">
        <v>2935</v>
      </c>
      <c r="F6" s="78" t="s">
        <v>33</v>
      </c>
      <c r="G6" s="78" t="s">
        <v>33</v>
      </c>
      <c r="H6" s="78">
        <v>4</v>
      </c>
      <c r="I6" s="78">
        <v>5</v>
      </c>
      <c r="J6" s="78">
        <v>5</v>
      </c>
      <c r="K6" s="78">
        <v>5</v>
      </c>
      <c r="L6" s="78"/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2</v>
      </c>
      <c r="AB6" s="81">
        <f t="shared" ref="AB6:AB37" si="6">COUNTIF(AG6:AV6,AB$5)</f>
        <v>3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4.5999999999999996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 t="str">
        <f t="shared" ref="AH6:AH37" si="11">IF(ISERROR(VALUE(LEFT(G6))),LEFT(G6),VALUE(LEFT(G6)))</f>
        <v>з</v>
      </c>
      <c r="AI6" s="85">
        <f t="shared" ref="AI6:AI37" si="12">IF(ISERROR(VALUE(LEFT(H6))),LEFT(H6),VALUE(LEFT(H6)))</f>
        <v>4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5</v>
      </c>
      <c r="AL6" s="85">
        <f t="shared" ref="AL6:AL37" si="15">IF(ISERROR(VALUE(LEFT(K6))),LEFT(K6),VALUE(LEFT(K6)))</f>
        <v>5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2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31</v>
      </c>
      <c r="D7" s="170" t="s">
        <v>163</v>
      </c>
      <c r="E7" s="77">
        <v>2935</v>
      </c>
      <c r="F7" s="78" t="s">
        <v>33</v>
      </c>
      <c r="G7" s="78" t="s">
        <v>33</v>
      </c>
      <c r="H7" s="78">
        <v>3</v>
      </c>
      <c r="I7" s="78">
        <v>5</v>
      </c>
      <c r="J7" s="78">
        <v>3</v>
      </c>
      <c r="K7" s="78">
        <v>3</v>
      </c>
      <c r="L7" s="78"/>
      <c r="M7" s="78">
        <v>3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4</v>
      </c>
      <c r="AA7" s="81">
        <f t="shared" si="5"/>
        <v>0</v>
      </c>
      <c r="AB7" s="81">
        <f t="shared" si="6"/>
        <v>1</v>
      </c>
      <c r="AC7" s="81">
        <f t="shared" si="7"/>
        <v>5</v>
      </c>
      <c r="AD7" s="82">
        <f t="shared" si="8"/>
        <v>3.4</v>
      </c>
      <c r="AE7" s="83">
        <f t="shared" si="9"/>
        <v>0</v>
      </c>
      <c r="AF7" s="84"/>
      <c r="AG7" s="85" t="str">
        <f t="shared" si="10"/>
        <v>з</v>
      </c>
      <c r="AH7" s="85" t="str">
        <f t="shared" si="11"/>
        <v>з</v>
      </c>
      <c r="AI7" s="85">
        <f t="shared" si="12"/>
        <v>3</v>
      </c>
      <c r="AJ7" s="85">
        <f t="shared" si="13"/>
        <v>5</v>
      </c>
      <c r="AK7" s="85">
        <f t="shared" si="14"/>
        <v>3</v>
      </c>
      <c r="AL7" s="85">
        <f t="shared" si="15"/>
        <v>3</v>
      </c>
      <c r="AM7" s="85" t="str">
        <f t="shared" si="16"/>
        <v/>
      </c>
      <c r="AN7" s="85">
        <f t="shared" si="17"/>
        <v>3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2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31</v>
      </c>
      <c r="D8" s="170" t="s">
        <v>164</v>
      </c>
      <c r="E8" s="77">
        <v>2935</v>
      </c>
      <c r="F8" s="78" t="s">
        <v>33</v>
      </c>
      <c r="G8" s="78" t="s">
        <v>33</v>
      </c>
      <c r="H8" s="78">
        <v>4</v>
      </c>
      <c r="I8" s="78">
        <v>5</v>
      </c>
      <c r="J8" s="78">
        <v>3</v>
      </c>
      <c r="K8" s="78">
        <v>3</v>
      </c>
      <c r="L8" s="78"/>
      <c r="M8" s="78">
        <v>4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2</v>
      </c>
      <c r="AA8" s="81">
        <f t="shared" si="5"/>
        <v>2</v>
      </c>
      <c r="AB8" s="81">
        <f t="shared" si="6"/>
        <v>1</v>
      </c>
      <c r="AC8" s="81">
        <f t="shared" si="7"/>
        <v>5</v>
      </c>
      <c r="AD8" s="82">
        <f t="shared" si="8"/>
        <v>3.8</v>
      </c>
      <c r="AE8" s="83">
        <f t="shared" si="9"/>
        <v>0</v>
      </c>
      <c r="AF8" s="84"/>
      <c r="AG8" s="85" t="str">
        <f t="shared" si="10"/>
        <v>з</v>
      </c>
      <c r="AH8" s="85" t="str">
        <f t="shared" si="11"/>
        <v>з</v>
      </c>
      <c r="AI8" s="85">
        <f t="shared" si="12"/>
        <v>4</v>
      </c>
      <c r="AJ8" s="85">
        <f t="shared" si="13"/>
        <v>5</v>
      </c>
      <c r="AK8" s="85">
        <f t="shared" si="14"/>
        <v>3</v>
      </c>
      <c r="AL8" s="85">
        <f t="shared" si="15"/>
        <v>3</v>
      </c>
      <c r="AM8" s="85" t="str">
        <f t="shared" si="16"/>
        <v/>
      </c>
      <c r="AN8" s="85">
        <f t="shared" si="17"/>
        <v>4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2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31</v>
      </c>
      <c r="D9" s="170" t="s">
        <v>165</v>
      </c>
      <c r="E9" s="77">
        <v>2935</v>
      </c>
      <c r="F9" s="78" t="s">
        <v>33</v>
      </c>
      <c r="G9" s="78" t="s">
        <v>33</v>
      </c>
      <c r="H9" s="78">
        <v>3</v>
      </c>
      <c r="I9" s="78">
        <v>5</v>
      </c>
      <c r="J9" s="78">
        <v>3</v>
      </c>
      <c r="K9" s="78">
        <v>3</v>
      </c>
      <c r="L9" s="78"/>
      <c r="M9" s="78">
        <v>3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4</v>
      </c>
      <c r="AA9" s="81">
        <f t="shared" si="5"/>
        <v>0</v>
      </c>
      <c r="AB9" s="81">
        <f t="shared" si="6"/>
        <v>1</v>
      </c>
      <c r="AC9" s="81">
        <f t="shared" si="7"/>
        <v>5</v>
      </c>
      <c r="AD9" s="82">
        <f t="shared" si="8"/>
        <v>3.4</v>
      </c>
      <c r="AE9" s="83">
        <f t="shared" si="9"/>
        <v>0</v>
      </c>
      <c r="AF9" s="84"/>
      <c r="AG9" s="85" t="str">
        <f t="shared" si="10"/>
        <v>з</v>
      </c>
      <c r="AH9" s="85" t="str">
        <f t="shared" si="11"/>
        <v>з</v>
      </c>
      <c r="AI9" s="85">
        <f t="shared" si="12"/>
        <v>3</v>
      </c>
      <c r="AJ9" s="85">
        <f t="shared" si="13"/>
        <v>5</v>
      </c>
      <c r="AK9" s="85">
        <f t="shared" si="14"/>
        <v>3</v>
      </c>
      <c r="AL9" s="85">
        <f t="shared" si="15"/>
        <v>3</v>
      </c>
      <c r="AM9" s="85" t="str">
        <f t="shared" si="16"/>
        <v/>
      </c>
      <c r="AN9" s="85">
        <f t="shared" si="17"/>
        <v>3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2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46.8" x14ac:dyDescent="0.3">
      <c r="A10" s="73">
        <v>5</v>
      </c>
      <c r="B10" s="74"/>
      <c r="C10" s="75" t="s">
        <v>31</v>
      </c>
      <c r="D10" s="170" t="s">
        <v>166</v>
      </c>
      <c r="E10" s="77">
        <v>2935</v>
      </c>
      <c r="F10" s="78" t="s">
        <v>33</v>
      </c>
      <c r="G10" s="78" t="s">
        <v>33</v>
      </c>
      <c r="H10" s="78">
        <v>4</v>
      </c>
      <c r="I10" s="78">
        <v>5</v>
      </c>
      <c r="J10" s="78">
        <v>4</v>
      </c>
      <c r="K10" s="78">
        <v>4</v>
      </c>
      <c r="L10" s="78"/>
      <c r="M10" s="78">
        <v>3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1</v>
      </c>
      <c r="AA10" s="81">
        <f t="shared" si="5"/>
        <v>3</v>
      </c>
      <c r="AB10" s="81">
        <f t="shared" si="6"/>
        <v>1</v>
      </c>
      <c r="AC10" s="81">
        <f t="shared" si="7"/>
        <v>5</v>
      </c>
      <c r="AD10" s="82">
        <f t="shared" si="8"/>
        <v>4</v>
      </c>
      <c r="AE10" s="83">
        <f t="shared" si="9"/>
        <v>0</v>
      </c>
      <c r="AF10" s="84"/>
      <c r="AG10" s="85" t="str">
        <f t="shared" si="10"/>
        <v>з</v>
      </c>
      <c r="AH10" s="85" t="str">
        <f t="shared" si="11"/>
        <v>з</v>
      </c>
      <c r="AI10" s="85">
        <f t="shared" si="12"/>
        <v>4</v>
      </c>
      <c r="AJ10" s="85">
        <f t="shared" si="13"/>
        <v>5</v>
      </c>
      <c r="AK10" s="85">
        <f t="shared" si="14"/>
        <v>4</v>
      </c>
      <c r="AL10" s="85">
        <f t="shared" si="15"/>
        <v>4</v>
      </c>
      <c r="AM10" s="85" t="str">
        <f t="shared" si="16"/>
        <v/>
      </c>
      <c r="AN10" s="85">
        <f t="shared" si="17"/>
        <v>3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2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3">
      <c r="A11" s="73">
        <v>6</v>
      </c>
      <c r="B11" s="74"/>
      <c r="C11" s="75" t="s">
        <v>143</v>
      </c>
      <c r="D11" s="170" t="s">
        <v>167</v>
      </c>
      <c r="E11" s="77">
        <v>2935</v>
      </c>
      <c r="F11" s="78" t="s">
        <v>33</v>
      </c>
      <c r="G11" s="78" t="s">
        <v>33</v>
      </c>
      <c r="H11" s="78">
        <v>4</v>
      </c>
      <c r="I11" s="78">
        <v>5</v>
      </c>
      <c r="J11" s="78">
        <v>3</v>
      </c>
      <c r="K11" s="78">
        <v>3</v>
      </c>
      <c r="L11" s="78"/>
      <c r="M11" s="78">
        <v>4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2</v>
      </c>
      <c r="AA11" s="81">
        <f t="shared" si="5"/>
        <v>2</v>
      </c>
      <c r="AB11" s="81">
        <f t="shared" si="6"/>
        <v>1</v>
      </c>
      <c r="AC11" s="81">
        <f t="shared" si="7"/>
        <v>5</v>
      </c>
      <c r="AD11" s="82">
        <f t="shared" si="8"/>
        <v>3.8</v>
      </c>
      <c r="AE11" s="90">
        <f t="shared" si="9"/>
        <v>0</v>
      </c>
      <c r="AG11" s="85" t="str">
        <f t="shared" si="10"/>
        <v>з</v>
      </c>
      <c r="AH11" s="85" t="str">
        <f t="shared" si="11"/>
        <v>з</v>
      </c>
      <c r="AI11" s="85">
        <f t="shared" si="12"/>
        <v>4</v>
      </c>
      <c r="AJ11" s="85">
        <f t="shared" si="13"/>
        <v>5</v>
      </c>
      <c r="AK11" s="85">
        <f t="shared" si="14"/>
        <v>3</v>
      </c>
      <c r="AL11" s="85">
        <f t="shared" si="15"/>
        <v>3</v>
      </c>
      <c r="AM11" s="85" t="str">
        <f t="shared" si="16"/>
        <v/>
      </c>
      <c r="AN11" s="85">
        <f t="shared" si="17"/>
        <v>4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3">
      <c r="A12" s="73">
        <v>7</v>
      </c>
      <c r="B12" s="74"/>
      <c r="C12" s="75" t="s">
        <v>31</v>
      </c>
      <c r="D12" s="170" t="s">
        <v>168</v>
      </c>
      <c r="E12" s="77">
        <v>2935</v>
      </c>
      <c r="F12" s="78" t="s">
        <v>33</v>
      </c>
      <c r="G12" s="78" t="s">
        <v>33</v>
      </c>
      <c r="H12" s="78">
        <v>4</v>
      </c>
      <c r="I12" s="78">
        <v>5</v>
      </c>
      <c r="J12" s="78">
        <v>3</v>
      </c>
      <c r="K12" s="78">
        <v>3</v>
      </c>
      <c r="L12" s="78"/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2</v>
      </c>
      <c r="AA12" s="81">
        <f t="shared" si="5"/>
        <v>2</v>
      </c>
      <c r="AB12" s="81">
        <f t="shared" si="6"/>
        <v>1</v>
      </c>
      <c r="AC12" s="81">
        <f t="shared" si="7"/>
        <v>5</v>
      </c>
      <c r="AD12" s="82">
        <f t="shared" si="8"/>
        <v>3.8</v>
      </c>
      <c r="AE12" s="83">
        <f t="shared" si="9"/>
        <v>0</v>
      </c>
      <c r="AF12" s="84"/>
      <c r="AG12" s="85" t="str">
        <f t="shared" si="10"/>
        <v>з</v>
      </c>
      <c r="AH12" s="85" t="str">
        <f t="shared" si="11"/>
        <v>з</v>
      </c>
      <c r="AI12" s="85">
        <f t="shared" si="12"/>
        <v>4</v>
      </c>
      <c r="AJ12" s="85">
        <f t="shared" si="13"/>
        <v>5</v>
      </c>
      <c r="AK12" s="85">
        <f t="shared" si="14"/>
        <v>3</v>
      </c>
      <c r="AL12" s="85">
        <f t="shared" si="15"/>
        <v>3</v>
      </c>
      <c r="AM12" s="85" t="str">
        <f t="shared" si="16"/>
        <v/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2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44</v>
      </c>
      <c r="D13" s="170" t="s">
        <v>169</v>
      </c>
      <c r="E13" s="77">
        <v>2935</v>
      </c>
      <c r="F13" s="78" t="s">
        <v>33</v>
      </c>
      <c r="G13" s="78" t="s">
        <v>33</v>
      </c>
      <c r="H13" s="78">
        <v>4</v>
      </c>
      <c r="I13" s="78">
        <v>5</v>
      </c>
      <c r="J13" s="78">
        <v>3</v>
      </c>
      <c r="K13" s="78">
        <v>3</v>
      </c>
      <c r="L13" s="78"/>
      <c r="M13" s="78">
        <v>5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2</v>
      </c>
      <c r="AA13" s="81">
        <f t="shared" si="5"/>
        <v>1</v>
      </c>
      <c r="AB13" s="81">
        <f t="shared" si="6"/>
        <v>2</v>
      </c>
      <c r="AC13" s="81">
        <f t="shared" si="7"/>
        <v>5</v>
      </c>
      <c r="AD13" s="82">
        <f t="shared" si="8"/>
        <v>4</v>
      </c>
      <c r="AE13" s="83">
        <f t="shared" si="9"/>
        <v>0</v>
      </c>
      <c r="AF13" s="84"/>
      <c r="AG13" s="85" t="str">
        <f t="shared" si="10"/>
        <v>з</v>
      </c>
      <c r="AH13" s="85" t="str">
        <f t="shared" si="11"/>
        <v>з</v>
      </c>
      <c r="AI13" s="85">
        <f t="shared" si="12"/>
        <v>4</v>
      </c>
      <c r="AJ13" s="85">
        <f t="shared" si="13"/>
        <v>5</v>
      </c>
      <c r="AK13" s="85">
        <f t="shared" si="14"/>
        <v>3</v>
      </c>
      <c r="AL13" s="85">
        <f t="shared" si="15"/>
        <v>3</v>
      </c>
      <c r="AM13" s="85" t="str">
        <f t="shared" si="16"/>
        <v/>
      </c>
      <c r="AN13" s="85">
        <f t="shared" si="17"/>
        <v>5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2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3">
      <c r="A14" s="73">
        <v>9</v>
      </c>
      <c r="B14" s="74"/>
      <c r="C14" s="75" t="s">
        <v>31</v>
      </c>
      <c r="D14" s="170" t="s">
        <v>170</v>
      </c>
      <c r="E14" s="77">
        <v>2935</v>
      </c>
      <c r="F14" s="78" t="s">
        <v>33</v>
      </c>
      <c r="G14" s="78" t="s">
        <v>33</v>
      </c>
      <c r="H14" s="78">
        <v>4</v>
      </c>
      <c r="I14" s="78">
        <v>5</v>
      </c>
      <c r="J14" s="78">
        <v>3</v>
      </c>
      <c r="K14" s="78" t="s">
        <v>35</v>
      </c>
      <c r="L14" s="78"/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2</v>
      </c>
      <c r="W14" s="81">
        <f t="shared" si="1"/>
        <v>0</v>
      </c>
      <c r="X14" s="81">
        <f t="shared" si="2"/>
        <v>0</v>
      </c>
      <c r="Y14" s="81">
        <f t="shared" si="3"/>
        <v>1</v>
      </c>
      <c r="Z14" s="81">
        <f t="shared" si="4"/>
        <v>2</v>
      </c>
      <c r="AA14" s="81">
        <f t="shared" si="5"/>
        <v>1</v>
      </c>
      <c r="AB14" s="81">
        <f t="shared" si="6"/>
        <v>1</v>
      </c>
      <c r="AC14" s="81">
        <f t="shared" si="7"/>
        <v>5</v>
      </c>
      <c r="AD14" s="95">
        <f t="shared" si="8"/>
        <v>3.4</v>
      </c>
      <c r="AE14" s="96">
        <f t="shared" si="9"/>
        <v>0</v>
      </c>
      <c r="AF14" s="17"/>
      <c r="AG14" s="85" t="str">
        <f t="shared" si="10"/>
        <v>з</v>
      </c>
      <c r="AH14" s="85" t="str">
        <f t="shared" si="11"/>
        <v>з</v>
      </c>
      <c r="AI14" s="85">
        <f t="shared" si="12"/>
        <v>4</v>
      </c>
      <c r="AJ14" s="85">
        <f t="shared" si="13"/>
        <v>5</v>
      </c>
      <c r="AK14" s="85">
        <f t="shared" si="14"/>
        <v>3</v>
      </c>
      <c r="AL14" s="85">
        <f t="shared" si="15"/>
        <v>2</v>
      </c>
      <c r="AM14" s="85" t="str">
        <f t="shared" si="16"/>
        <v/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2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10</v>
      </c>
      <c r="B15" s="74"/>
      <c r="C15" s="75" t="s">
        <v>44</v>
      </c>
      <c r="D15" s="170" t="s">
        <v>171</v>
      </c>
      <c r="E15" s="77">
        <v>2935</v>
      </c>
      <c r="F15" s="78" t="s">
        <v>33</v>
      </c>
      <c r="G15" s="78" t="s">
        <v>33</v>
      </c>
      <c r="H15" s="78">
        <v>4</v>
      </c>
      <c r="I15" s="78">
        <v>5</v>
      </c>
      <c r="J15" s="78">
        <v>3</v>
      </c>
      <c r="K15" s="78">
        <v>3</v>
      </c>
      <c r="L15" s="78"/>
      <c r="M15" s="78">
        <v>3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3</v>
      </c>
      <c r="AA15" s="81">
        <f t="shared" si="5"/>
        <v>1</v>
      </c>
      <c r="AB15" s="81">
        <f t="shared" si="6"/>
        <v>1</v>
      </c>
      <c r="AC15" s="81">
        <f t="shared" si="7"/>
        <v>5</v>
      </c>
      <c r="AD15" s="95">
        <f t="shared" si="8"/>
        <v>3.6</v>
      </c>
      <c r="AE15" s="96">
        <f t="shared" si="9"/>
        <v>0</v>
      </c>
      <c r="AF15" s="17"/>
      <c r="AG15" s="85" t="str">
        <f t="shared" si="10"/>
        <v>з</v>
      </c>
      <c r="AH15" s="85" t="str">
        <f t="shared" si="11"/>
        <v>з</v>
      </c>
      <c r="AI15" s="85">
        <f t="shared" si="12"/>
        <v>4</v>
      </c>
      <c r="AJ15" s="85">
        <f t="shared" si="13"/>
        <v>5</v>
      </c>
      <c r="AK15" s="85">
        <f t="shared" si="14"/>
        <v>3</v>
      </c>
      <c r="AL15" s="85">
        <f t="shared" si="15"/>
        <v>3</v>
      </c>
      <c r="AM15" s="85" t="str">
        <f t="shared" si="16"/>
        <v/>
      </c>
      <c r="AN15" s="85">
        <f t="shared" si="17"/>
        <v>3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2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3">
      <c r="A16" s="73">
        <v>11</v>
      </c>
      <c r="B16" s="74"/>
      <c r="C16" s="75" t="s">
        <v>31</v>
      </c>
      <c r="D16" s="170" t="s">
        <v>172</v>
      </c>
      <c r="E16" s="77">
        <v>2935</v>
      </c>
      <c r="F16" s="78" t="s">
        <v>33</v>
      </c>
      <c r="G16" s="78" t="s">
        <v>33</v>
      </c>
      <c r="H16" s="78">
        <v>4</v>
      </c>
      <c r="I16" s="78">
        <v>3</v>
      </c>
      <c r="J16" s="78">
        <v>4</v>
      </c>
      <c r="K16" s="78">
        <v>3</v>
      </c>
      <c r="L16" s="78"/>
      <c r="M16" s="78">
        <v>5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2</v>
      </c>
      <c r="AA16" s="81">
        <f t="shared" si="5"/>
        <v>2</v>
      </c>
      <c r="AB16" s="81">
        <f t="shared" si="6"/>
        <v>1</v>
      </c>
      <c r="AC16" s="81">
        <f t="shared" si="7"/>
        <v>5</v>
      </c>
      <c r="AD16" s="95">
        <f t="shared" si="8"/>
        <v>3.8</v>
      </c>
      <c r="AE16" s="96">
        <f t="shared" si="9"/>
        <v>0</v>
      </c>
      <c r="AF16" s="17"/>
      <c r="AG16" s="85" t="str">
        <f t="shared" si="10"/>
        <v>з</v>
      </c>
      <c r="AH16" s="85" t="str">
        <f t="shared" si="11"/>
        <v>з</v>
      </c>
      <c r="AI16" s="85">
        <f t="shared" si="12"/>
        <v>4</v>
      </c>
      <c r="AJ16" s="85">
        <f t="shared" si="13"/>
        <v>3</v>
      </c>
      <c r="AK16" s="85">
        <f t="shared" si="14"/>
        <v>4</v>
      </c>
      <c r="AL16" s="85">
        <f t="shared" si="15"/>
        <v>3</v>
      </c>
      <c r="AM16" s="85" t="str">
        <f t="shared" si="16"/>
        <v/>
      </c>
      <c r="AN16" s="85">
        <f t="shared" si="17"/>
        <v>5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2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3">
      <c r="A17" s="73">
        <v>12</v>
      </c>
      <c r="B17" s="99"/>
      <c r="C17" s="75" t="s">
        <v>31</v>
      </c>
      <c r="D17" s="170" t="s">
        <v>173</v>
      </c>
      <c r="E17" s="77">
        <v>2935</v>
      </c>
      <c r="F17" s="78" t="s">
        <v>33</v>
      </c>
      <c r="G17" s="78" t="s">
        <v>33</v>
      </c>
      <c r="H17" s="78">
        <v>4</v>
      </c>
      <c r="I17" s="78">
        <v>5</v>
      </c>
      <c r="J17" s="78">
        <v>3</v>
      </c>
      <c r="K17" s="78">
        <v>3</v>
      </c>
      <c r="L17" s="78"/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2</v>
      </c>
      <c r="AA17" s="81">
        <f t="shared" si="5"/>
        <v>2</v>
      </c>
      <c r="AB17" s="81">
        <f t="shared" si="6"/>
        <v>1</v>
      </c>
      <c r="AC17" s="81">
        <f t="shared" si="7"/>
        <v>5</v>
      </c>
      <c r="AD17" s="95">
        <f t="shared" si="8"/>
        <v>3.8</v>
      </c>
      <c r="AE17" s="96">
        <f t="shared" si="9"/>
        <v>0</v>
      </c>
      <c r="AF17" s="17"/>
      <c r="AG17" s="85" t="str">
        <f t="shared" si="10"/>
        <v>з</v>
      </c>
      <c r="AH17" s="85" t="str">
        <f t="shared" si="11"/>
        <v>з</v>
      </c>
      <c r="AI17" s="85">
        <f t="shared" si="12"/>
        <v>4</v>
      </c>
      <c r="AJ17" s="85">
        <f t="shared" si="13"/>
        <v>5</v>
      </c>
      <c r="AK17" s="85">
        <f t="shared" si="14"/>
        <v>3</v>
      </c>
      <c r="AL17" s="85">
        <f t="shared" si="15"/>
        <v>3</v>
      </c>
      <c r="AM17" s="85" t="str">
        <f t="shared" si="16"/>
        <v/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2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46.8" x14ac:dyDescent="0.3">
      <c r="A18" s="73">
        <v>13</v>
      </c>
      <c r="B18" s="100"/>
      <c r="C18" s="75" t="s">
        <v>31</v>
      </c>
      <c r="D18" s="170" t="s">
        <v>174</v>
      </c>
      <c r="E18" s="77">
        <v>2935</v>
      </c>
      <c r="F18" s="78" t="s">
        <v>33</v>
      </c>
      <c r="G18" s="78" t="s">
        <v>33</v>
      </c>
      <c r="H18" s="78">
        <v>3</v>
      </c>
      <c r="I18" s="78">
        <v>5</v>
      </c>
      <c r="J18" s="78">
        <v>3</v>
      </c>
      <c r="K18" s="78">
        <v>3</v>
      </c>
      <c r="L18" s="78"/>
      <c r="M18" s="78">
        <v>3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4</v>
      </c>
      <c r="AA18" s="81">
        <f t="shared" si="5"/>
        <v>0</v>
      </c>
      <c r="AB18" s="81">
        <f t="shared" si="6"/>
        <v>1</v>
      </c>
      <c r="AC18" s="81">
        <f t="shared" si="7"/>
        <v>5</v>
      </c>
      <c r="AD18" s="95">
        <f t="shared" si="8"/>
        <v>3.4</v>
      </c>
      <c r="AE18" s="96">
        <f t="shared" si="9"/>
        <v>0</v>
      </c>
      <c r="AF18" s="17"/>
      <c r="AG18" s="85" t="str">
        <f t="shared" si="10"/>
        <v>з</v>
      </c>
      <c r="AH18" s="85" t="str">
        <f t="shared" si="11"/>
        <v>з</v>
      </c>
      <c r="AI18" s="85">
        <f t="shared" si="12"/>
        <v>3</v>
      </c>
      <c r="AJ18" s="85">
        <f t="shared" si="13"/>
        <v>5</v>
      </c>
      <c r="AK18" s="85">
        <f t="shared" si="14"/>
        <v>3</v>
      </c>
      <c r="AL18" s="85">
        <f t="shared" si="15"/>
        <v>3</v>
      </c>
      <c r="AM18" s="85" t="str">
        <f t="shared" si="16"/>
        <v/>
      </c>
      <c r="AN18" s="85">
        <f t="shared" si="17"/>
        <v>3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2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31</v>
      </c>
      <c r="D19" s="170" t="s">
        <v>175</v>
      </c>
      <c r="E19" s="77">
        <v>2935</v>
      </c>
      <c r="F19" s="78" t="s">
        <v>33</v>
      </c>
      <c r="G19" s="78" t="s">
        <v>33</v>
      </c>
      <c r="H19" s="78">
        <v>4</v>
      </c>
      <c r="I19" s="78" t="s">
        <v>176</v>
      </c>
      <c r="J19" s="78">
        <v>4</v>
      </c>
      <c r="K19" s="78">
        <v>4</v>
      </c>
      <c r="L19" s="78"/>
      <c r="M19" s="78">
        <v>4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2</v>
      </c>
      <c r="W19" s="81">
        <f t="shared" si="1"/>
        <v>0</v>
      </c>
      <c r="X19" s="81">
        <f t="shared" si="2"/>
        <v>0</v>
      </c>
      <c r="Y19" s="81">
        <f t="shared" si="3"/>
        <v>1</v>
      </c>
      <c r="Z19" s="81">
        <f t="shared" si="4"/>
        <v>0</v>
      </c>
      <c r="AA19" s="81">
        <f t="shared" si="5"/>
        <v>4</v>
      </c>
      <c r="AB19" s="81">
        <f t="shared" si="6"/>
        <v>0</v>
      </c>
      <c r="AC19" s="81">
        <f t="shared" si="7"/>
        <v>5</v>
      </c>
      <c r="AD19" s="95">
        <f t="shared" si="8"/>
        <v>3.6</v>
      </c>
      <c r="AE19" s="96">
        <f t="shared" si="9"/>
        <v>0</v>
      </c>
      <c r="AF19" s="17"/>
      <c r="AG19" s="85" t="str">
        <f t="shared" si="10"/>
        <v>з</v>
      </c>
      <c r="AH19" s="85" t="str">
        <f t="shared" si="11"/>
        <v>з</v>
      </c>
      <c r="AI19" s="85">
        <f t="shared" si="12"/>
        <v>4</v>
      </c>
      <c r="AJ19" s="85">
        <f t="shared" si="13"/>
        <v>2</v>
      </c>
      <c r="AK19" s="85">
        <f t="shared" si="14"/>
        <v>4</v>
      </c>
      <c r="AL19" s="85">
        <f t="shared" si="15"/>
        <v>4</v>
      </c>
      <c r="AM19" s="85" t="str">
        <f t="shared" si="16"/>
        <v/>
      </c>
      <c r="AN19" s="85">
        <f t="shared" si="17"/>
        <v>4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2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31</v>
      </c>
      <c r="D20" s="170" t="s">
        <v>177</v>
      </c>
      <c r="E20" s="77">
        <v>2935</v>
      </c>
      <c r="F20" s="78" t="s">
        <v>33</v>
      </c>
      <c r="G20" s="78" t="s">
        <v>33</v>
      </c>
      <c r="H20" s="78">
        <v>3</v>
      </c>
      <c r="I20" s="78">
        <v>5</v>
      </c>
      <c r="J20" s="78">
        <v>3</v>
      </c>
      <c r="K20" s="78" t="s">
        <v>35</v>
      </c>
      <c r="L20" s="78"/>
      <c r="M20" s="78" t="s">
        <v>35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2</v>
      </c>
      <c r="W20" s="81">
        <f t="shared" si="1"/>
        <v>0</v>
      </c>
      <c r="X20" s="81">
        <f t="shared" si="2"/>
        <v>0</v>
      </c>
      <c r="Y20" s="81">
        <f t="shared" si="3"/>
        <v>2</v>
      </c>
      <c r="Z20" s="81">
        <f t="shared" si="4"/>
        <v>2</v>
      </c>
      <c r="AA20" s="81">
        <f t="shared" si="5"/>
        <v>0</v>
      </c>
      <c r="AB20" s="81">
        <f t="shared" si="6"/>
        <v>1</v>
      </c>
      <c r="AC20" s="81">
        <f t="shared" si="7"/>
        <v>5</v>
      </c>
      <c r="AD20" s="95">
        <f t="shared" si="8"/>
        <v>3</v>
      </c>
      <c r="AE20" s="96">
        <f t="shared" si="9"/>
        <v>0</v>
      </c>
      <c r="AF20" s="17"/>
      <c r="AG20" s="85" t="str">
        <f t="shared" si="10"/>
        <v>з</v>
      </c>
      <c r="AH20" s="85" t="str">
        <f t="shared" si="11"/>
        <v>з</v>
      </c>
      <c r="AI20" s="85">
        <f t="shared" si="12"/>
        <v>3</v>
      </c>
      <c r="AJ20" s="85">
        <f t="shared" si="13"/>
        <v>5</v>
      </c>
      <c r="AK20" s="85">
        <f t="shared" si="14"/>
        <v>3</v>
      </c>
      <c r="AL20" s="85">
        <f t="shared" si="15"/>
        <v>2</v>
      </c>
      <c r="AM20" s="85" t="str">
        <f t="shared" si="16"/>
        <v/>
      </c>
      <c r="AN20" s="85">
        <f t="shared" si="17"/>
        <v>2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2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31</v>
      </c>
      <c r="D21" s="170" t="s">
        <v>178</v>
      </c>
      <c r="E21" s="77">
        <v>2935</v>
      </c>
      <c r="F21" s="78" t="s">
        <v>33</v>
      </c>
      <c r="G21" s="78" t="s">
        <v>33</v>
      </c>
      <c r="H21" s="78">
        <v>3</v>
      </c>
      <c r="I21" s="78">
        <v>4</v>
      </c>
      <c r="J21" s="78">
        <v>4</v>
      </c>
      <c r="K21" s="78">
        <v>4</v>
      </c>
      <c r="L21" s="78"/>
      <c r="M21" s="78">
        <v>5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1</v>
      </c>
      <c r="AA21" s="81">
        <f t="shared" si="5"/>
        <v>3</v>
      </c>
      <c r="AB21" s="81">
        <f t="shared" si="6"/>
        <v>1</v>
      </c>
      <c r="AC21" s="81">
        <f t="shared" si="7"/>
        <v>5</v>
      </c>
      <c r="AD21" s="95">
        <f t="shared" si="8"/>
        <v>4</v>
      </c>
      <c r="AE21" s="96">
        <f t="shared" si="9"/>
        <v>0</v>
      </c>
      <c r="AF21" s="17"/>
      <c r="AG21" s="85" t="str">
        <f t="shared" si="10"/>
        <v>з</v>
      </c>
      <c r="AH21" s="85" t="str">
        <f t="shared" si="11"/>
        <v>з</v>
      </c>
      <c r="AI21" s="85">
        <f t="shared" si="12"/>
        <v>3</v>
      </c>
      <c r="AJ21" s="85">
        <f t="shared" si="13"/>
        <v>4</v>
      </c>
      <c r="AK21" s="85">
        <f t="shared" si="14"/>
        <v>4</v>
      </c>
      <c r="AL21" s="85">
        <f t="shared" si="15"/>
        <v>4</v>
      </c>
      <c r="AM21" s="85" t="str">
        <f t="shared" si="16"/>
        <v/>
      </c>
      <c r="AN21" s="85">
        <f t="shared" si="17"/>
        <v>5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2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46.8" x14ac:dyDescent="0.3">
      <c r="A22" s="73">
        <v>17</v>
      </c>
      <c r="B22" s="100"/>
      <c r="C22" s="75" t="s">
        <v>31</v>
      </c>
      <c r="D22" s="170" t="s">
        <v>179</v>
      </c>
      <c r="E22" s="77">
        <v>2935</v>
      </c>
      <c r="F22" s="78" t="s">
        <v>33</v>
      </c>
      <c r="G22" s="78" t="s">
        <v>33</v>
      </c>
      <c r="H22" s="78">
        <v>4</v>
      </c>
      <c r="I22" s="78">
        <v>5</v>
      </c>
      <c r="J22" s="78">
        <v>3</v>
      </c>
      <c r="K22" s="78">
        <v>3</v>
      </c>
      <c r="L22" s="78"/>
      <c r="M22" s="78">
        <v>4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2</v>
      </c>
      <c r="AA22" s="81">
        <f t="shared" si="5"/>
        <v>2</v>
      </c>
      <c r="AB22" s="81">
        <f t="shared" si="6"/>
        <v>1</v>
      </c>
      <c r="AC22" s="81">
        <f t="shared" si="7"/>
        <v>5</v>
      </c>
      <c r="AD22" s="95">
        <f t="shared" si="8"/>
        <v>3.8</v>
      </c>
      <c r="AE22" s="96">
        <f t="shared" si="9"/>
        <v>0</v>
      </c>
      <c r="AF22" s="17"/>
      <c r="AG22" s="85" t="str">
        <f t="shared" si="10"/>
        <v>з</v>
      </c>
      <c r="AH22" s="85" t="str">
        <f t="shared" si="11"/>
        <v>з</v>
      </c>
      <c r="AI22" s="85">
        <f t="shared" si="12"/>
        <v>4</v>
      </c>
      <c r="AJ22" s="85">
        <f t="shared" si="13"/>
        <v>5</v>
      </c>
      <c r="AK22" s="85">
        <f t="shared" si="14"/>
        <v>3</v>
      </c>
      <c r="AL22" s="85">
        <f t="shared" si="15"/>
        <v>3</v>
      </c>
      <c r="AM22" s="85" t="str">
        <f t="shared" si="16"/>
        <v/>
      </c>
      <c r="AN22" s="85">
        <f t="shared" si="17"/>
        <v>4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2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46.8" x14ac:dyDescent="0.3">
      <c r="A23" s="73">
        <v>18</v>
      </c>
      <c r="B23" s="100"/>
      <c r="C23" s="75" t="s">
        <v>31</v>
      </c>
      <c r="D23" s="170" t="s">
        <v>180</v>
      </c>
      <c r="E23" s="77">
        <v>2935</v>
      </c>
      <c r="F23" s="78" t="s">
        <v>33</v>
      </c>
      <c r="G23" s="78" t="s">
        <v>33</v>
      </c>
      <c r="H23" s="78">
        <v>4</v>
      </c>
      <c r="I23" s="78">
        <v>4</v>
      </c>
      <c r="J23" s="78">
        <v>3</v>
      </c>
      <c r="K23" s="78">
        <v>3</v>
      </c>
      <c r="L23" s="78"/>
      <c r="M23" s="78">
        <v>3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3</v>
      </c>
      <c r="AA23" s="81">
        <f t="shared" si="5"/>
        <v>2</v>
      </c>
      <c r="AB23" s="81">
        <f t="shared" si="6"/>
        <v>0</v>
      </c>
      <c r="AC23" s="81">
        <f t="shared" si="7"/>
        <v>5</v>
      </c>
      <c r="AD23" s="95">
        <f t="shared" si="8"/>
        <v>3.4</v>
      </c>
      <c r="AE23" s="96">
        <f t="shared" si="9"/>
        <v>0</v>
      </c>
      <c r="AF23" s="17"/>
      <c r="AG23" s="85" t="str">
        <f t="shared" si="10"/>
        <v>з</v>
      </c>
      <c r="AH23" s="85" t="str">
        <f t="shared" si="11"/>
        <v>з</v>
      </c>
      <c r="AI23" s="85">
        <f t="shared" si="12"/>
        <v>4</v>
      </c>
      <c r="AJ23" s="85">
        <f t="shared" si="13"/>
        <v>4</v>
      </c>
      <c r="AK23" s="85">
        <f t="shared" si="14"/>
        <v>3</v>
      </c>
      <c r="AL23" s="85">
        <f t="shared" si="15"/>
        <v>3</v>
      </c>
      <c r="AM23" s="85" t="str">
        <f t="shared" si="16"/>
        <v/>
      </c>
      <c r="AN23" s="85">
        <f t="shared" si="17"/>
        <v>3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2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3">
      <c r="A24" s="73">
        <v>19</v>
      </c>
      <c r="B24" s="100"/>
      <c r="C24" s="75" t="s">
        <v>31</v>
      </c>
      <c r="D24" s="170" t="s">
        <v>181</v>
      </c>
      <c r="E24" s="77">
        <v>2935</v>
      </c>
      <c r="F24" s="78" t="s">
        <v>33</v>
      </c>
      <c r="G24" s="78" t="s">
        <v>33</v>
      </c>
      <c r="H24" s="78">
        <v>3</v>
      </c>
      <c r="I24" s="78">
        <v>3</v>
      </c>
      <c r="J24" s="78">
        <v>3</v>
      </c>
      <c r="K24" s="78">
        <v>4</v>
      </c>
      <c r="L24" s="78"/>
      <c r="M24" s="78">
        <v>5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3</v>
      </c>
      <c r="AA24" s="81">
        <f t="shared" si="5"/>
        <v>1</v>
      </c>
      <c r="AB24" s="81">
        <f t="shared" si="6"/>
        <v>1</v>
      </c>
      <c r="AC24" s="81">
        <f t="shared" si="7"/>
        <v>5</v>
      </c>
      <c r="AD24" s="95">
        <f t="shared" si="8"/>
        <v>3.6</v>
      </c>
      <c r="AE24" s="96">
        <f t="shared" si="9"/>
        <v>0</v>
      </c>
      <c r="AF24" s="17"/>
      <c r="AG24" s="85" t="str">
        <f t="shared" si="10"/>
        <v>з</v>
      </c>
      <c r="AH24" s="85" t="str">
        <f t="shared" si="11"/>
        <v>з</v>
      </c>
      <c r="AI24" s="85">
        <f t="shared" si="12"/>
        <v>3</v>
      </c>
      <c r="AJ24" s="85">
        <f t="shared" si="13"/>
        <v>3</v>
      </c>
      <c r="AK24" s="85">
        <f t="shared" si="14"/>
        <v>3</v>
      </c>
      <c r="AL24" s="85">
        <f t="shared" si="15"/>
        <v>4</v>
      </c>
      <c r="AM24" s="85" t="str">
        <f t="shared" si="16"/>
        <v/>
      </c>
      <c r="AN24" s="85">
        <f t="shared" si="17"/>
        <v>5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2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46.8" x14ac:dyDescent="0.3">
      <c r="A25" s="73">
        <v>20</v>
      </c>
      <c r="B25" s="100"/>
      <c r="C25" s="75" t="s">
        <v>31</v>
      </c>
      <c r="D25" s="170" t="s">
        <v>182</v>
      </c>
      <c r="E25" s="77">
        <v>2935</v>
      </c>
      <c r="F25" s="78" t="s">
        <v>33</v>
      </c>
      <c r="G25" s="78" t="s">
        <v>33</v>
      </c>
      <c r="H25" s="78">
        <v>3</v>
      </c>
      <c r="I25" s="78">
        <v>5</v>
      </c>
      <c r="J25" s="78">
        <v>3</v>
      </c>
      <c r="K25" s="78">
        <v>3</v>
      </c>
      <c r="L25" s="78"/>
      <c r="M25" s="78">
        <v>4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3</v>
      </c>
      <c r="AA25" s="81">
        <f t="shared" si="5"/>
        <v>1</v>
      </c>
      <c r="AB25" s="81">
        <f t="shared" si="6"/>
        <v>1</v>
      </c>
      <c r="AC25" s="81">
        <f t="shared" si="7"/>
        <v>5</v>
      </c>
      <c r="AD25" s="95">
        <f t="shared" si="8"/>
        <v>3.6</v>
      </c>
      <c r="AE25" s="96">
        <f t="shared" si="9"/>
        <v>0</v>
      </c>
      <c r="AF25" s="17"/>
      <c r="AG25" s="85" t="str">
        <f t="shared" si="10"/>
        <v>з</v>
      </c>
      <c r="AH25" s="85" t="str">
        <f t="shared" si="11"/>
        <v>з</v>
      </c>
      <c r="AI25" s="85">
        <f t="shared" si="12"/>
        <v>3</v>
      </c>
      <c r="AJ25" s="85">
        <f t="shared" si="13"/>
        <v>5</v>
      </c>
      <c r="AK25" s="85">
        <f t="shared" si="14"/>
        <v>3</v>
      </c>
      <c r="AL25" s="85">
        <f t="shared" si="15"/>
        <v>3</v>
      </c>
      <c r="AM25" s="85" t="str">
        <f t="shared" si="16"/>
        <v/>
      </c>
      <c r="AN25" s="85">
        <f t="shared" si="17"/>
        <v>4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2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31</v>
      </c>
      <c r="D26" s="170" t="s">
        <v>183</v>
      </c>
      <c r="E26" s="77">
        <v>2935</v>
      </c>
      <c r="F26" s="78" t="s">
        <v>33</v>
      </c>
      <c r="G26" s="78" t="s">
        <v>33</v>
      </c>
      <c r="H26" s="78">
        <v>4</v>
      </c>
      <c r="I26" s="78">
        <v>5</v>
      </c>
      <c r="J26" s="78">
        <v>4</v>
      </c>
      <c r="K26" s="78">
        <v>4</v>
      </c>
      <c r="L26" s="78"/>
      <c r="M26" s="78">
        <v>5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4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3</v>
      </c>
      <c r="AB26" s="81">
        <f t="shared" si="6"/>
        <v>2</v>
      </c>
      <c r="AC26" s="81">
        <f t="shared" si="7"/>
        <v>5</v>
      </c>
      <c r="AD26" s="95">
        <f t="shared" si="8"/>
        <v>4.4000000000000004</v>
      </c>
      <c r="AE26" s="96">
        <f t="shared" si="9"/>
        <v>0</v>
      </c>
      <c r="AF26" s="17"/>
      <c r="AG26" s="85" t="str">
        <f t="shared" si="10"/>
        <v>з</v>
      </c>
      <c r="AH26" s="85" t="str">
        <f t="shared" si="11"/>
        <v>з</v>
      </c>
      <c r="AI26" s="85">
        <f t="shared" si="12"/>
        <v>4</v>
      </c>
      <c r="AJ26" s="85">
        <f t="shared" si="13"/>
        <v>5</v>
      </c>
      <c r="AK26" s="85">
        <f t="shared" si="14"/>
        <v>4</v>
      </c>
      <c r="AL26" s="85">
        <f t="shared" si="15"/>
        <v>4</v>
      </c>
      <c r="AM26" s="85" t="str">
        <f t="shared" si="16"/>
        <v/>
      </c>
      <c r="AN26" s="85">
        <f t="shared" si="17"/>
        <v>5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2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3">
      <c r="A27" s="73">
        <v>22</v>
      </c>
      <c r="B27" s="100"/>
      <c r="C27" s="75" t="s">
        <v>137</v>
      </c>
      <c r="D27" s="170" t="s">
        <v>184</v>
      </c>
      <c r="E27" s="77">
        <v>2935</v>
      </c>
      <c r="F27" s="78" t="s">
        <v>33</v>
      </c>
      <c r="G27" s="78" t="s">
        <v>33</v>
      </c>
      <c r="H27" s="78">
        <v>4</v>
      </c>
      <c r="I27" s="78">
        <v>5</v>
      </c>
      <c r="J27" s="78">
        <v>3</v>
      </c>
      <c r="K27" s="78">
        <v>3</v>
      </c>
      <c r="L27" s="78"/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2</v>
      </c>
      <c r="AA27" s="81">
        <f t="shared" si="5"/>
        <v>2</v>
      </c>
      <c r="AB27" s="81">
        <f t="shared" si="6"/>
        <v>1</v>
      </c>
      <c r="AC27" s="81">
        <f t="shared" si="7"/>
        <v>5</v>
      </c>
      <c r="AD27" s="95">
        <f t="shared" si="8"/>
        <v>3.8</v>
      </c>
      <c r="AE27" s="96">
        <f t="shared" si="9"/>
        <v>0</v>
      </c>
      <c r="AF27" s="17"/>
      <c r="AG27" s="85" t="str">
        <f t="shared" si="10"/>
        <v>з</v>
      </c>
      <c r="AH27" s="85" t="str">
        <f t="shared" si="11"/>
        <v>з</v>
      </c>
      <c r="AI27" s="85">
        <f t="shared" si="12"/>
        <v>4</v>
      </c>
      <c r="AJ27" s="85">
        <f t="shared" si="13"/>
        <v>5</v>
      </c>
      <c r="AK27" s="85">
        <f t="shared" si="14"/>
        <v>3</v>
      </c>
      <c r="AL27" s="85">
        <f t="shared" si="15"/>
        <v>3</v>
      </c>
      <c r="AM27" s="85" t="str">
        <f t="shared" si="16"/>
        <v/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2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46.8" x14ac:dyDescent="0.3">
      <c r="A28" s="73">
        <v>23</v>
      </c>
      <c r="B28" s="100"/>
      <c r="C28" s="75" t="s">
        <v>31</v>
      </c>
      <c r="D28" s="170" t="s">
        <v>185</v>
      </c>
      <c r="E28" s="77">
        <v>2935</v>
      </c>
      <c r="F28" s="78" t="s">
        <v>33</v>
      </c>
      <c r="G28" s="78" t="s">
        <v>33</v>
      </c>
      <c r="H28" s="78">
        <v>3</v>
      </c>
      <c r="I28" s="78">
        <v>5</v>
      </c>
      <c r="J28" s="78">
        <v>4</v>
      </c>
      <c r="K28" s="78">
        <v>4</v>
      </c>
      <c r="L28" s="78"/>
      <c r="M28" s="78">
        <v>4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1</v>
      </c>
      <c r="AA28" s="81">
        <f t="shared" si="5"/>
        <v>3</v>
      </c>
      <c r="AB28" s="81">
        <f t="shared" si="6"/>
        <v>1</v>
      </c>
      <c r="AC28" s="81">
        <f t="shared" si="7"/>
        <v>5</v>
      </c>
      <c r="AD28" s="95">
        <f t="shared" si="8"/>
        <v>4</v>
      </c>
      <c r="AE28" s="96">
        <f t="shared" si="9"/>
        <v>0</v>
      </c>
      <c r="AF28" s="17"/>
      <c r="AG28" s="85" t="str">
        <f t="shared" si="10"/>
        <v>з</v>
      </c>
      <c r="AH28" s="85" t="str">
        <f t="shared" si="11"/>
        <v>з</v>
      </c>
      <c r="AI28" s="85">
        <f t="shared" si="12"/>
        <v>3</v>
      </c>
      <c r="AJ28" s="85">
        <f t="shared" si="13"/>
        <v>5</v>
      </c>
      <c r="AK28" s="85">
        <f t="shared" si="14"/>
        <v>4</v>
      </c>
      <c r="AL28" s="85">
        <f t="shared" si="15"/>
        <v>4</v>
      </c>
      <c r="AM28" s="85" t="str">
        <f t="shared" si="16"/>
        <v/>
      </c>
      <c r="AN28" s="85">
        <f t="shared" si="17"/>
        <v>4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2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31</v>
      </c>
      <c r="D29" s="170" t="s">
        <v>186</v>
      </c>
      <c r="E29" s="77">
        <v>2935</v>
      </c>
      <c r="F29" s="78" t="s">
        <v>33</v>
      </c>
      <c r="G29" s="78" t="s">
        <v>33</v>
      </c>
      <c r="H29" s="78">
        <v>3</v>
      </c>
      <c r="I29" s="78">
        <v>3</v>
      </c>
      <c r="J29" s="78">
        <v>3</v>
      </c>
      <c r="K29" s="78">
        <v>3</v>
      </c>
      <c r="L29" s="78"/>
      <c r="M29" s="78" t="s">
        <v>35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2</v>
      </c>
      <c r="W29" s="81">
        <f t="shared" si="1"/>
        <v>0</v>
      </c>
      <c r="X29" s="81">
        <f t="shared" si="2"/>
        <v>0</v>
      </c>
      <c r="Y29" s="81">
        <f t="shared" si="3"/>
        <v>1</v>
      </c>
      <c r="Z29" s="81">
        <f t="shared" si="4"/>
        <v>4</v>
      </c>
      <c r="AA29" s="81">
        <f t="shared" si="5"/>
        <v>0</v>
      </c>
      <c r="AB29" s="81">
        <f t="shared" si="6"/>
        <v>0</v>
      </c>
      <c r="AC29" s="81">
        <f t="shared" si="7"/>
        <v>5</v>
      </c>
      <c r="AD29" s="101">
        <f t="shared" si="8"/>
        <v>2.8</v>
      </c>
      <c r="AE29" s="96">
        <f t="shared" si="9"/>
        <v>0</v>
      </c>
      <c r="AF29" s="17"/>
      <c r="AG29" s="85" t="str">
        <f t="shared" si="10"/>
        <v>з</v>
      </c>
      <c r="AH29" s="85" t="str">
        <f t="shared" si="11"/>
        <v>з</v>
      </c>
      <c r="AI29" s="85">
        <f t="shared" si="12"/>
        <v>3</v>
      </c>
      <c r="AJ29" s="85">
        <f t="shared" si="13"/>
        <v>3</v>
      </c>
      <c r="AK29" s="85">
        <f t="shared" si="14"/>
        <v>3</v>
      </c>
      <c r="AL29" s="85">
        <f t="shared" si="15"/>
        <v>3</v>
      </c>
      <c r="AM29" s="85" t="str">
        <f t="shared" si="16"/>
        <v/>
      </c>
      <c r="AN29" s="85">
        <f t="shared" si="17"/>
        <v>2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2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31</v>
      </c>
      <c r="D30" s="170" t="s">
        <v>187</v>
      </c>
      <c r="E30" s="77">
        <v>2935</v>
      </c>
      <c r="F30" s="78" t="s">
        <v>33</v>
      </c>
      <c r="G30" s="78" t="s">
        <v>33</v>
      </c>
      <c r="H30" s="78">
        <v>4</v>
      </c>
      <c r="I30" s="78">
        <v>3</v>
      </c>
      <c r="J30" s="78">
        <v>3</v>
      </c>
      <c r="K30" s="78" t="s">
        <v>35</v>
      </c>
      <c r="L30" s="78"/>
      <c r="M30" s="78">
        <v>3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2</v>
      </c>
      <c r="W30" s="81">
        <f t="shared" si="1"/>
        <v>0</v>
      </c>
      <c r="X30" s="81">
        <f t="shared" si="2"/>
        <v>0</v>
      </c>
      <c r="Y30" s="81">
        <f t="shared" si="3"/>
        <v>1</v>
      </c>
      <c r="Z30" s="81">
        <f t="shared" si="4"/>
        <v>3</v>
      </c>
      <c r="AA30" s="81">
        <f t="shared" si="5"/>
        <v>1</v>
      </c>
      <c r="AB30" s="81">
        <f t="shared" si="6"/>
        <v>0</v>
      </c>
      <c r="AC30" s="81">
        <f t="shared" si="7"/>
        <v>5</v>
      </c>
      <c r="AD30" s="95">
        <f t="shared" si="8"/>
        <v>3</v>
      </c>
      <c r="AE30" s="96">
        <f t="shared" si="9"/>
        <v>0</v>
      </c>
      <c r="AF30" s="17"/>
      <c r="AG30" s="85" t="str">
        <f t="shared" si="10"/>
        <v>з</v>
      </c>
      <c r="AH30" s="85" t="str">
        <f t="shared" si="11"/>
        <v>з</v>
      </c>
      <c r="AI30" s="85">
        <f t="shared" si="12"/>
        <v>4</v>
      </c>
      <c r="AJ30" s="85">
        <f t="shared" si="13"/>
        <v>3</v>
      </c>
      <c r="AK30" s="85">
        <f t="shared" si="14"/>
        <v>3</v>
      </c>
      <c r="AL30" s="85">
        <f t="shared" si="15"/>
        <v>2</v>
      </c>
      <c r="AM30" s="85" t="str">
        <f t="shared" si="16"/>
        <v/>
      </c>
      <c r="AN30" s="85">
        <f t="shared" si="17"/>
        <v>3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2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46.8" x14ac:dyDescent="0.3">
      <c r="A31" s="73">
        <v>26</v>
      </c>
      <c r="B31" s="100"/>
      <c r="C31" s="75" t="s">
        <v>31</v>
      </c>
      <c r="D31" s="170" t="s">
        <v>188</v>
      </c>
      <c r="E31" s="77">
        <v>2935</v>
      </c>
      <c r="F31" s="78" t="s">
        <v>33</v>
      </c>
      <c r="G31" s="78" t="s">
        <v>33</v>
      </c>
      <c r="H31" s="78">
        <v>4</v>
      </c>
      <c r="I31" s="78">
        <v>5</v>
      </c>
      <c r="J31" s="78">
        <v>3</v>
      </c>
      <c r="K31" s="78">
        <v>3</v>
      </c>
      <c r="L31" s="78"/>
      <c r="M31" s="78">
        <v>4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3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2</v>
      </c>
      <c r="AA31" s="81">
        <f t="shared" si="5"/>
        <v>2</v>
      </c>
      <c r="AB31" s="81">
        <f t="shared" si="6"/>
        <v>1</v>
      </c>
      <c r="AC31" s="81">
        <f t="shared" si="7"/>
        <v>5</v>
      </c>
      <c r="AD31" s="95">
        <f t="shared" si="8"/>
        <v>3.8</v>
      </c>
      <c r="AE31" s="96">
        <f t="shared" si="9"/>
        <v>0</v>
      </c>
      <c r="AF31" s="17"/>
      <c r="AG31" s="85" t="str">
        <f t="shared" si="10"/>
        <v>з</v>
      </c>
      <c r="AH31" s="85" t="str">
        <f t="shared" si="11"/>
        <v>з</v>
      </c>
      <c r="AI31" s="85">
        <f t="shared" si="12"/>
        <v>4</v>
      </c>
      <c r="AJ31" s="85">
        <f t="shared" si="13"/>
        <v>5</v>
      </c>
      <c r="AK31" s="85">
        <f t="shared" si="14"/>
        <v>3</v>
      </c>
      <c r="AL31" s="85">
        <f t="shared" si="15"/>
        <v>3</v>
      </c>
      <c r="AM31" s="85" t="str">
        <f t="shared" si="16"/>
        <v/>
      </c>
      <c r="AN31" s="85">
        <f t="shared" si="17"/>
        <v>4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2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46.8" x14ac:dyDescent="0.3">
      <c r="A32" s="73">
        <v>27</v>
      </c>
      <c r="B32" s="102"/>
      <c r="C32" s="75" t="s">
        <v>31</v>
      </c>
      <c r="D32" s="170" t="s">
        <v>189</v>
      </c>
      <c r="E32" s="77">
        <v>2935</v>
      </c>
      <c r="F32" s="78" t="s">
        <v>33</v>
      </c>
      <c r="G32" s="78" t="s">
        <v>33</v>
      </c>
      <c r="H32" s="78">
        <v>4</v>
      </c>
      <c r="I32" s="78" t="s">
        <v>35</v>
      </c>
      <c r="J32" s="78">
        <v>3</v>
      </c>
      <c r="K32" s="78">
        <v>3</v>
      </c>
      <c r="L32" s="78"/>
      <c r="M32" s="78">
        <v>3</v>
      </c>
      <c r="N32" s="78"/>
      <c r="O32" s="78"/>
      <c r="P32" s="78"/>
      <c r="Q32" s="103"/>
      <c r="R32" s="104"/>
      <c r="S32" s="79"/>
      <c r="T32" s="79"/>
      <c r="U32" s="79"/>
      <c r="V32" s="94">
        <f t="shared" si="0"/>
        <v>2</v>
      </c>
      <c r="W32" s="81">
        <f t="shared" si="1"/>
        <v>0</v>
      </c>
      <c r="X32" s="81">
        <f t="shared" si="2"/>
        <v>0</v>
      </c>
      <c r="Y32" s="81">
        <f t="shared" si="3"/>
        <v>1</v>
      </c>
      <c r="Z32" s="81">
        <f t="shared" si="4"/>
        <v>3</v>
      </c>
      <c r="AA32" s="81">
        <f t="shared" si="5"/>
        <v>1</v>
      </c>
      <c r="AB32" s="81">
        <f t="shared" si="6"/>
        <v>0</v>
      </c>
      <c r="AC32" s="81">
        <f t="shared" si="7"/>
        <v>5</v>
      </c>
      <c r="AD32" s="95">
        <f t="shared" si="8"/>
        <v>3</v>
      </c>
      <c r="AE32" s="96">
        <f t="shared" si="9"/>
        <v>0</v>
      </c>
      <c r="AF32" s="17"/>
      <c r="AG32" s="85" t="str">
        <f t="shared" si="10"/>
        <v>з</v>
      </c>
      <c r="AH32" s="85" t="str">
        <f t="shared" si="11"/>
        <v>з</v>
      </c>
      <c r="AI32" s="85">
        <f t="shared" si="12"/>
        <v>4</v>
      </c>
      <c r="AJ32" s="85">
        <f t="shared" si="13"/>
        <v>2</v>
      </c>
      <c r="AK32" s="85">
        <f t="shared" si="14"/>
        <v>3</v>
      </c>
      <c r="AL32" s="85">
        <f t="shared" si="15"/>
        <v>3</v>
      </c>
      <c r="AM32" s="85" t="str">
        <f t="shared" si="16"/>
        <v/>
      </c>
      <c r="AN32" s="85">
        <f t="shared" si="17"/>
        <v>3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2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5"/>
      <c r="D33" s="106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COUNTIF(E6:E36,"2935")</f>
        <v>27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>
        <v>3.6666666666666665</v>
      </c>
      <c r="I38" s="120">
        <v>4.4074074074074074</v>
      </c>
      <c r="J38" s="120">
        <v>3.2962962962962963</v>
      </c>
      <c r="K38" s="120">
        <v>3.1851851851851851</v>
      </c>
      <c r="L38" s="120" t="str">
        <v xml:space="preserve"> </v>
      </c>
      <c r="M38" s="120">
        <v>3.7037037037037037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7</v>
      </c>
      <c r="Z38" s="123">
        <f>SUM(Z6:Z37)</f>
        <v>59</v>
      </c>
      <c r="AA38" s="123">
        <f>SUM(AA6:AA37)</f>
        <v>43</v>
      </c>
      <c r="AB38" s="123">
        <f>SUM(AB6:AB37)</f>
        <v>26</v>
      </c>
      <c r="AC38" s="123">
        <f t="shared" si="7"/>
        <v>135</v>
      </c>
      <c r="AD38" s="95">
        <f t="shared" si="8"/>
        <v>3.6518518518518519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 t="str">
        <f t="shared" si="27"/>
        <v xml:space="preserve"> </v>
      </c>
      <c r="AI38" s="125">
        <f t="shared" si="27"/>
        <v>3.6666666666666665</v>
      </c>
      <c r="AJ38" s="125">
        <f t="shared" si="27"/>
        <v>4.4074074074074074</v>
      </c>
      <c r="AK38" s="125">
        <f t="shared" si="27"/>
        <v>3.2962962962962963</v>
      </c>
      <c r="AL38" s="125">
        <f t="shared" si="27"/>
        <v>3.1851851851851851</v>
      </c>
      <c r="AM38" s="125" t="str">
        <f t="shared" si="27"/>
        <v xml:space="preserve"> </v>
      </c>
      <c r="AN38" s="125">
        <f t="shared" si="27"/>
        <v>3.7037037037037037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>
        <v>19</v>
      </c>
      <c r="J39" s="130">
        <v>1</v>
      </c>
      <c r="K39" s="130">
        <v>1</v>
      </c>
      <c r="L39" s="130" t="str">
        <v>0</v>
      </c>
      <c r="M39" s="130">
        <v>5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135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 t="str">
        <f t="shared" si="28"/>
        <v>0</v>
      </c>
      <c r="AI39" s="137" t="str">
        <f t="shared" si="28"/>
        <v>0</v>
      </c>
      <c r="AJ39" s="137">
        <f t="shared" si="28"/>
        <v>19</v>
      </c>
      <c r="AK39" s="137">
        <f t="shared" si="28"/>
        <v>1</v>
      </c>
      <c r="AL39" s="137">
        <f t="shared" si="28"/>
        <v>1</v>
      </c>
      <c r="AM39" s="137" t="str">
        <f t="shared" si="28"/>
        <v>0</v>
      </c>
      <c r="AN39" s="137">
        <f t="shared" si="28"/>
        <v>5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 t="str">
        <v>0</v>
      </c>
      <c r="H40" s="145">
        <v>18</v>
      </c>
      <c r="I40" s="145">
        <v>2</v>
      </c>
      <c r="J40" s="145">
        <v>6</v>
      </c>
      <c r="K40" s="145">
        <v>6</v>
      </c>
      <c r="L40" s="145" t="str">
        <v>0</v>
      </c>
      <c r="M40" s="145">
        <v>11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2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4</v>
      </c>
      <c r="AA40" s="148">
        <f>IF(COUNTIF(AA6:AA37,4)=0," ",COUNTIF(AA6:AA37,4))</f>
        <v>1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 t="str">
        <f t="shared" si="29"/>
        <v>0</v>
      </c>
      <c r="AI40" s="148">
        <f t="shared" si="29"/>
        <v>18</v>
      </c>
      <c r="AJ40" s="148">
        <f t="shared" si="29"/>
        <v>2</v>
      </c>
      <c r="AK40" s="148">
        <f t="shared" si="29"/>
        <v>6</v>
      </c>
      <c r="AL40" s="148">
        <f t="shared" si="29"/>
        <v>6</v>
      </c>
      <c r="AM40" s="148" t="str">
        <f t="shared" si="29"/>
        <v>0</v>
      </c>
      <c r="AN40" s="148">
        <f t="shared" si="29"/>
        <v>11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 t="str">
        <v>0</v>
      </c>
      <c r="H41" s="158">
        <v>9</v>
      </c>
      <c r="I41" s="158">
        <v>4</v>
      </c>
      <c r="J41" s="158">
        <v>20</v>
      </c>
      <c r="K41" s="158">
        <v>17</v>
      </c>
      <c r="L41" s="158" t="str">
        <v>0</v>
      </c>
      <c r="M41" s="158">
        <v>9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19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6</v>
      </c>
      <c r="AA41" s="161">
        <f>IF(COUNTIF(AA6:AA37,3)=0," ",COUNTIF(AA6:AA37,3))</f>
        <v>4</v>
      </c>
      <c r="AB41" s="161">
        <f>IF(COUNTIF(AB6:AB37,3)=0," ",COUNTIF(AB6:AB37,3))</f>
        <v>1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>
        <f t="shared" si="30"/>
        <v>9</v>
      </c>
      <c r="AJ41" s="161">
        <f t="shared" si="30"/>
        <v>4</v>
      </c>
      <c r="AK41" s="161">
        <f t="shared" si="30"/>
        <v>20</v>
      </c>
      <c r="AL41" s="161">
        <f t="shared" si="30"/>
        <v>17</v>
      </c>
      <c r="AM41" s="161" t="str">
        <f t="shared" si="30"/>
        <v>0</v>
      </c>
      <c r="AN41" s="161">
        <f t="shared" si="30"/>
        <v>9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2</v>
      </c>
      <c r="J42" s="79">
        <v>0</v>
      </c>
      <c r="K42" s="79">
        <v>3</v>
      </c>
      <c r="L42" s="79">
        <v>0</v>
      </c>
      <c r="M42" s="79">
        <v>2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6</v>
      </c>
      <c r="W42" s="80"/>
      <c r="X42" s="80"/>
      <c r="Y42" s="80">
        <f>IF(COUNTIF(Y6:Y37,2)=0," ",COUNTIF(Y6:Y37,2))</f>
        <v>1</v>
      </c>
      <c r="Z42" s="80">
        <f>IF(COUNTIF(Z6:Z37,2)=0," ",COUNTIF(Z6:Z37,2))</f>
        <v>11</v>
      </c>
      <c r="AA42" s="80">
        <f>IF(COUNTIF(AA6:AA37,2)=0," ",COUNTIF(AA6:AA37,2))</f>
        <v>10</v>
      </c>
      <c r="AB42" s="80">
        <f>IF(COUNTIF(AB6:AB37,2)=0," ",COUNTIF(AB6:AB37,2))</f>
        <v>2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2</v>
      </c>
      <c r="AK42" s="80">
        <f t="shared" si="31"/>
        <v>0</v>
      </c>
      <c r="AL42" s="80">
        <f t="shared" si="31"/>
        <v>3</v>
      </c>
      <c r="AM42" s="80">
        <f t="shared" si="31"/>
        <v>0</v>
      </c>
      <c r="AN42" s="80">
        <f t="shared" si="31"/>
        <v>2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27</v>
      </c>
      <c r="G44" s="79">
        <v>27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5">IF(COUNTIF(AG6:AG37,"з")=0,"0",COUNTIF(AG6:AG37,"з"))</f>
        <v>27</v>
      </c>
      <c r="AH44" s="80">
        <f t="shared" si="35"/>
        <v>27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44019.541676620371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190</v>
      </c>
      <c r="G2" s="23"/>
      <c r="H2" s="23"/>
      <c r="I2" s="23"/>
      <c r="J2" s="23"/>
      <c r="K2" s="23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2941</v>
      </c>
      <c r="B3" s="29"/>
      <c r="C3" s="29"/>
      <c r="D3" s="30" t="s">
        <v>3</v>
      </c>
      <c r="E3" s="31"/>
      <c r="F3" s="32" t="s">
        <v>5</v>
      </c>
      <c r="G3" s="32" t="s">
        <v>8</v>
      </c>
      <c r="H3" s="32" t="s">
        <v>4</v>
      </c>
      <c r="I3" s="32" t="s">
        <v>72</v>
      </c>
      <c r="J3" s="32" t="s">
        <v>7</v>
      </c>
      <c r="K3" s="32" t="s">
        <v>6</v>
      </c>
      <c r="L3" s="32"/>
      <c r="M3" s="32" t="s">
        <v>191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19</v>
      </c>
      <c r="G5" s="57" t="s">
        <v>18</v>
      </c>
      <c r="H5" s="57" t="s">
        <v>20</v>
      </c>
      <c r="I5" s="56" t="s">
        <v>21</v>
      </c>
      <c r="J5" s="58" t="s">
        <v>74</v>
      </c>
      <c r="K5" s="56" t="s">
        <v>21</v>
      </c>
      <c r="L5" s="58"/>
      <c r="M5" s="58" t="s">
        <v>23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3">
      <c r="A6" s="73">
        <v>1</v>
      </c>
      <c r="B6" s="74"/>
      <c r="C6" s="75" t="s">
        <v>31</v>
      </c>
      <c r="D6" s="170" t="s">
        <v>192</v>
      </c>
      <c r="E6" s="77">
        <v>2941</v>
      </c>
      <c r="F6" s="78">
        <v>4</v>
      </c>
      <c r="G6" s="78" t="s">
        <v>33</v>
      </c>
      <c r="H6" s="78">
        <v>5</v>
      </c>
      <c r="I6" s="78" t="s">
        <v>33</v>
      </c>
      <c r="J6" s="78">
        <v>3</v>
      </c>
      <c r="K6" s="78">
        <v>3</v>
      </c>
      <c r="L6" s="78"/>
      <c r="M6" s="78">
        <v>5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2</v>
      </c>
      <c r="AA6" s="81">
        <f t="shared" ref="AA6:AA37" si="5">COUNTIF(AG6:AV6,AA$5)</f>
        <v>1</v>
      </c>
      <c r="AB6" s="81">
        <f t="shared" ref="AB6:AB37" si="6">COUNTIF(AG6:AV6,AB$5)</f>
        <v>2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4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4</v>
      </c>
      <c r="AH6" s="85" t="str">
        <f t="shared" ref="AH6:AH37" si="11">IF(ISERROR(VALUE(LEFT(G6))),LEFT(G6),VALUE(LEFT(G6)))</f>
        <v>з</v>
      </c>
      <c r="AI6" s="85">
        <f t="shared" ref="AI6:AI37" si="12">IF(ISERROR(VALUE(LEFT(H6))),LEFT(H6),VALUE(LEFT(H6)))</f>
        <v>5</v>
      </c>
      <c r="AJ6" s="85" t="str">
        <f t="shared" ref="AJ6:AJ37" si="13">IF(ISERROR(VALUE(LEFT(I6))),LEFT(I6),VALUE(LEFT(I6)))</f>
        <v>з</v>
      </c>
      <c r="AK6" s="85">
        <f t="shared" ref="AK6:AK37" si="14">IF(ISERROR(VALUE(LEFT(J6))),LEFT(J6),VALUE(LEFT(J6)))</f>
        <v>3</v>
      </c>
      <c r="AL6" s="85">
        <f t="shared" ref="AL6:AL37" si="15">IF(ISERROR(VALUE(LEFT(K6))),LEFT(K6),VALUE(LEFT(K6)))</f>
        <v>3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5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2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31</v>
      </c>
      <c r="D7" s="170" t="s">
        <v>193</v>
      </c>
      <c r="E7" s="77">
        <v>2941</v>
      </c>
      <c r="F7" s="78">
        <v>3</v>
      </c>
      <c r="G7" s="78" t="s">
        <v>33</v>
      </c>
      <c r="H7" s="78">
        <v>4</v>
      </c>
      <c r="I7" s="78" t="s">
        <v>33</v>
      </c>
      <c r="J7" s="78">
        <v>3</v>
      </c>
      <c r="K7" s="78">
        <v>3</v>
      </c>
      <c r="L7" s="78"/>
      <c r="M7" s="78">
        <v>4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3</v>
      </c>
      <c r="AA7" s="81">
        <f t="shared" si="5"/>
        <v>2</v>
      </c>
      <c r="AB7" s="81">
        <f t="shared" si="6"/>
        <v>0</v>
      </c>
      <c r="AC7" s="81">
        <f t="shared" si="7"/>
        <v>5</v>
      </c>
      <c r="AD7" s="82">
        <f t="shared" si="8"/>
        <v>3.4</v>
      </c>
      <c r="AE7" s="83">
        <f t="shared" si="9"/>
        <v>0</v>
      </c>
      <c r="AF7" s="84"/>
      <c r="AG7" s="85">
        <f t="shared" si="10"/>
        <v>3</v>
      </c>
      <c r="AH7" s="85" t="str">
        <f t="shared" si="11"/>
        <v>з</v>
      </c>
      <c r="AI7" s="85">
        <f t="shared" si="12"/>
        <v>4</v>
      </c>
      <c r="AJ7" s="85" t="str">
        <f t="shared" si="13"/>
        <v>з</v>
      </c>
      <c r="AK7" s="85">
        <f t="shared" si="14"/>
        <v>3</v>
      </c>
      <c r="AL7" s="85">
        <f t="shared" si="15"/>
        <v>3</v>
      </c>
      <c r="AM7" s="85" t="str">
        <f t="shared" si="16"/>
        <v/>
      </c>
      <c r="AN7" s="85">
        <f t="shared" si="17"/>
        <v>4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2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31</v>
      </c>
      <c r="D8" s="170" t="s">
        <v>194</v>
      </c>
      <c r="E8" s="77">
        <v>2941</v>
      </c>
      <c r="F8" s="78">
        <v>3</v>
      </c>
      <c r="G8" s="78" t="s">
        <v>33</v>
      </c>
      <c r="H8" s="78">
        <v>5</v>
      </c>
      <c r="I8" s="78" t="s">
        <v>33</v>
      </c>
      <c r="J8" s="78">
        <v>3</v>
      </c>
      <c r="K8" s="78">
        <v>3</v>
      </c>
      <c r="L8" s="78"/>
      <c r="M8" s="78">
        <v>5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3</v>
      </c>
      <c r="AA8" s="81">
        <f t="shared" si="5"/>
        <v>0</v>
      </c>
      <c r="AB8" s="81">
        <f t="shared" si="6"/>
        <v>2</v>
      </c>
      <c r="AC8" s="81">
        <f t="shared" si="7"/>
        <v>5</v>
      </c>
      <c r="AD8" s="82">
        <f t="shared" si="8"/>
        <v>3.8</v>
      </c>
      <c r="AE8" s="83">
        <f t="shared" si="9"/>
        <v>0</v>
      </c>
      <c r="AF8" s="84"/>
      <c r="AG8" s="85">
        <f t="shared" si="10"/>
        <v>3</v>
      </c>
      <c r="AH8" s="85" t="str">
        <f t="shared" si="11"/>
        <v>з</v>
      </c>
      <c r="AI8" s="85">
        <f t="shared" si="12"/>
        <v>5</v>
      </c>
      <c r="AJ8" s="85" t="str">
        <f t="shared" si="13"/>
        <v>з</v>
      </c>
      <c r="AK8" s="85">
        <f t="shared" si="14"/>
        <v>3</v>
      </c>
      <c r="AL8" s="85">
        <f t="shared" si="15"/>
        <v>3</v>
      </c>
      <c r="AM8" s="85" t="str">
        <f t="shared" si="16"/>
        <v/>
      </c>
      <c r="AN8" s="85">
        <f t="shared" si="17"/>
        <v>5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2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31</v>
      </c>
      <c r="D9" s="170" t="s">
        <v>195</v>
      </c>
      <c r="E9" s="77">
        <v>2941</v>
      </c>
      <c r="F9" s="78">
        <v>3</v>
      </c>
      <c r="G9" s="78" t="s">
        <v>33</v>
      </c>
      <c r="H9" s="78">
        <v>5</v>
      </c>
      <c r="I9" s="78" t="s">
        <v>33</v>
      </c>
      <c r="J9" s="78">
        <v>3</v>
      </c>
      <c r="K9" s="78">
        <v>3</v>
      </c>
      <c r="L9" s="78"/>
      <c r="M9" s="78">
        <v>4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3</v>
      </c>
      <c r="AA9" s="81">
        <f t="shared" si="5"/>
        <v>1</v>
      </c>
      <c r="AB9" s="81">
        <f t="shared" si="6"/>
        <v>1</v>
      </c>
      <c r="AC9" s="81">
        <f t="shared" si="7"/>
        <v>5</v>
      </c>
      <c r="AD9" s="82">
        <f t="shared" si="8"/>
        <v>3.6</v>
      </c>
      <c r="AE9" s="83">
        <f t="shared" si="9"/>
        <v>0</v>
      </c>
      <c r="AF9" s="84"/>
      <c r="AG9" s="85">
        <f t="shared" si="10"/>
        <v>3</v>
      </c>
      <c r="AH9" s="85" t="str">
        <f t="shared" si="11"/>
        <v>з</v>
      </c>
      <c r="AI9" s="85">
        <f t="shared" si="12"/>
        <v>5</v>
      </c>
      <c r="AJ9" s="85" t="str">
        <f t="shared" si="13"/>
        <v>з</v>
      </c>
      <c r="AK9" s="85">
        <f t="shared" si="14"/>
        <v>3</v>
      </c>
      <c r="AL9" s="85">
        <f t="shared" si="15"/>
        <v>3</v>
      </c>
      <c r="AM9" s="85" t="str">
        <f t="shared" si="16"/>
        <v/>
      </c>
      <c r="AN9" s="85">
        <f t="shared" si="17"/>
        <v>4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2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3">
      <c r="A10" s="73">
        <v>5</v>
      </c>
      <c r="B10" s="74"/>
      <c r="C10" s="75" t="s">
        <v>31</v>
      </c>
      <c r="D10" s="170" t="s">
        <v>196</v>
      </c>
      <c r="E10" s="77">
        <v>2941</v>
      </c>
      <c r="F10" s="78">
        <v>4</v>
      </c>
      <c r="G10" s="78" t="s">
        <v>33</v>
      </c>
      <c r="H10" s="78">
        <v>4</v>
      </c>
      <c r="I10" s="78" t="s">
        <v>33</v>
      </c>
      <c r="J10" s="78">
        <v>3</v>
      </c>
      <c r="K10" s="78">
        <v>3</v>
      </c>
      <c r="L10" s="78"/>
      <c r="M10" s="78">
        <v>5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2</v>
      </c>
      <c r="AA10" s="81">
        <f t="shared" si="5"/>
        <v>2</v>
      </c>
      <c r="AB10" s="81">
        <f t="shared" si="6"/>
        <v>1</v>
      </c>
      <c r="AC10" s="81">
        <f t="shared" si="7"/>
        <v>5</v>
      </c>
      <c r="AD10" s="82">
        <f t="shared" si="8"/>
        <v>3.8</v>
      </c>
      <c r="AE10" s="83">
        <f t="shared" si="9"/>
        <v>0</v>
      </c>
      <c r="AF10" s="84"/>
      <c r="AG10" s="85">
        <f t="shared" si="10"/>
        <v>4</v>
      </c>
      <c r="AH10" s="85" t="str">
        <f t="shared" si="11"/>
        <v>з</v>
      </c>
      <c r="AI10" s="85">
        <f t="shared" si="12"/>
        <v>4</v>
      </c>
      <c r="AJ10" s="85" t="str">
        <f t="shared" si="13"/>
        <v>з</v>
      </c>
      <c r="AK10" s="85">
        <f t="shared" si="14"/>
        <v>3</v>
      </c>
      <c r="AL10" s="85">
        <f t="shared" si="15"/>
        <v>3</v>
      </c>
      <c r="AM10" s="85" t="str">
        <f t="shared" si="16"/>
        <v/>
      </c>
      <c r="AN10" s="85">
        <f t="shared" si="17"/>
        <v>5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2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3">
      <c r="A11" s="73">
        <v>6</v>
      </c>
      <c r="B11" s="74"/>
      <c r="C11" s="75" t="s">
        <v>31</v>
      </c>
      <c r="D11" s="170" t="s">
        <v>197</v>
      </c>
      <c r="E11" s="77">
        <v>2941</v>
      </c>
      <c r="F11" s="78">
        <v>3</v>
      </c>
      <c r="G11" s="78" t="s">
        <v>33</v>
      </c>
      <c r="H11" s="78">
        <v>5</v>
      </c>
      <c r="I11" s="78" t="s">
        <v>33</v>
      </c>
      <c r="J11" s="78">
        <v>3</v>
      </c>
      <c r="K11" s="78">
        <v>3</v>
      </c>
      <c r="L11" s="78"/>
      <c r="M11" s="78">
        <v>3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4</v>
      </c>
      <c r="AA11" s="81">
        <f t="shared" si="5"/>
        <v>0</v>
      </c>
      <c r="AB11" s="81">
        <f t="shared" si="6"/>
        <v>1</v>
      </c>
      <c r="AC11" s="81">
        <f t="shared" si="7"/>
        <v>5</v>
      </c>
      <c r="AD11" s="82">
        <f t="shared" si="8"/>
        <v>3.4</v>
      </c>
      <c r="AE11" s="90">
        <f t="shared" si="9"/>
        <v>0</v>
      </c>
      <c r="AG11" s="85">
        <f t="shared" si="10"/>
        <v>3</v>
      </c>
      <c r="AH11" s="85" t="str">
        <f t="shared" si="11"/>
        <v>з</v>
      </c>
      <c r="AI11" s="85">
        <f t="shared" si="12"/>
        <v>5</v>
      </c>
      <c r="AJ11" s="85" t="str">
        <f t="shared" si="13"/>
        <v>з</v>
      </c>
      <c r="AK11" s="85">
        <f t="shared" si="14"/>
        <v>3</v>
      </c>
      <c r="AL11" s="85">
        <f t="shared" si="15"/>
        <v>3</v>
      </c>
      <c r="AM11" s="85" t="str">
        <f t="shared" si="16"/>
        <v/>
      </c>
      <c r="AN11" s="85">
        <f t="shared" si="17"/>
        <v>3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3">
      <c r="A12" s="73">
        <v>7</v>
      </c>
      <c r="B12" s="74"/>
      <c r="C12" s="75" t="s">
        <v>31</v>
      </c>
      <c r="D12" s="170" t="s">
        <v>198</v>
      </c>
      <c r="E12" s="77">
        <v>2941</v>
      </c>
      <c r="F12" s="78">
        <v>3</v>
      </c>
      <c r="G12" s="78" t="s">
        <v>33</v>
      </c>
      <c r="H12" s="78">
        <v>5</v>
      </c>
      <c r="I12" s="78" t="s">
        <v>33</v>
      </c>
      <c r="J12" s="78">
        <v>3</v>
      </c>
      <c r="K12" s="78">
        <v>3</v>
      </c>
      <c r="L12" s="78"/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3</v>
      </c>
      <c r="AA12" s="81">
        <f t="shared" si="5"/>
        <v>1</v>
      </c>
      <c r="AB12" s="81">
        <f t="shared" si="6"/>
        <v>1</v>
      </c>
      <c r="AC12" s="81">
        <f t="shared" si="7"/>
        <v>5</v>
      </c>
      <c r="AD12" s="82">
        <f t="shared" si="8"/>
        <v>3.6</v>
      </c>
      <c r="AE12" s="83">
        <f t="shared" si="9"/>
        <v>0</v>
      </c>
      <c r="AF12" s="84"/>
      <c r="AG12" s="85">
        <f t="shared" si="10"/>
        <v>3</v>
      </c>
      <c r="AH12" s="85" t="str">
        <f t="shared" si="11"/>
        <v>з</v>
      </c>
      <c r="AI12" s="85">
        <f t="shared" si="12"/>
        <v>5</v>
      </c>
      <c r="AJ12" s="85" t="str">
        <f t="shared" si="13"/>
        <v>з</v>
      </c>
      <c r="AK12" s="85">
        <f t="shared" si="14"/>
        <v>3</v>
      </c>
      <c r="AL12" s="85">
        <f t="shared" si="15"/>
        <v>3</v>
      </c>
      <c r="AM12" s="85" t="str">
        <f t="shared" si="16"/>
        <v/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2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31</v>
      </c>
      <c r="D13" s="170" t="s">
        <v>199</v>
      </c>
      <c r="E13" s="77">
        <v>2941</v>
      </c>
      <c r="F13" s="78">
        <v>4</v>
      </c>
      <c r="G13" s="78" t="s">
        <v>33</v>
      </c>
      <c r="H13" s="78">
        <v>5</v>
      </c>
      <c r="I13" s="78" t="s">
        <v>33</v>
      </c>
      <c r="J13" s="78">
        <v>3</v>
      </c>
      <c r="K13" s="78">
        <v>4</v>
      </c>
      <c r="L13" s="78"/>
      <c r="M13" s="78">
        <v>3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2</v>
      </c>
      <c r="AA13" s="81">
        <f t="shared" si="5"/>
        <v>2</v>
      </c>
      <c r="AB13" s="81">
        <f t="shared" si="6"/>
        <v>1</v>
      </c>
      <c r="AC13" s="81">
        <f t="shared" si="7"/>
        <v>5</v>
      </c>
      <c r="AD13" s="82">
        <f t="shared" si="8"/>
        <v>3.8</v>
      </c>
      <c r="AE13" s="83">
        <f t="shared" si="9"/>
        <v>0</v>
      </c>
      <c r="AF13" s="84"/>
      <c r="AG13" s="85">
        <f t="shared" si="10"/>
        <v>4</v>
      </c>
      <c r="AH13" s="85" t="str">
        <f t="shared" si="11"/>
        <v>з</v>
      </c>
      <c r="AI13" s="85">
        <f t="shared" si="12"/>
        <v>5</v>
      </c>
      <c r="AJ13" s="85" t="str">
        <f t="shared" si="13"/>
        <v>з</v>
      </c>
      <c r="AK13" s="85">
        <f t="shared" si="14"/>
        <v>3</v>
      </c>
      <c r="AL13" s="85">
        <f t="shared" si="15"/>
        <v>4</v>
      </c>
      <c r="AM13" s="85" t="str">
        <f t="shared" si="16"/>
        <v/>
      </c>
      <c r="AN13" s="85">
        <f t="shared" si="17"/>
        <v>3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2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3">
      <c r="A14" s="73">
        <v>9</v>
      </c>
      <c r="B14" s="74"/>
      <c r="C14" s="75" t="s">
        <v>31</v>
      </c>
      <c r="D14" s="170" t="s">
        <v>200</v>
      </c>
      <c r="E14" s="77">
        <v>2941</v>
      </c>
      <c r="F14" s="78">
        <v>3</v>
      </c>
      <c r="G14" s="78" t="s">
        <v>33</v>
      </c>
      <c r="H14" s="78" t="s">
        <v>35</v>
      </c>
      <c r="I14" s="78" t="s">
        <v>33</v>
      </c>
      <c r="J14" s="78">
        <v>4</v>
      </c>
      <c r="K14" s="78">
        <v>4</v>
      </c>
      <c r="L14" s="78"/>
      <c r="M14" s="78">
        <v>5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2</v>
      </c>
      <c r="W14" s="81">
        <f t="shared" si="1"/>
        <v>0</v>
      </c>
      <c r="X14" s="81">
        <f t="shared" si="2"/>
        <v>0</v>
      </c>
      <c r="Y14" s="81">
        <f t="shared" si="3"/>
        <v>1</v>
      </c>
      <c r="Z14" s="81">
        <f t="shared" si="4"/>
        <v>1</v>
      </c>
      <c r="AA14" s="81">
        <f t="shared" si="5"/>
        <v>2</v>
      </c>
      <c r="AB14" s="81">
        <f t="shared" si="6"/>
        <v>1</v>
      </c>
      <c r="AC14" s="81">
        <f t="shared" si="7"/>
        <v>5</v>
      </c>
      <c r="AD14" s="95">
        <f t="shared" si="8"/>
        <v>3.6</v>
      </c>
      <c r="AE14" s="96">
        <f t="shared" si="9"/>
        <v>0</v>
      </c>
      <c r="AF14" s="17"/>
      <c r="AG14" s="85">
        <f t="shared" si="10"/>
        <v>3</v>
      </c>
      <c r="AH14" s="85" t="str">
        <f t="shared" si="11"/>
        <v>з</v>
      </c>
      <c r="AI14" s="85">
        <f t="shared" si="12"/>
        <v>2</v>
      </c>
      <c r="AJ14" s="85" t="str">
        <f t="shared" si="13"/>
        <v>з</v>
      </c>
      <c r="AK14" s="85">
        <f t="shared" si="14"/>
        <v>4</v>
      </c>
      <c r="AL14" s="85">
        <f t="shared" si="15"/>
        <v>4</v>
      </c>
      <c r="AM14" s="85" t="str">
        <f t="shared" si="16"/>
        <v/>
      </c>
      <c r="AN14" s="85">
        <f t="shared" si="17"/>
        <v>5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2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10</v>
      </c>
      <c r="B15" s="74"/>
      <c r="C15" s="75" t="s">
        <v>31</v>
      </c>
      <c r="D15" s="170" t="s">
        <v>201</v>
      </c>
      <c r="E15" s="77">
        <v>2941</v>
      </c>
      <c r="F15" s="78">
        <v>4</v>
      </c>
      <c r="G15" s="78" t="s">
        <v>33</v>
      </c>
      <c r="H15" s="78">
        <v>5</v>
      </c>
      <c r="I15" s="78" t="s">
        <v>33</v>
      </c>
      <c r="J15" s="78">
        <v>3</v>
      </c>
      <c r="K15" s="78">
        <v>3</v>
      </c>
      <c r="L15" s="78"/>
      <c r="M15" s="78">
        <v>4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2</v>
      </c>
      <c r="AA15" s="81">
        <f t="shared" si="5"/>
        <v>2</v>
      </c>
      <c r="AB15" s="81">
        <f t="shared" si="6"/>
        <v>1</v>
      </c>
      <c r="AC15" s="81">
        <f t="shared" si="7"/>
        <v>5</v>
      </c>
      <c r="AD15" s="95">
        <f t="shared" si="8"/>
        <v>3.8</v>
      </c>
      <c r="AE15" s="96">
        <f t="shared" si="9"/>
        <v>0</v>
      </c>
      <c r="AF15" s="17"/>
      <c r="AG15" s="85">
        <f t="shared" si="10"/>
        <v>4</v>
      </c>
      <c r="AH15" s="85" t="str">
        <f t="shared" si="11"/>
        <v>з</v>
      </c>
      <c r="AI15" s="85">
        <f t="shared" si="12"/>
        <v>5</v>
      </c>
      <c r="AJ15" s="85" t="str">
        <f t="shared" si="13"/>
        <v>з</v>
      </c>
      <c r="AK15" s="85">
        <f t="shared" si="14"/>
        <v>3</v>
      </c>
      <c r="AL15" s="85">
        <f t="shared" si="15"/>
        <v>3</v>
      </c>
      <c r="AM15" s="85" t="str">
        <f t="shared" si="16"/>
        <v/>
      </c>
      <c r="AN15" s="85">
        <f t="shared" si="17"/>
        <v>4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2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3">
      <c r="A16" s="73">
        <v>11</v>
      </c>
      <c r="B16" s="74"/>
      <c r="C16" s="75" t="s">
        <v>31</v>
      </c>
      <c r="D16" s="170" t="s">
        <v>202</v>
      </c>
      <c r="E16" s="77">
        <v>2941</v>
      </c>
      <c r="F16" s="78">
        <v>3</v>
      </c>
      <c r="G16" s="78" t="s">
        <v>33</v>
      </c>
      <c r="H16" s="78">
        <v>4</v>
      </c>
      <c r="I16" s="78" t="s">
        <v>33</v>
      </c>
      <c r="J16" s="78">
        <v>3</v>
      </c>
      <c r="K16" s="78">
        <v>3</v>
      </c>
      <c r="L16" s="78"/>
      <c r="M16" s="78">
        <v>4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3</v>
      </c>
      <c r="AA16" s="81">
        <f t="shared" si="5"/>
        <v>2</v>
      </c>
      <c r="AB16" s="81">
        <f t="shared" si="6"/>
        <v>0</v>
      </c>
      <c r="AC16" s="81">
        <f t="shared" si="7"/>
        <v>5</v>
      </c>
      <c r="AD16" s="95">
        <f t="shared" si="8"/>
        <v>3.4</v>
      </c>
      <c r="AE16" s="96">
        <f t="shared" si="9"/>
        <v>0</v>
      </c>
      <c r="AF16" s="17"/>
      <c r="AG16" s="85">
        <f t="shared" si="10"/>
        <v>3</v>
      </c>
      <c r="AH16" s="85" t="str">
        <f t="shared" si="11"/>
        <v>з</v>
      </c>
      <c r="AI16" s="85">
        <f t="shared" si="12"/>
        <v>4</v>
      </c>
      <c r="AJ16" s="85" t="str">
        <f t="shared" si="13"/>
        <v>з</v>
      </c>
      <c r="AK16" s="85">
        <f t="shared" si="14"/>
        <v>3</v>
      </c>
      <c r="AL16" s="85">
        <f t="shared" si="15"/>
        <v>3</v>
      </c>
      <c r="AM16" s="85" t="str">
        <f t="shared" si="16"/>
        <v/>
      </c>
      <c r="AN16" s="85">
        <f t="shared" si="17"/>
        <v>4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2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3">
      <c r="A17" s="73">
        <v>12</v>
      </c>
      <c r="B17" s="99"/>
      <c r="C17" s="75" t="s">
        <v>31</v>
      </c>
      <c r="D17" s="170" t="s">
        <v>203</v>
      </c>
      <c r="E17" s="77">
        <v>2941</v>
      </c>
      <c r="F17" s="78">
        <v>4</v>
      </c>
      <c r="G17" s="78" t="s">
        <v>33</v>
      </c>
      <c r="H17" s="78">
        <v>5</v>
      </c>
      <c r="I17" s="78" t="s">
        <v>33</v>
      </c>
      <c r="J17" s="78">
        <v>4</v>
      </c>
      <c r="K17" s="78">
        <v>3</v>
      </c>
      <c r="L17" s="78"/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1</v>
      </c>
      <c r="AA17" s="81">
        <f t="shared" si="5"/>
        <v>3</v>
      </c>
      <c r="AB17" s="81">
        <f t="shared" si="6"/>
        <v>1</v>
      </c>
      <c r="AC17" s="81">
        <f t="shared" si="7"/>
        <v>5</v>
      </c>
      <c r="AD17" s="95">
        <f t="shared" si="8"/>
        <v>4</v>
      </c>
      <c r="AE17" s="96">
        <f t="shared" si="9"/>
        <v>0</v>
      </c>
      <c r="AF17" s="17"/>
      <c r="AG17" s="85">
        <f t="shared" si="10"/>
        <v>4</v>
      </c>
      <c r="AH17" s="85" t="str">
        <f t="shared" si="11"/>
        <v>з</v>
      </c>
      <c r="AI17" s="85">
        <f t="shared" si="12"/>
        <v>5</v>
      </c>
      <c r="AJ17" s="85" t="str">
        <f t="shared" si="13"/>
        <v>з</v>
      </c>
      <c r="AK17" s="85">
        <f t="shared" si="14"/>
        <v>4</v>
      </c>
      <c r="AL17" s="85">
        <f t="shared" si="15"/>
        <v>3</v>
      </c>
      <c r="AM17" s="85" t="str">
        <f t="shared" si="16"/>
        <v/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2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3">
      <c r="A18" s="73">
        <v>13</v>
      </c>
      <c r="B18" s="100"/>
      <c r="C18" s="75" t="s">
        <v>31</v>
      </c>
      <c r="D18" s="170" t="s">
        <v>204</v>
      </c>
      <c r="E18" s="77">
        <v>2941</v>
      </c>
      <c r="F18" s="78">
        <v>3</v>
      </c>
      <c r="G18" s="78" t="s">
        <v>33</v>
      </c>
      <c r="H18" s="78">
        <v>5</v>
      </c>
      <c r="I18" s="78" t="s">
        <v>33</v>
      </c>
      <c r="J18" s="78">
        <v>3</v>
      </c>
      <c r="K18" s="78">
        <v>3</v>
      </c>
      <c r="L18" s="78"/>
      <c r="M18" s="78">
        <v>4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3</v>
      </c>
      <c r="AA18" s="81">
        <f t="shared" si="5"/>
        <v>1</v>
      </c>
      <c r="AB18" s="81">
        <f t="shared" si="6"/>
        <v>1</v>
      </c>
      <c r="AC18" s="81">
        <f t="shared" si="7"/>
        <v>5</v>
      </c>
      <c r="AD18" s="95">
        <f t="shared" si="8"/>
        <v>3.6</v>
      </c>
      <c r="AE18" s="96">
        <f t="shared" si="9"/>
        <v>0</v>
      </c>
      <c r="AF18" s="17"/>
      <c r="AG18" s="85">
        <f t="shared" si="10"/>
        <v>3</v>
      </c>
      <c r="AH18" s="85" t="str">
        <f t="shared" si="11"/>
        <v>з</v>
      </c>
      <c r="AI18" s="85">
        <f t="shared" si="12"/>
        <v>5</v>
      </c>
      <c r="AJ18" s="85" t="str">
        <f t="shared" si="13"/>
        <v>з</v>
      </c>
      <c r="AK18" s="85">
        <f t="shared" si="14"/>
        <v>3</v>
      </c>
      <c r="AL18" s="85">
        <f t="shared" si="15"/>
        <v>3</v>
      </c>
      <c r="AM18" s="85" t="str">
        <f t="shared" si="16"/>
        <v/>
      </c>
      <c r="AN18" s="85">
        <f t="shared" si="17"/>
        <v>4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2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31</v>
      </c>
      <c r="D19" s="170" t="s">
        <v>205</v>
      </c>
      <c r="E19" s="77">
        <v>2941</v>
      </c>
      <c r="F19" s="78">
        <v>3</v>
      </c>
      <c r="G19" s="78" t="s">
        <v>33</v>
      </c>
      <c r="H19" s="78">
        <v>3</v>
      </c>
      <c r="I19" s="78" t="s">
        <v>33</v>
      </c>
      <c r="J19" s="78">
        <v>3</v>
      </c>
      <c r="K19" s="78">
        <v>3</v>
      </c>
      <c r="L19" s="78"/>
      <c r="M19" s="78">
        <v>4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4</v>
      </c>
      <c r="AA19" s="81">
        <f t="shared" si="5"/>
        <v>1</v>
      </c>
      <c r="AB19" s="81">
        <f t="shared" si="6"/>
        <v>0</v>
      </c>
      <c r="AC19" s="81">
        <f t="shared" si="7"/>
        <v>5</v>
      </c>
      <c r="AD19" s="95">
        <f t="shared" si="8"/>
        <v>3.2</v>
      </c>
      <c r="AE19" s="96">
        <f t="shared" si="9"/>
        <v>0</v>
      </c>
      <c r="AF19" s="17"/>
      <c r="AG19" s="85">
        <f t="shared" si="10"/>
        <v>3</v>
      </c>
      <c r="AH19" s="85" t="str">
        <f t="shared" si="11"/>
        <v>з</v>
      </c>
      <c r="AI19" s="85">
        <f t="shared" si="12"/>
        <v>3</v>
      </c>
      <c r="AJ19" s="85" t="str">
        <f t="shared" si="13"/>
        <v>з</v>
      </c>
      <c r="AK19" s="85">
        <f t="shared" si="14"/>
        <v>3</v>
      </c>
      <c r="AL19" s="85">
        <f t="shared" si="15"/>
        <v>3</v>
      </c>
      <c r="AM19" s="85" t="str">
        <f t="shared" si="16"/>
        <v/>
      </c>
      <c r="AN19" s="85">
        <f t="shared" si="17"/>
        <v>4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2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31</v>
      </c>
      <c r="D20" s="170" t="s">
        <v>206</v>
      </c>
      <c r="E20" s="77">
        <v>2941</v>
      </c>
      <c r="F20" s="78">
        <v>4</v>
      </c>
      <c r="G20" s="78" t="s">
        <v>33</v>
      </c>
      <c r="H20" s="78">
        <v>4</v>
      </c>
      <c r="I20" s="78" t="s">
        <v>33</v>
      </c>
      <c r="J20" s="78">
        <v>3</v>
      </c>
      <c r="K20" s="78">
        <v>4</v>
      </c>
      <c r="L20" s="78"/>
      <c r="M20" s="78">
        <v>5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1</v>
      </c>
      <c r="AA20" s="81">
        <f t="shared" si="5"/>
        <v>3</v>
      </c>
      <c r="AB20" s="81">
        <f t="shared" si="6"/>
        <v>1</v>
      </c>
      <c r="AC20" s="81">
        <f t="shared" si="7"/>
        <v>5</v>
      </c>
      <c r="AD20" s="95">
        <f t="shared" si="8"/>
        <v>4</v>
      </c>
      <c r="AE20" s="96">
        <f t="shared" si="9"/>
        <v>0</v>
      </c>
      <c r="AF20" s="17"/>
      <c r="AG20" s="85">
        <f t="shared" si="10"/>
        <v>4</v>
      </c>
      <c r="AH20" s="85" t="str">
        <f t="shared" si="11"/>
        <v>з</v>
      </c>
      <c r="AI20" s="85">
        <f t="shared" si="12"/>
        <v>4</v>
      </c>
      <c r="AJ20" s="85" t="str">
        <f t="shared" si="13"/>
        <v>з</v>
      </c>
      <c r="AK20" s="85">
        <f t="shared" si="14"/>
        <v>3</v>
      </c>
      <c r="AL20" s="85">
        <f t="shared" si="15"/>
        <v>4</v>
      </c>
      <c r="AM20" s="85" t="str">
        <f t="shared" si="16"/>
        <v/>
      </c>
      <c r="AN20" s="85">
        <f t="shared" si="17"/>
        <v>5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2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31</v>
      </c>
      <c r="D21" s="170" t="s">
        <v>207</v>
      </c>
      <c r="E21" s="77">
        <v>2941</v>
      </c>
      <c r="F21" s="78">
        <v>3</v>
      </c>
      <c r="G21" s="78" t="s">
        <v>33</v>
      </c>
      <c r="H21" s="78">
        <v>5</v>
      </c>
      <c r="I21" s="78" t="s">
        <v>33</v>
      </c>
      <c r="J21" s="78">
        <v>3</v>
      </c>
      <c r="K21" s="78">
        <v>4</v>
      </c>
      <c r="L21" s="78"/>
      <c r="M21" s="78">
        <v>4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2</v>
      </c>
      <c r="AA21" s="81">
        <f t="shared" si="5"/>
        <v>2</v>
      </c>
      <c r="AB21" s="81">
        <f t="shared" si="6"/>
        <v>1</v>
      </c>
      <c r="AC21" s="81">
        <f t="shared" si="7"/>
        <v>5</v>
      </c>
      <c r="AD21" s="95">
        <f t="shared" si="8"/>
        <v>3.8</v>
      </c>
      <c r="AE21" s="96">
        <f t="shared" si="9"/>
        <v>0</v>
      </c>
      <c r="AF21" s="17"/>
      <c r="AG21" s="85">
        <f t="shared" si="10"/>
        <v>3</v>
      </c>
      <c r="AH21" s="85" t="str">
        <f t="shared" si="11"/>
        <v>з</v>
      </c>
      <c r="AI21" s="85">
        <f t="shared" si="12"/>
        <v>5</v>
      </c>
      <c r="AJ21" s="85" t="str">
        <f t="shared" si="13"/>
        <v>з</v>
      </c>
      <c r="AK21" s="85">
        <f t="shared" si="14"/>
        <v>3</v>
      </c>
      <c r="AL21" s="85">
        <f t="shared" si="15"/>
        <v>4</v>
      </c>
      <c r="AM21" s="85" t="str">
        <f t="shared" si="16"/>
        <v/>
      </c>
      <c r="AN21" s="85">
        <f t="shared" si="17"/>
        <v>4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2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3">
      <c r="A22" s="73">
        <v>17</v>
      </c>
      <c r="B22" s="100"/>
      <c r="C22" s="75" t="s">
        <v>31</v>
      </c>
      <c r="D22" s="170" t="s">
        <v>208</v>
      </c>
      <c r="E22" s="77">
        <v>2941</v>
      </c>
      <c r="F22" s="78">
        <v>4</v>
      </c>
      <c r="G22" s="78" t="s">
        <v>33</v>
      </c>
      <c r="H22" s="78">
        <v>5</v>
      </c>
      <c r="I22" s="78" t="s">
        <v>33</v>
      </c>
      <c r="J22" s="78">
        <v>3</v>
      </c>
      <c r="K22" s="78">
        <v>3</v>
      </c>
      <c r="L22" s="78"/>
      <c r="M22" s="78">
        <v>5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2</v>
      </c>
      <c r="AA22" s="81">
        <f t="shared" si="5"/>
        <v>1</v>
      </c>
      <c r="AB22" s="81">
        <f t="shared" si="6"/>
        <v>2</v>
      </c>
      <c r="AC22" s="81">
        <f t="shared" si="7"/>
        <v>5</v>
      </c>
      <c r="AD22" s="95">
        <f t="shared" si="8"/>
        <v>4</v>
      </c>
      <c r="AE22" s="96">
        <f t="shared" si="9"/>
        <v>0</v>
      </c>
      <c r="AF22" s="17"/>
      <c r="AG22" s="85">
        <f t="shared" si="10"/>
        <v>4</v>
      </c>
      <c r="AH22" s="85" t="str">
        <f t="shared" si="11"/>
        <v>з</v>
      </c>
      <c r="AI22" s="85">
        <f t="shared" si="12"/>
        <v>5</v>
      </c>
      <c r="AJ22" s="85" t="str">
        <f t="shared" si="13"/>
        <v>з</v>
      </c>
      <c r="AK22" s="85">
        <f t="shared" si="14"/>
        <v>3</v>
      </c>
      <c r="AL22" s="85">
        <f t="shared" si="15"/>
        <v>3</v>
      </c>
      <c r="AM22" s="85" t="str">
        <f t="shared" si="16"/>
        <v/>
      </c>
      <c r="AN22" s="85">
        <f t="shared" si="17"/>
        <v>5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2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3">
      <c r="A23" s="73">
        <v>18</v>
      </c>
      <c r="B23" s="100"/>
      <c r="C23" s="75" t="s">
        <v>31</v>
      </c>
      <c r="D23" s="170" t="s">
        <v>209</v>
      </c>
      <c r="E23" s="77">
        <v>2941</v>
      </c>
      <c r="F23" s="78">
        <v>5</v>
      </c>
      <c r="G23" s="78" t="s">
        <v>33</v>
      </c>
      <c r="H23" s="78">
        <v>5</v>
      </c>
      <c r="I23" s="78" t="s">
        <v>33</v>
      </c>
      <c r="J23" s="78">
        <v>4</v>
      </c>
      <c r="K23" s="78">
        <v>3</v>
      </c>
      <c r="L23" s="78"/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1</v>
      </c>
      <c r="AA23" s="81">
        <f t="shared" si="5"/>
        <v>2</v>
      </c>
      <c r="AB23" s="81">
        <f t="shared" si="6"/>
        <v>2</v>
      </c>
      <c r="AC23" s="81">
        <f t="shared" si="7"/>
        <v>5</v>
      </c>
      <c r="AD23" s="95">
        <f t="shared" si="8"/>
        <v>4.2</v>
      </c>
      <c r="AE23" s="96">
        <f t="shared" si="9"/>
        <v>0</v>
      </c>
      <c r="AF23" s="17"/>
      <c r="AG23" s="85">
        <f t="shared" si="10"/>
        <v>5</v>
      </c>
      <c r="AH23" s="85" t="str">
        <f t="shared" si="11"/>
        <v>з</v>
      </c>
      <c r="AI23" s="85">
        <f t="shared" si="12"/>
        <v>5</v>
      </c>
      <c r="AJ23" s="85" t="str">
        <f t="shared" si="13"/>
        <v>з</v>
      </c>
      <c r="AK23" s="85">
        <f t="shared" si="14"/>
        <v>4</v>
      </c>
      <c r="AL23" s="85">
        <f t="shared" si="15"/>
        <v>3</v>
      </c>
      <c r="AM23" s="85" t="str">
        <f t="shared" si="16"/>
        <v/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2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3">
      <c r="A24" s="73">
        <v>19</v>
      </c>
      <c r="B24" s="100"/>
      <c r="C24" s="75" t="s">
        <v>31</v>
      </c>
      <c r="D24" s="170" t="s">
        <v>210</v>
      </c>
      <c r="E24" s="77">
        <v>2941</v>
      </c>
      <c r="F24" s="78">
        <v>3</v>
      </c>
      <c r="G24" s="78" t="s">
        <v>33</v>
      </c>
      <c r="H24" s="78">
        <v>5</v>
      </c>
      <c r="I24" s="78" t="s">
        <v>33</v>
      </c>
      <c r="J24" s="78">
        <v>3</v>
      </c>
      <c r="K24" s="78">
        <v>3</v>
      </c>
      <c r="L24" s="78"/>
      <c r="M24" s="78">
        <v>3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4</v>
      </c>
      <c r="AA24" s="81">
        <f t="shared" si="5"/>
        <v>0</v>
      </c>
      <c r="AB24" s="81">
        <f t="shared" si="6"/>
        <v>1</v>
      </c>
      <c r="AC24" s="81">
        <f t="shared" si="7"/>
        <v>5</v>
      </c>
      <c r="AD24" s="95">
        <f t="shared" si="8"/>
        <v>3.4</v>
      </c>
      <c r="AE24" s="96">
        <f t="shared" si="9"/>
        <v>0</v>
      </c>
      <c r="AF24" s="17"/>
      <c r="AG24" s="85">
        <f t="shared" si="10"/>
        <v>3</v>
      </c>
      <c r="AH24" s="85" t="str">
        <f t="shared" si="11"/>
        <v>з</v>
      </c>
      <c r="AI24" s="85">
        <f t="shared" si="12"/>
        <v>5</v>
      </c>
      <c r="AJ24" s="85" t="str">
        <f t="shared" si="13"/>
        <v>з</v>
      </c>
      <c r="AK24" s="85">
        <f t="shared" si="14"/>
        <v>3</v>
      </c>
      <c r="AL24" s="85">
        <f t="shared" si="15"/>
        <v>3</v>
      </c>
      <c r="AM24" s="85" t="str">
        <f t="shared" si="16"/>
        <v/>
      </c>
      <c r="AN24" s="85">
        <f t="shared" si="17"/>
        <v>3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2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1.2" x14ac:dyDescent="0.3">
      <c r="A25" s="73">
        <v>20</v>
      </c>
      <c r="B25" s="100"/>
      <c r="C25" s="75" t="s">
        <v>31</v>
      </c>
      <c r="D25" s="170" t="s">
        <v>211</v>
      </c>
      <c r="E25" s="77">
        <v>2941</v>
      </c>
      <c r="F25" s="78">
        <v>4</v>
      </c>
      <c r="G25" s="78" t="s">
        <v>33</v>
      </c>
      <c r="H25" s="78">
        <v>4</v>
      </c>
      <c r="I25" s="78" t="s">
        <v>33</v>
      </c>
      <c r="J25" s="78">
        <v>3</v>
      </c>
      <c r="K25" s="78">
        <v>3</v>
      </c>
      <c r="L25" s="78"/>
      <c r="M25" s="78">
        <v>3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3</v>
      </c>
      <c r="AA25" s="81">
        <f t="shared" si="5"/>
        <v>2</v>
      </c>
      <c r="AB25" s="81">
        <f t="shared" si="6"/>
        <v>0</v>
      </c>
      <c r="AC25" s="81">
        <f t="shared" si="7"/>
        <v>5</v>
      </c>
      <c r="AD25" s="95">
        <f t="shared" si="8"/>
        <v>3.4</v>
      </c>
      <c r="AE25" s="96">
        <f t="shared" si="9"/>
        <v>0</v>
      </c>
      <c r="AF25" s="17"/>
      <c r="AG25" s="85">
        <f t="shared" si="10"/>
        <v>4</v>
      </c>
      <c r="AH25" s="85" t="str">
        <f t="shared" si="11"/>
        <v>з</v>
      </c>
      <c r="AI25" s="85">
        <f t="shared" si="12"/>
        <v>4</v>
      </c>
      <c r="AJ25" s="85" t="str">
        <f t="shared" si="13"/>
        <v>з</v>
      </c>
      <c r="AK25" s="85">
        <f t="shared" si="14"/>
        <v>3</v>
      </c>
      <c r="AL25" s="85">
        <f t="shared" si="15"/>
        <v>3</v>
      </c>
      <c r="AM25" s="85" t="str">
        <f t="shared" si="16"/>
        <v/>
      </c>
      <c r="AN25" s="85">
        <f t="shared" si="17"/>
        <v>3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2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31</v>
      </c>
      <c r="D26" s="170" t="s">
        <v>212</v>
      </c>
      <c r="E26" s="77">
        <v>2941</v>
      </c>
      <c r="F26" s="78">
        <v>3</v>
      </c>
      <c r="G26" s="78" t="s">
        <v>33</v>
      </c>
      <c r="H26" s="78">
        <v>5</v>
      </c>
      <c r="I26" s="78" t="s">
        <v>33</v>
      </c>
      <c r="J26" s="78">
        <v>4</v>
      </c>
      <c r="K26" s="78">
        <v>4</v>
      </c>
      <c r="L26" s="78"/>
      <c r="M26" s="78">
        <v>5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1</v>
      </c>
      <c r="AA26" s="81">
        <f t="shared" si="5"/>
        <v>2</v>
      </c>
      <c r="AB26" s="81">
        <f t="shared" si="6"/>
        <v>2</v>
      </c>
      <c r="AC26" s="81">
        <f t="shared" si="7"/>
        <v>5</v>
      </c>
      <c r="AD26" s="95">
        <f t="shared" si="8"/>
        <v>4.2</v>
      </c>
      <c r="AE26" s="96">
        <f t="shared" si="9"/>
        <v>0</v>
      </c>
      <c r="AF26" s="17"/>
      <c r="AG26" s="85">
        <f t="shared" si="10"/>
        <v>3</v>
      </c>
      <c r="AH26" s="85" t="str">
        <f t="shared" si="11"/>
        <v>з</v>
      </c>
      <c r="AI26" s="85">
        <f t="shared" si="12"/>
        <v>5</v>
      </c>
      <c r="AJ26" s="85" t="str">
        <f t="shared" si="13"/>
        <v>з</v>
      </c>
      <c r="AK26" s="85">
        <f t="shared" si="14"/>
        <v>4</v>
      </c>
      <c r="AL26" s="85">
        <f t="shared" si="15"/>
        <v>4</v>
      </c>
      <c r="AM26" s="85" t="str">
        <f t="shared" si="16"/>
        <v/>
      </c>
      <c r="AN26" s="85">
        <f t="shared" si="17"/>
        <v>5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2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46.8" x14ac:dyDescent="0.3">
      <c r="A27" s="73">
        <v>22</v>
      </c>
      <c r="B27" s="100"/>
      <c r="C27" s="75" t="s">
        <v>31</v>
      </c>
      <c r="D27" s="170" t="s">
        <v>213</v>
      </c>
      <c r="E27" s="77">
        <v>2941</v>
      </c>
      <c r="F27" s="78">
        <v>5</v>
      </c>
      <c r="G27" s="78" t="s">
        <v>33</v>
      </c>
      <c r="H27" s="78">
        <v>5</v>
      </c>
      <c r="I27" s="78" t="s">
        <v>33</v>
      </c>
      <c r="J27" s="78">
        <v>4</v>
      </c>
      <c r="K27" s="78">
        <v>3</v>
      </c>
      <c r="L27" s="78"/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1</v>
      </c>
      <c r="AA27" s="81">
        <f t="shared" si="5"/>
        <v>2</v>
      </c>
      <c r="AB27" s="81">
        <f t="shared" si="6"/>
        <v>2</v>
      </c>
      <c r="AC27" s="81">
        <f t="shared" si="7"/>
        <v>5</v>
      </c>
      <c r="AD27" s="95">
        <f t="shared" si="8"/>
        <v>4.2</v>
      </c>
      <c r="AE27" s="96">
        <f t="shared" si="9"/>
        <v>0</v>
      </c>
      <c r="AF27" s="17"/>
      <c r="AG27" s="85">
        <f t="shared" si="10"/>
        <v>5</v>
      </c>
      <c r="AH27" s="85" t="str">
        <f t="shared" si="11"/>
        <v>з</v>
      </c>
      <c r="AI27" s="85">
        <f t="shared" si="12"/>
        <v>5</v>
      </c>
      <c r="AJ27" s="85" t="str">
        <f t="shared" si="13"/>
        <v>з</v>
      </c>
      <c r="AK27" s="85">
        <f t="shared" si="14"/>
        <v>4</v>
      </c>
      <c r="AL27" s="85">
        <f t="shared" si="15"/>
        <v>3</v>
      </c>
      <c r="AM27" s="85" t="str">
        <f t="shared" si="16"/>
        <v/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2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3">
      <c r="A28" s="73">
        <v>23</v>
      </c>
      <c r="B28" s="100"/>
      <c r="C28" s="75" t="s">
        <v>31</v>
      </c>
      <c r="D28" s="170" t="s">
        <v>214</v>
      </c>
      <c r="E28" s="77">
        <v>2941</v>
      </c>
      <c r="F28" s="78">
        <v>4</v>
      </c>
      <c r="G28" s="78" t="s">
        <v>33</v>
      </c>
      <c r="H28" s="78">
        <v>5</v>
      </c>
      <c r="I28" s="78" t="s">
        <v>33</v>
      </c>
      <c r="J28" s="78">
        <v>3</v>
      </c>
      <c r="K28" s="78">
        <v>3</v>
      </c>
      <c r="L28" s="78"/>
      <c r="M28" s="78">
        <v>4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2</v>
      </c>
      <c r="AA28" s="81">
        <f t="shared" si="5"/>
        <v>2</v>
      </c>
      <c r="AB28" s="81">
        <f t="shared" si="6"/>
        <v>1</v>
      </c>
      <c r="AC28" s="81">
        <f t="shared" si="7"/>
        <v>5</v>
      </c>
      <c r="AD28" s="95">
        <f t="shared" si="8"/>
        <v>3.8</v>
      </c>
      <c r="AE28" s="96">
        <f t="shared" si="9"/>
        <v>0</v>
      </c>
      <c r="AF28" s="17"/>
      <c r="AG28" s="85">
        <f t="shared" si="10"/>
        <v>4</v>
      </c>
      <c r="AH28" s="85" t="str">
        <f t="shared" si="11"/>
        <v>з</v>
      </c>
      <c r="AI28" s="85">
        <f t="shared" si="12"/>
        <v>5</v>
      </c>
      <c r="AJ28" s="85" t="str">
        <f t="shared" si="13"/>
        <v>з</v>
      </c>
      <c r="AK28" s="85">
        <f t="shared" si="14"/>
        <v>3</v>
      </c>
      <c r="AL28" s="85">
        <f t="shared" si="15"/>
        <v>3</v>
      </c>
      <c r="AM28" s="85" t="str">
        <f t="shared" si="16"/>
        <v/>
      </c>
      <c r="AN28" s="85">
        <f t="shared" si="17"/>
        <v>4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2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31</v>
      </c>
      <c r="D29" s="170" t="s">
        <v>215</v>
      </c>
      <c r="E29" s="77">
        <v>2941</v>
      </c>
      <c r="F29" s="78">
        <v>4</v>
      </c>
      <c r="G29" s="78" t="s">
        <v>33</v>
      </c>
      <c r="H29" s="78">
        <v>5</v>
      </c>
      <c r="I29" s="78" t="s">
        <v>33</v>
      </c>
      <c r="J29" s="78">
        <v>3</v>
      </c>
      <c r="K29" s="78">
        <v>3</v>
      </c>
      <c r="L29" s="78"/>
      <c r="M29" s="78">
        <v>4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2</v>
      </c>
      <c r="AA29" s="81">
        <f t="shared" si="5"/>
        <v>2</v>
      </c>
      <c r="AB29" s="81">
        <f t="shared" si="6"/>
        <v>1</v>
      </c>
      <c r="AC29" s="81">
        <f t="shared" si="7"/>
        <v>5</v>
      </c>
      <c r="AD29" s="101">
        <f t="shared" si="8"/>
        <v>3.8</v>
      </c>
      <c r="AE29" s="96">
        <f t="shared" si="9"/>
        <v>0</v>
      </c>
      <c r="AF29" s="17"/>
      <c r="AG29" s="85">
        <f t="shared" si="10"/>
        <v>4</v>
      </c>
      <c r="AH29" s="85" t="str">
        <f t="shared" si="11"/>
        <v>з</v>
      </c>
      <c r="AI29" s="85">
        <f t="shared" si="12"/>
        <v>5</v>
      </c>
      <c r="AJ29" s="85" t="str">
        <f t="shared" si="13"/>
        <v>з</v>
      </c>
      <c r="AK29" s="85">
        <f t="shared" si="14"/>
        <v>3</v>
      </c>
      <c r="AL29" s="85">
        <f t="shared" si="15"/>
        <v>3</v>
      </c>
      <c r="AM29" s="85" t="str">
        <f t="shared" si="16"/>
        <v/>
      </c>
      <c r="AN29" s="85">
        <f t="shared" si="17"/>
        <v>4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2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31</v>
      </c>
      <c r="D30" s="170" t="s">
        <v>216</v>
      </c>
      <c r="E30" s="77">
        <v>2941</v>
      </c>
      <c r="F30" s="78">
        <v>3</v>
      </c>
      <c r="G30" s="78" t="s">
        <v>33</v>
      </c>
      <c r="H30" s="78">
        <v>5</v>
      </c>
      <c r="I30" s="78" t="s">
        <v>33</v>
      </c>
      <c r="J30" s="78">
        <v>4</v>
      </c>
      <c r="K30" s="78">
        <v>3</v>
      </c>
      <c r="L30" s="78"/>
      <c r="M30" s="78">
        <v>5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2</v>
      </c>
      <c r="AA30" s="81">
        <f t="shared" si="5"/>
        <v>1</v>
      </c>
      <c r="AB30" s="81">
        <f t="shared" si="6"/>
        <v>2</v>
      </c>
      <c r="AC30" s="81">
        <f t="shared" si="7"/>
        <v>5</v>
      </c>
      <c r="AD30" s="95">
        <f t="shared" si="8"/>
        <v>4</v>
      </c>
      <c r="AE30" s="96">
        <f t="shared" si="9"/>
        <v>0</v>
      </c>
      <c r="AF30" s="17"/>
      <c r="AG30" s="85">
        <f t="shared" si="10"/>
        <v>3</v>
      </c>
      <c r="AH30" s="85" t="str">
        <f t="shared" si="11"/>
        <v>з</v>
      </c>
      <c r="AI30" s="85">
        <f t="shared" si="12"/>
        <v>5</v>
      </c>
      <c r="AJ30" s="85" t="str">
        <f t="shared" si="13"/>
        <v>з</v>
      </c>
      <c r="AK30" s="85">
        <f t="shared" si="14"/>
        <v>4</v>
      </c>
      <c r="AL30" s="85">
        <f t="shared" si="15"/>
        <v>3</v>
      </c>
      <c r="AM30" s="85" t="str">
        <f t="shared" si="16"/>
        <v/>
      </c>
      <c r="AN30" s="85">
        <f t="shared" si="17"/>
        <v>5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2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3">
      <c r="A31" s="73">
        <v>26</v>
      </c>
      <c r="B31" s="100"/>
      <c r="C31" s="75" t="s">
        <v>31</v>
      </c>
      <c r="D31" s="170" t="s">
        <v>217</v>
      </c>
      <c r="E31" s="77">
        <v>2941</v>
      </c>
      <c r="F31" s="78">
        <v>3</v>
      </c>
      <c r="G31" s="78" t="s">
        <v>33</v>
      </c>
      <c r="H31" s="78">
        <v>5</v>
      </c>
      <c r="I31" s="78" t="s">
        <v>33</v>
      </c>
      <c r="J31" s="78">
        <v>4</v>
      </c>
      <c r="K31" s="78">
        <v>4</v>
      </c>
      <c r="L31" s="78"/>
      <c r="M31" s="78">
        <v>4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3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1</v>
      </c>
      <c r="AA31" s="81">
        <f t="shared" si="5"/>
        <v>3</v>
      </c>
      <c r="AB31" s="81">
        <f t="shared" si="6"/>
        <v>1</v>
      </c>
      <c r="AC31" s="81">
        <f t="shared" si="7"/>
        <v>5</v>
      </c>
      <c r="AD31" s="95">
        <f t="shared" si="8"/>
        <v>4</v>
      </c>
      <c r="AE31" s="96">
        <f t="shared" si="9"/>
        <v>0</v>
      </c>
      <c r="AF31" s="17"/>
      <c r="AG31" s="85">
        <f t="shared" si="10"/>
        <v>3</v>
      </c>
      <c r="AH31" s="85" t="str">
        <f t="shared" si="11"/>
        <v>з</v>
      </c>
      <c r="AI31" s="85">
        <f t="shared" si="12"/>
        <v>5</v>
      </c>
      <c r="AJ31" s="85" t="str">
        <f t="shared" si="13"/>
        <v>з</v>
      </c>
      <c r="AK31" s="85">
        <f t="shared" si="14"/>
        <v>4</v>
      </c>
      <c r="AL31" s="85">
        <f t="shared" si="15"/>
        <v>4</v>
      </c>
      <c r="AM31" s="85" t="str">
        <f t="shared" si="16"/>
        <v/>
      </c>
      <c r="AN31" s="85">
        <f t="shared" si="17"/>
        <v>4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2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46.8" x14ac:dyDescent="0.3">
      <c r="A32" s="73">
        <v>27</v>
      </c>
      <c r="B32" s="102"/>
      <c r="C32" s="75" t="s">
        <v>31</v>
      </c>
      <c r="D32" s="170" t="s">
        <v>218</v>
      </c>
      <c r="E32" s="77">
        <v>2941</v>
      </c>
      <c r="F32" s="78">
        <v>3</v>
      </c>
      <c r="G32" s="78" t="s">
        <v>33</v>
      </c>
      <c r="H32" s="78">
        <v>4</v>
      </c>
      <c r="I32" s="78" t="s">
        <v>33</v>
      </c>
      <c r="J32" s="78">
        <v>3</v>
      </c>
      <c r="K32" s="78" t="s">
        <v>35</v>
      </c>
      <c r="L32" s="78"/>
      <c r="M32" s="78">
        <v>5</v>
      </c>
      <c r="N32" s="78"/>
      <c r="O32" s="78"/>
      <c r="P32" s="78"/>
      <c r="Q32" s="103"/>
      <c r="R32" s="104"/>
      <c r="S32" s="79"/>
      <c r="T32" s="79"/>
      <c r="U32" s="79"/>
      <c r="V32" s="94">
        <f t="shared" si="0"/>
        <v>2</v>
      </c>
      <c r="W32" s="81">
        <f t="shared" si="1"/>
        <v>0</v>
      </c>
      <c r="X32" s="81">
        <f t="shared" si="2"/>
        <v>0</v>
      </c>
      <c r="Y32" s="81">
        <f t="shared" si="3"/>
        <v>1</v>
      </c>
      <c r="Z32" s="81">
        <f t="shared" si="4"/>
        <v>2</v>
      </c>
      <c r="AA32" s="81">
        <f t="shared" si="5"/>
        <v>1</v>
      </c>
      <c r="AB32" s="81">
        <f t="shared" si="6"/>
        <v>1</v>
      </c>
      <c r="AC32" s="81">
        <f t="shared" si="7"/>
        <v>5</v>
      </c>
      <c r="AD32" s="95">
        <f t="shared" si="8"/>
        <v>3.4</v>
      </c>
      <c r="AE32" s="96">
        <f t="shared" si="9"/>
        <v>0</v>
      </c>
      <c r="AF32" s="17"/>
      <c r="AG32" s="85">
        <f t="shared" si="10"/>
        <v>3</v>
      </c>
      <c r="AH32" s="85" t="str">
        <f t="shared" si="11"/>
        <v>з</v>
      </c>
      <c r="AI32" s="85">
        <f t="shared" si="12"/>
        <v>4</v>
      </c>
      <c r="AJ32" s="85" t="str">
        <f t="shared" si="13"/>
        <v>з</v>
      </c>
      <c r="AK32" s="85">
        <f t="shared" si="14"/>
        <v>3</v>
      </c>
      <c r="AL32" s="85">
        <f t="shared" si="15"/>
        <v>2</v>
      </c>
      <c r="AM32" s="85" t="str">
        <f t="shared" si="16"/>
        <v/>
      </c>
      <c r="AN32" s="85">
        <f t="shared" si="17"/>
        <v>5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2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1.2" x14ac:dyDescent="0.3">
      <c r="A33" s="73">
        <v>28</v>
      </c>
      <c r="B33" s="102"/>
      <c r="C33" s="75" t="s">
        <v>31</v>
      </c>
      <c r="D33" s="170" t="s">
        <v>219</v>
      </c>
      <c r="E33" s="77">
        <v>2941</v>
      </c>
      <c r="F33" s="78">
        <v>4</v>
      </c>
      <c r="G33" s="78" t="s">
        <v>33</v>
      </c>
      <c r="H33" s="78">
        <v>5</v>
      </c>
      <c r="I33" s="78" t="s">
        <v>33</v>
      </c>
      <c r="J33" s="78">
        <v>4</v>
      </c>
      <c r="K33" s="78">
        <v>4</v>
      </c>
      <c r="L33" s="78"/>
      <c r="M33" s="78">
        <v>5</v>
      </c>
      <c r="N33" s="78"/>
      <c r="O33" s="78"/>
      <c r="P33" s="78"/>
      <c r="Q33" s="103"/>
      <c r="R33" s="104"/>
      <c r="S33" s="79"/>
      <c r="T33" s="79"/>
      <c r="U33" s="79"/>
      <c r="V33" s="94">
        <f t="shared" si="0"/>
        <v>4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3</v>
      </c>
      <c r="AB33" s="81">
        <f t="shared" si="6"/>
        <v>2</v>
      </c>
      <c r="AC33" s="81">
        <f t="shared" si="7"/>
        <v>5</v>
      </c>
      <c r="AD33" s="95">
        <f t="shared" si="8"/>
        <v>4.4000000000000004</v>
      </c>
      <c r="AE33" s="96">
        <f t="shared" si="9"/>
        <v>0</v>
      </c>
      <c r="AF33" s="17"/>
      <c r="AG33" s="85">
        <f t="shared" si="10"/>
        <v>4</v>
      </c>
      <c r="AH33" s="85" t="str">
        <f t="shared" si="11"/>
        <v>з</v>
      </c>
      <c r="AI33" s="85">
        <f t="shared" si="12"/>
        <v>5</v>
      </c>
      <c r="AJ33" s="85" t="str">
        <f t="shared" si="13"/>
        <v>з</v>
      </c>
      <c r="AK33" s="85">
        <f t="shared" si="14"/>
        <v>4</v>
      </c>
      <c r="AL33" s="85">
        <f t="shared" si="15"/>
        <v>4</v>
      </c>
      <c r="AM33" s="85" t="str">
        <f t="shared" si="16"/>
        <v/>
      </c>
      <c r="AN33" s="85">
        <f t="shared" si="17"/>
        <v>5</v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2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46.8" x14ac:dyDescent="0.3">
      <c r="A34" s="73">
        <v>29</v>
      </c>
      <c r="B34" s="107"/>
      <c r="C34" s="75" t="s">
        <v>31</v>
      </c>
      <c r="D34" s="170" t="s">
        <v>220</v>
      </c>
      <c r="E34" s="77">
        <v>2941</v>
      </c>
      <c r="F34" s="78">
        <v>4</v>
      </c>
      <c r="G34" s="78" t="s">
        <v>33</v>
      </c>
      <c r="H34" s="78">
        <v>5</v>
      </c>
      <c r="I34" s="78" t="s">
        <v>33</v>
      </c>
      <c r="J34" s="78">
        <v>3</v>
      </c>
      <c r="K34" s="78" t="s">
        <v>114</v>
      </c>
      <c r="L34" s="93"/>
      <c r="M34" s="78">
        <v>3</v>
      </c>
      <c r="N34" s="78"/>
      <c r="O34" s="93"/>
      <c r="P34" s="78"/>
      <c r="Q34" s="93"/>
      <c r="R34" s="104"/>
      <c r="S34" s="79"/>
      <c r="T34" s="79"/>
      <c r="U34" s="79"/>
      <c r="V34" s="94">
        <f t="shared" si="0"/>
        <v>2</v>
      </c>
      <c r="W34" s="81">
        <f t="shared" si="1"/>
        <v>0</v>
      </c>
      <c r="X34" s="81">
        <f t="shared" si="2"/>
        <v>0</v>
      </c>
      <c r="Y34" s="81">
        <f t="shared" si="3"/>
        <v>1</v>
      </c>
      <c r="Z34" s="81">
        <f t="shared" si="4"/>
        <v>2</v>
      </c>
      <c r="AA34" s="81">
        <f t="shared" si="5"/>
        <v>1</v>
      </c>
      <c r="AB34" s="81">
        <f t="shared" si="6"/>
        <v>1</v>
      </c>
      <c r="AC34" s="81">
        <f t="shared" si="7"/>
        <v>5</v>
      </c>
      <c r="AD34" s="95">
        <f t="shared" si="8"/>
        <v>3.4</v>
      </c>
      <c r="AE34" s="96">
        <f t="shared" si="9"/>
        <v>0</v>
      </c>
      <c r="AF34" s="17"/>
      <c r="AG34" s="85">
        <f t="shared" si="10"/>
        <v>4</v>
      </c>
      <c r="AH34" s="85" t="str">
        <f t="shared" si="11"/>
        <v>з</v>
      </c>
      <c r="AI34" s="85">
        <f t="shared" si="12"/>
        <v>5</v>
      </c>
      <c r="AJ34" s="85" t="str">
        <f t="shared" si="13"/>
        <v>з</v>
      </c>
      <c r="AK34" s="85">
        <f t="shared" si="14"/>
        <v>3</v>
      </c>
      <c r="AL34" s="85">
        <f t="shared" si="15"/>
        <v>2</v>
      </c>
      <c r="AM34" s="85" t="str">
        <f t="shared" si="16"/>
        <v/>
      </c>
      <c r="AN34" s="85">
        <f t="shared" si="17"/>
        <v>3</v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2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31.2" x14ac:dyDescent="0.3">
      <c r="A35" s="73">
        <v>30</v>
      </c>
      <c r="B35" s="107"/>
      <c r="C35" s="75" t="s">
        <v>31</v>
      </c>
      <c r="D35" s="170" t="s">
        <v>221</v>
      </c>
      <c r="E35" s="77">
        <v>2941</v>
      </c>
      <c r="F35" s="78">
        <v>4</v>
      </c>
      <c r="G35" s="78" t="s">
        <v>33</v>
      </c>
      <c r="H35" s="78">
        <v>5</v>
      </c>
      <c r="I35" s="78" t="s">
        <v>33</v>
      </c>
      <c r="J35" s="78">
        <v>3</v>
      </c>
      <c r="K35" s="78">
        <v>3</v>
      </c>
      <c r="L35" s="93"/>
      <c r="M35" s="78">
        <v>4</v>
      </c>
      <c r="N35" s="78"/>
      <c r="O35" s="93"/>
      <c r="P35" s="78"/>
      <c r="Q35" s="93"/>
      <c r="R35" s="104"/>
      <c r="S35" s="79"/>
      <c r="T35" s="79"/>
      <c r="U35" s="79"/>
      <c r="V35" s="94">
        <f t="shared" si="0"/>
        <v>3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2</v>
      </c>
      <c r="AA35" s="81">
        <f t="shared" si="5"/>
        <v>2</v>
      </c>
      <c r="AB35" s="81">
        <f t="shared" si="6"/>
        <v>1</v>
      </c>
      <c r="AC35" s="81">
        <f t="shared" si="7"/>
        <v>5</v>
      </c>
      <c r="AD35" s="95">
        <f t="shared" si="8"/>
        <v>3.8</v>
      </c>
      <c r="AE35" s="96">
        <f t="shared" si="9"/>
        <v>0</v>
      </c>
      <c r="AF35" s="17"/>
      <c r="AG35" s="85">
        <f t="shared" si="10"/>
        <v>4</v>
      </c>
      <c r="AH35" s="85" t="str">
        <f t="shared" si="11"/>
        <v>з</v>
      </c>
      <c r="AI35" s="85">
        <f t="shared" si="12"/>
        <v>5</v>
      </c>
      <c r="AJ35" s="85" t="str">
        <f t="shared" si="13"/>
        <v>з</v>
      </c>
      <c r="AK35" s="85">
        <f t="shared" si="14"/>
        <v>3</v>
      </c>
      <c r="AL35" s="85">
        <f t="shared" si="15"/>
        <v>3</v>
      </c>
      <c r="AM35" s="85" t="str">
        <f t="shared" si="16"/>
        <v/>
      </c>
      <c r="AN35" s="85">
        <f t="shared" si="17"/>
        <v>4</v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2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1"/>
      <c r="D36" s="112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COUNTIF(E6:E36,"2941")</f>
        <v>30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>
        <f t="array" ref="F38:U45">AG38:AV45</f>
        <v>3.5666666666666669</v>
      </c>
      <c r="G38" s="120" t="str">
        <v xml:space="preserve"> </v>
      </c>
      <c r="H38" s="120">
        <v>4.6333333333333337</v>
      </c>
      <c r="I38" s="120" t="str">
        <v xml:space="preserve"> </v>
      </c>
      <c r="J38" s="120">
        <v>3.2666666666666666</v>
      </c>
      <c r="K38" s="120">
        <v>3.1666666666666665</v>
      </c>
      <c r="L38" s="120" t="str">
        <v xml:space="preserve"> </v>
      </c>
      <c r="M38" s="120">
        <v>4.166666666666667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3</v>
      </c>
      <c r="Z38" s="123">
        <f>SUM(Z6:Z37)</f>
        <v>64</v>
      </c>
      <c r="AA38" s="123">
        <f>SUM(AA6:AA37)</f>
        <v>49</v>
      </c>
      <c r="AB38" s="123">
        <f>SUM(AB6:AB37)</f>
        <v>34</v>
      </c>
      <c r="AC38" s="123">
        <f t="shared" si="7"/>
        <v>150</v>
      </c>
      <c r="AD38" s="95">
        <f t="shared" si="8"/>
        <v>3.76</v>
      </c>
      <c r="AE38" s="124"/>
      <c r="AF38" s="17"/>
      <c r="AG38" s="125">
        <f t="shared" ref="AG38:AV38" si="27">IF(COUNT(AG6:AG37)=0," ",SUM(AG6:AG37)/COUNT(AG6:AG37))</f>
        <v>3.5666666666666669</v>
      </c>
      <c r="AH38" s="125" t="str">
        <f t="shared" si="27"/>
        <v xml:space="preserve"> </v>
      </c>
      <c r="AI38" s="125">
        <f t="shared" si="27"/>
        <v>4.6333333333333337</v>
      </c>
      <c r="AJ38" s="125" t="str">
        <f t="shared" si="27"/>
        <v xml:space="preserve"> </v>
      </c>
      <c r="AK38" s="125">
        <f t="shared" si="27"/>
        <v>3.2666666666666666</v>
      </c>
      <c r="AL38" s="125">
        <f t="shared" si="27"/>
        <v>3.1666666666666665</v>
      </c>
      <c r="AM38" s="125" t="str">
        <f t="shared" si="27"/>
        <v xml:space="preserve"> </v>
      </c>
      <c r="AN38" s="125">
        <f t="shared" si="27"/>
        <v>4.166666666666667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>
        <v>2</v>
      </c>
      <c r="G39" s="130" t="str">
        <v>0</v>
      </c>
      <c r="H39" s="130">
        <v>22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>
        <v>10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150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8">IF(COUNTIF(AG6:AG37,5)=0,"0",COUNTIF(AG6:AG37,5))</f>
        <v>2</v>
      </c>
      <c r="AH39" s="137" t="str">
        <f t="shared" si="28"/>
        <v>0</v>
      </c>
      <c r="AI39" s="137">
        <f t="shared" si="28"/>
        <v>22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>
        <f t="shared" si="28"/>
        <v>10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>
        <v>13</v>
      </c>
      <c r="G40" s="145" t="str">
        <v>0</v>
      </c>
      <c r="H40" s="145">
        <v>6</v>
      </c>
      <c r="I40" s="145" t="str">
        <v>0</v>
      </c>
      <c r="J40" s="145">
        <v>8</v>
      </c>
      <c r="K40" s="145">
        <v>7</v>
      </c>
      <c r="L40" s="145" t="str">
        <v>0</v>
      </c>
      <c r="M40" s="145">
        <v>15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3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29">IF(COUNTIF(AG6:AG37,4)=0,"0",COUNTIF(AG6:AG37,4))</f>
        <v>13</v>
      </c>
      <c r="AH40" s="148" t="str">
        <f t="shared" si="29"/>
        <v>0</v>
      </c>
      <c r="AI40" s="148">
        <f t="shared" si="29"/>
        <v>6</v>
      </c>
      <c r="AJ40" s="148" t="str">
        <f t="shared" si="29"/>
        <v>0</v>
      </c>
      <c r="AK40" s="148">
        <f t="shared" si="29"/>
        <v>8</v>
      </c>
      <c r="AL40" s="148">
        <f t="shared" si="29"/>
        <v>7</v>
      </c>
      <c r="AM40" s="148" t="str">
        <f t="shared" si="29"/>
        <v>0</v>
      </c>
      <c r="AN40" s="148">
        <f t="shared" si="29"/>
        <v>15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>
        <v>15</v>
      </c>
      <c r="G41" s="158" t="str">
        <v>0</v>
      </c>
      <c r="H41" s="158">
        <v>1</v>
      </c>
      <c r="I41" s="158" t="str">
        <v>0</v>
      </c>
      <c r="J41" s="158">
        <v>22</v>
      </c>
      <c r="K41" s="158">
        <v>21</v>
      </c>
      <c r="L41" s="158" t="str">
        <v>0</v>
      </c>
      <c r="M41" s="158">
        <v>5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26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7</v>
      </c>
      <c r="AA41" s="161">
        <f>IF(COUNTIF(AA6:AA37,3)=0," ",COUNTIF(AA6:AA37,3))</f>
        <v>4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>
        <f t="shared" ref="AG41:AU41" si="30">IF(COUNTIF(AG6:AG37,3)=0,"0",COUNTIF(AG6:AG37,3))</f>
        <v>15</v>
      </c>
      <c r="AH41" s="161" t="str">
        <f t="shared" si="30"/>
        <v>0</v>
      </c>
      <c r="AI41" s="161">
        <f t="shared" si="30"/>
        <v>1</v>
      </c>
      <c r="AJ41" s="161" t="str">
        <f t="shared" si="30"/>
        <v>0</v>
      </c>
      <c r="AK41" s="161">
        <f t="shared" si="30"/>
        <v>22</v>
      </c>
      <c r="AL41" s="161">
        <f t="shared" si="30"/>
        <v>21</v>
      </c>
      <c r="AM41" s="161" t="str">
        <f t="shared" si="30"/>
        <v>0</v>
      </c>
      <c r="AN41" s="161">
        <f t="shared" si="30"/>
        <v>5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1</v>
      </c>
      <c r="I42" s="79">
        <v>0</v>
      </c>
      <c r="J42" s="79">
        <v>0</v>
      </c>
      <c r="K42" s="79">
        <v>2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3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12</v>
      </c>
      <c r="AA42" s="80">
        <f>IF(COUNTIF(AA6:AA37,2)=0," ",COUNTIF(AA6:AA37,2))</f>
        <v>14</v>
      </c>
      <c r="AB42" s="80">
        <f>IF(COUNTIF(AB6:AB37,2)=0," ",COUNTIF(AB6:AB37,2))</f>
        <v>8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1</v>
      </c>
      <c r="AJ42" s="80">
        <f t="shared" si="31"/>
        <v>0</v>
      </c>
      <c r="AK42" s="80">
        <f t="shared" si="31"/>
        <v>0</v>
      </c>
      <c r="AL42" s="80">
        <f t="shared" si="31"/>
        <v>2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>
        <v>30</v>
      </c>
      <c r="H44" s="79" t="str">
        <v>0</v>
      </c>
      <c r="I44" s="79">
        <v>30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>
        <f t="shared" si="35"/>
        <v>30</v>
      </c>
      <c r="AI44" s="80" t="str">
        <f t="shared" si="35"/>
        <v>0</v>
      </c>
      <c r="AJ44" s="80">
        <f t="shared" si="35"/>
        <v>30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44019.541676620371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</v>
      </c>
      <c r="G2" s="22" t="s">
        <v>70</v>
      </c>
      <c r="H2" s="22"/>
      <c r="I2" s="23" t="s">
        <v>70</v>
      </c>
      <c r="J2" s="22" t="s">
        <v>1</v>
      </c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2942</v>
      </c>
      <c r="B3" s="29"/>
      <c r="C3" s="29"/>
      <c r="D3" s="30" t="s">
        <v>3</v>
      </c>
      <c r="E3" s="31"/>
      <c r="F3" s="32" t="s">
        <v>5</v>
      </c>
      <c r="G3" s="32" t="s">
        <v>8</v>
      </c>
      <c r="H3" s="32" t="s">
        <v>4</v>
      </c>
      <c r="I3" s="32" t="s">
        <v>72</v>
      </c>
      <c r="J3" s="32" t="s">
        <v>9</v>
      </c>
      <c r="K3" s="32" t="s">
        <v>7</v>
      </c>
      <c r="L3" s="32"/>
      <c r="M3" s="32" t="s">
        <v>73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19</v>
      </c>
      <c r="G5" s="57" t="s">
        <v>18</v>
      </c>
      <c r="H5" s="57" t="s">
        <v>20</v>
      </c>
      <c r="I5" s="56" t="s">
        <v>21</v>
      </c>
      <c r="J5" s="56" t="s">
        <v>74</v>
      </c>
      <c r="K5" s="56" t="s">
        <v>21</v>
      </c>
      <c r="L5" s="58"/>
      <c r="M5" s="58" t="s">
        <v>23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3">
      <c r="A6" s="73">
        <v>1</v>
      </c>
      <c r="B6" s="74"/>
      <c r="C6" s="75" t="s">
        <v>143</v>
      </c>
      <c r="D6" s="170" t="s">
        <v>222</v>
      </c>
      <c r="E6" s="77">
        <v>2942</v>
      </c>
      <c r="F6" s="78">
        <v>5</v>
      </c>
      <c r="G6" s="78" t="s">
        <v>33</v>
      </c>
      <c r="H6" s="78">
        <v>5</v>
      </c>
      <c r="I6" s="78" t="s">
        <v>33</v>
      </c>
      <c r="J6" s="78">
        <v>4</v>
      </c>
      <c r="K6" s="78">
        <v>4</v>
      </c>
      <c r="L6" s="78"/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3</v>
      </c>
      <c r="AB6" s="81">
        <f t="shared" ref="AB6:AB37" si="6">COUNTIF(AG6:AV6,AB$5)</f>
        <v>2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4.4000000000000004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5</v>
      </c>
      <c r="AH6" s="85" t="str">
        <f t="shared" ref="AH6:AH37" si="11">IF(ISERROR(VALUE(LEFT(G6))),LEFT(G6),VALUE(LEFT(G6)))</f>
        <v>з</v>
      </c>
      <c r="AI6" s="85">
        <f t="shared" ref="AI6:AI37" si="12">IF(ISERROR(VALUE(LEFT(H6))),LEFT(H6),VALUE(LEFT(H6)))</f>
        <v>5</v>
      </c>
      <c r="AJ6" s="85" t="str">
        <f t="shared" ref="AJ6:AJ37" si="13">IF(ISERROR(VALUE(LEFT(I6))),LEFT(I6),VALUE(LEFT(I6)))</f>
        <v>з</v>
      </c>
      <c r="AK6" s="85">
        <f t="shared" ref="AK6:AK37" si="14">IF(ISERROR(VALUE(LEFT(J6))),LEFT(J6),VALUE(LEFT(J6)))</f>
        <v>4</v>
      </c>
      <c r="AL6" s="85">
        <f t="shared" ref="AL6:AL37" si="15">IF(ISERROR(VALUE(LEFT(K6))),LEFT(K6),VALUE(LEFT(K6)))</f>
        <v>4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2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31</v>
      </c>
      <c r="D7" s="170" t="s">
        <v>223</v>
      </c>
      <c r="E7" s="77">
        <v>2942</v>
      </c>
      <c r="F7" s="78">
        <v>5</v>
      </c>
      <c r="G7" s="78" t="s">
        <v>33</v>
      </c>
      <c r="H7" s="78">
        <v>5</v>
      </c>
      <c r="I7" s="78" t="s">
        <v>33</v>
      </c>
      <c r="J7" s="78">
        <v>3</v>
      </c>
      <c r="K7" s="78">
        <v>4</v>
      </c>
      <c r="L7" s="78"/>
      <c r="M7" s="78">
        <v>5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1</v>
      </c>
      <c r="AA7" s="81">
        <f t="shared" si="5"/>
        <v>1</v>
      </c>
      <c r="AB7" s="81">
        <f t="shared" si="6"/>
        <v>3</v>
      </c>
      <c r="AC7" s="81">
        <f t="shared" si="7"/>
        <v>5</v>
      </c>
      <c r="AD7" s="82">
        <f t="shared" si="8"/>
        <v>4.4000000000000004</v>
      </c>
      <c r="AE7" s="83">
        <f t="shared" si="9"/>
        <v>0</v>
      </c>
      <c r="AF7" s="84"/>
      <c r="AG7" s="85">
        <f t="shared" si="10"/>
        <v>5</v>
      </c>
      <c r="AH7" s="85" t="str">
        <f t="shared" si="11"/>
        <v>з</v>
      </c>
      <c r="AI7" s="85">
        <f t="shared" si="12"/>
        <v>5</v>
      </c>
      <c r="AJ7" s="85" t="str">
        <f t="shared" si="13"/>
        <v>з</v>
      </c>
      <c r="AK7" s="85">
        <f t="shared" si="14"/>
        <v>3</v>
      </c>
      <c r="AL7" s="85">
        <f t="shared" si="15"/>
        <v>4</v>
      </c>
      <c r="AM7" s="85" t="str">
        <f t="shared" si="16"/>
        <v/>
      </c>
      <c r="AN7" s="85">
        <f t="shared" si="17"/>
        <v>5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2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31</v>
      </c>
      <c r="D8" s="170" t="s">
        <v>224</v>
      </c>
      <c r="E8" s="77">
        <v>2942</v>
      </c>
      <c r="F8" s="78">
        <v>5</v>
      </c>
      <c r="G8" s="78" t="s">
        <v>33</v>
      </c>
      <c r="H8" s="78">
        <v>5</v>
      </c>
      <c r="I8" s="78" t="s">
        <v>33</v>
      </c>
      <c r="J8" s="78">
        <v>4</v>
      </c>
      <c r="K8" s="78">
        <v>3</v>
      </c>
      <c r="L8" s="78"/>
      <c r="M8" s="78">
        <v>3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2</v>
      </c>
      <c r="AA8" s="81">
        <f t="shared" si="5"/>
        <v>1</v>
      </c>
      <c r="AB8" s="81">
        <f t="shared" si="6"/>
        <v>2</v>
      </c>
      <c r="AC8" s="81">
        <f t="shared" si="7"/>
        <v>5</v>
      </c>
      <c r="AD8" s="82">
        <f t="shared" si="8"/>
        <v>4</v>
      </c>
      <c r="AE8" s="83">
        <f t="shared" si="9"/>
        <v>0</v>
      </c>
      <c r="AF8" s="84"/>
      <c r="AG8" s="85">
        <f t="shared" si="10"/>
        <v>5</v>
      </c>
      <c r="AH8" s="85" t="str">
        <f t="shared" si="11"/>
        <v>з</v>
      </c>
      <c r="AI8" s="85">
        <f t="shared" si="12"/>
        <v>5</v>
      </c>
      <c r="AJ8" s="85" t="str">
        <f t="shared" si="13"/>
        <v>з</v>
      </c>
      <c r="AK8" s="85">
        <f t="shared" si="14"/>
        <v>4</v>
      </c>
      <c r="AL8" s="85">
        <f t="shared" si="15"/>
        <v>3</v>
      </c>
      <c r="AM8" s="85" t="str">
        <f t="shared" si="16"/>
        <v/>
      </c>
      <c r="AN8" s="85">
        <f t="shared" si="17"/>
        <v>3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2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31</v>
      </c>
      <c r="D9" s="170" t="s">
        <v>225</v>
      </c>
      <c r="E9" s="77">
        <v>2942</v>
      </c>
      <c r="F9" s="78">
        <v>4</v>
      </c>
      <c r="G9" s="78" t="s">
        <v>33</v>
      </c>
      <c r="H9" s="78">
        <v>4</v>
      </c>
      <c r="I9" s="78" t="s">
        <v>33</v>
      </c>
      <c r="J9" s="78">
        <v>4</v>
      </c>
      <c r="K9" s="78">
        <v>4</v>
      </c>
      <c r="L9" s="78"/>
      <c r="M9" s="78">
        <v>4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5</v>
      </c>
      <c r="AB9" s="81">
        <f t="shared" si="6"/>
        <v>0</v>
      </c>
      <c r="AC9" s="81">
        <f t="shared" si="7"/>
        <v>5</v>
      </c>
      <c r="AD9" s="82">
        <f t="shared" si="8"/>
        <v>4</v>
      </c>
      <c r="AE9" s="83">
        <f t="shared" si="9"/>
        <v>0</v>
      </c>
      <c r="AF9" s="84"/>
      <c r="AG9" s="85">
        <f t="shared" si="10"/>
        <v>4</v>
      </c>
      <c r="AH9" s="85" t="str">
        <f t="shared" si="11"/>
        <v>з</v>
      </c>
      <c r="AI9" s="85">
        <f t="shared" si="12"/>
        <v>4</v>
      </c>
      <c r="AJ9" s="85" t="str">
        <f t="shared" si="13"/>
        <v>з</v>
      </c>
      <c r="AK9" s="85">
        <f t="shared" si="14"/>
        <v>4</v>
      </c>
      <c r="AL9" s="85">
        <f t="shared" si="15"/>
        <v>4</v>
      </c>
      <c r="AM9" s="85" t="str">
        <f t="shared" si="16"/>
        <v/>
      </c>
      <c r="AN9" s="85">
        <f t="shared" si="17"/>
        <v>4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2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3">
      <c r="A10" s="73">
        <v>5</v>
      </c>
      <c r="B10" s="74"/>
      <c r="C10" s="75" t="s">
        <v>31</v>
      </c>
      <c r="D10" s="170" t="s">
        <v>226</v>
      </c>
      <c r="E10" s="77">
        <v>2942</v>
      </c>
      <c r="F10" s="78">
        <v>4</v>
      </c>
      <c r="G10" s="78" t="s">
        <v>33</v>
      </c>
      <c r="H10" s="78">
        <v>5</v>
      </c>
      <c r="I10" s="78" t="s">
        <v>33</v>
      </c>
      <c r="J10" s="78">
        <v>4</v>
      </c>
      <c r="K10" s="78">
        <v>3</v>
      </c>
      <c r="L10" s="78"/>
      <c r="M10" s="78">
        <v>3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2</v>
      </c>
      <c r="AA10" s="81">
        <f t="shared" si="5"/>
        <v>2</v>
      </c>
      <c r="AB10" s="81">
        <f t="shared" si="6"/>
        <v>1</v>
      </c>
      <c r="AC10" s="81">
        <f t="shared" si="7"/>
        <v>5</v>
      </c>
      <c r="AD10" s="82">
        <f t="shared" si="8"/>
        <v>3.8</v>
      </c>
      <c r="AE10" s="83">
        <f t="shared" si="9"/>
        <v>0</v>
      </c>
      <c r="AF10" s="84"/>
      <c r="AG10" s="85">
        <f t="shared" si="10"/>
        <v>4</v>
      </c>
      <c r="AH10" s="85" t="str">
        <f t="shared" si="11"/>
        <v>з</v>
      </c>
      <c r="AI10" s="85">
        <f t="shared" si="12"/>
        <v>5</v>
      </c>
      <c r="AJ10" s="85" t="str">
        <f t="shared" si="13"/>
        <v>з</v>
      </c>
      <c r="AK10" s="85">
        <f t="shared" si="14"/>
        <v>4</v>
      </c>
      <c r="AL10" s="85">
        <f t="shared" si="15"/>
        <v>3</v>
      </c>
      <c r="AM10" s="85" t="str">
        <f t="shared" si="16"/>
        <v/>
      </c>
      <c r="AN10" s="85">
        <f t="shared" si="17"/>
        <v>3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2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3">
      <c r="A11" s="73">
        <v>6</v>
      </c>
      <c r="B11" s="74"/>
      <c r="C11" s="75" t="s">
        <v>31</v>
      </c>
      <c r="D11" s="170" t="s">
        <v>227</v>
      </c>
      <c r="E11" s="77">
        <v>2942</v>
      </c>
      <c r="F11" s="78">
        <v>3</v>
      </c>
      <c r="G11" s="78" t="s">
        <v>33</v>
      </c>
      <c r="H11" s="78">
        <v>5</v>
      </c>
      <c r="I11" s="78" t="s">
        <v>33</v>
      </c>
      <c r="J11" s="78">
        <v>3</v>
      </c>
      <c r="K11" s="78">
        <v>4</v>
      </c>
      <c r="L11" s="78"/>
      <c r="M11" s="78">
        <v>3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3</v>
      </c>
      <c r="AA11" s="81">
        <f t="shared" si="5"/>
        <v>1</v>
      </c>
      <c r="AB11" s="81">
        <f t="shared" si="6"/>
        <v>1</v>
      </c>
      <c r="AC11" s="81">
        <f t="shared" si="7"/>
        <v>5</v>
      </c>
      <c r="AD11" s="82">
        <f t="shared" si="8"/>
        <v>3.6</v>
      </c>
      <c r="AE11" s="90">
        <f t="shared" si="9"/>
        <v>0</v>
      </c>
      <c r="AG11" s="85">
        <f t="shared" si="10"/>
        <v>3</v>
      </c>
      <c r="AH11" s="85" t="str">
        <f t="shared" si="11"/>
        <v>з</v>
      </c>
      <c r="AI11" s="85">
        <f t="shared" si="12"/>
        <v>5</v>
      </c>
      <c r="AJ11" s="85" t="str">
        <f t="shared" si="13"/>
        <v>з</v>
      </c>
      <c r="AK11" s="85">
        <f t="shared" si="14"/>
        <v>3</v>
      </c>
      <c r="AL11" s="85">
        <f t="shared" si="15"/>
        <v>4</v>
      </c>
      <c r="AM11" s="85" t="str">
        <f t="shared" si="16"/>
        <v/>
      </c>
      <c r="AN11" s="85">
        <f t="shared" si="17"/>
        <v>3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3">
      <c r="A12" s="73">
        <v>7</v>
      </c>
      <c r="B12" s="74"/>
      <c r="C12" s="75" t="s">
        <v>31</v>
      </c>
      <c r="D12" s="170" t="s">
        <v>228</v>
      </c>
      <c r="E12" s="77">
        <v>2942</v>
      </c>
      <c r="F12" s="78">
        <v>4</v>
      </c>
      <c r="G12" s="78" t="s">
        <v>33</v>
      </c>
      <c r="H12" s="78">
        <v>5</v>
      </c>
      <c r="I12" s="78" t="s">
        <v>33</v>
      </c>
      <c r="J12" s="78">
        <v>4</v>
      </c>
      <c r="K12" s="78">
        <v>4</v>
      </c>
      <c r="L12" s="78"/>
      <c r="M12" s="78">
        <v>5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3</v>
      </c>
      <c r="AB12" s="81">
        <f t="shared" si="6"/>
        <v>2</v>
      </c>
      <c r="AC12" s="81">
        <f t="shared" si="7"/>
        <v>5</v>
      </c>
      <c r="AD12" s="82">
        <f t="shared" si="8"/>
        <v>4.4000000000000004</v>
      </c>
      <c r="AE12" s="83">
        <f t="shared" si="9"/>
        <v>0</v>
      </c>
      <c r="AF12" s="84"/>
      <c r="AG12" s="85">
        <f t="shared" si="10"/>
        <v>4</v>
      </c>
      <c r="AH12" s="85" t="str">
        <f t="shared" si="11"/>
        <v>з</v>
      </c>
      <c r="AI12" s="85">
        <f t="shared" si="12"/>
        <v>5</v>
      </c>
      <c r="AJ12" s="85" t="str">
        <f t="shared" si="13"/>
        <v>з</v>
      </c>
      <c r="AK12" s="85">
        <f t="shared" si="14"/>
        <v>4</v>
      </c>
      <c r="AL12" s="85">
        <f t="shared" si="15"/>
        <v>4</v>
      </c>
      <c r="AM12" s="85" t="str">
        <f t="shared" si="16"/>
        <v/>
      </c>
      <c r="AN12" s="85">
        <f t="shared" si="17"/>
        <v>5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2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31</v>
      </c>
      <c r="D13" s="170" t="s">
        <v>229</v>
      </c>
      <c r="E13" s="77">
        <v>2942</v>
      </c>
      <c r="F13" s="78">
        <v>3</v>
      </c>
      <c r="G13" s="78" t="s">
        <v>33</v>
      </c>
      <c r="H13" s="78">
        <v>5</v>
      </c>
      <c r="I13" s="78" t="s">
        <v>33</v>
      </c>
      <c r="J13" s="78">
        <v>4</v>
      </c>
      <c r="K13" s="78">
        <v>3</v>
      </c>
      <c r="L13" s="78"/>
      <c r="M13" s="78">
        <v>4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2</v>
      </c>
      <c r="AA13" s="81">
        <f t="shared" si="5"/>
        <v>2</v>
      </c>
      <c r="AB13" s="81">
        <f t="shared" si="6"/>
        <v>1</v>
      </c>
      <c r="AC13" s="81">
        <f t="shared" si="7"/>
        <v>5</v>
      </c>
      <c r="AD13" s="82">
        <f t="shared" si="8"/>
        <v>3.8</v>
      </c>
      <c r="AE13" s="83">
        <f t="shared" si="9"/>
        <v>0</v>
      </c>
      <c r="AF13" s="84"/>
      <c r="AG13" s="85">
        <f t="shared" si="10"/>
        <v>3</v>
      </c>
      <c r="AH13" s="85" t="str">
        <f t="shared" si="11"/>
        <v>з</v>
      </c>
      <c r="AI13" s="85">
        <f t="shared" si="12"/>
        <v>5</v>
      </c>
      <c r="AJ13" s="85" t="str">
        <f t="shared" si="13"/>
        <v>з</v>
      </c>
      <c r="AK13" s="85">
        <f t="shared" si="14"/>
        <v>4</v>
      </c>
      <c r="AL13" s="85">
        <f t="shared" si="15"/>
        <v>3</v>
      </c>
      <c r="AM13" s="85" t="str">
        <f t="shared" si="16"/>
        <v/>
      </c>
      <c r="AN13" s="85">
        <f t="shared" si="17"/>
        <v>4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2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3">
      <c r="A14" s="73">
        <v>9</v>
      </c>
      <c r="B14" s="74"/>
      <c r="C14" s="75" t="s">
        <v>31</v>
      </c>
      <c r="D14" s="170" t="s">
        <v>230</v>
      </c>
      <c r="E14" s="77">
        <v>2942</v>
      </c>
      <c r="F14" s="78">
        <v>4</v>
      </c>
      <c r="G14" s="78" t="s">
        <v>33</v>
      </c>
      <c r="H14" s="78">
        <v>5</v>
      </c>
      <c r="I14" s="78" t="s">
        <v>33</v>
      </c>
      <c r="J14" s="78">
        <v>3</v>
      </c>
      <c r="K14" s="78">
        <v>3</v>
      </c>
      <c r="L14" s="78"/>
      <c r="M14" s="78">
        <v>4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2</v>
      </c>
      <c r="AA14" s="81">
        <f t="shared" si="5"/>
        <v>2</v>
      </c>
      <c r="AB14" s="81">
        <f t="shared" si="6"/>
        <v>1</v>
      </c>
      <c r="AC14" s="81">
        <f t="shared" si="7"/>
        <v>5</v>
      </c>
      <c r="AD14" s="95">
        <f t="shared" si="8"/>
        <v>3.8</v>
      </c>
      <c r="AE14" s="96">
        <f t="shared" si="9"/>
        <v>0</v>
      </c>
      <c r="AF14" s="17"/>
      <c r="AG14" s="85">
        <f t="shared" si="10"/>
        <v>4</v>
      </c>
      <c r="AH14" s="85" t="str">
        <f t="shared" si="11"/>
        <v>з</v>
      </c>
      <c r="AI14" s="85">
        <f t="shared" si="12"/>
        <v>5</v>
      </c>
      <c r="AJ14" s="85" t="str">
        <f t="shared" si="13"/>
        <v>з</v>
      </c>
      <c r="AK14" s="85">
        <f t="shared" si="14"/>
        <v>3</v>
      </c>
      <c r="AL14" s="85">
        <f t="shared" si="15"/>
        <v>3</v>
      </c>
      <c r="AM14" s="85" t="str">
        <f t="shared" si="16"/>
        <v/>
      </c>
      <c r="AN14" s="85">
        <f t="shared" si="17"/>
        <v>4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2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4</v>
      </c>
      <c r="B15" s="74"/>
      <c r="C15" s="75" t="s">
        <v>31</v>
      </c>
      <c r="D15" s="170" t="s">
        <v>231</v>
      </c>
      <c r="E15" s="77">
        <v>2942</v>
      </c>
      <c r="F15" s="78">
        <v>4</v>
      </c>
      <c r="G15" s="78" t="s">
        <v>33</v>
      </c>
      <c r="H15" s="78">
        <v>5</v>
      </c>
      <c r="I15" s="78" t="s">
        <v>33</v>
      </c>
      <c r="J15" s="78">
        <v>3</v>
      </c>
      <c r="K15" s="78">
        <v>3</v>
      </c>
      <c r="L15" s="78"/>
      <c r="M15" s="78">
        <v>5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2</v>
      </c>
      <c r="AA15" s="81">
        <f t="shared" si="5"/>
        <v>1</v>
      </c>
      <c r="AB15" s="81">
        <f t="shared" si="6"/>
        <v>2</v>
      </c>
      <c r="AC15" s="81">
        <f t="shared" si="7"/>
        <v>5</v>
      </c>
      <c r="AD15" s="95">
        <f t="shared" si="8"/>
        <v>4</v>
      </c>
      <c r="AE15" s="96">
        <f t="shared" si="9"/>
        <v>0</v>
      </c>
      <c r="AF15" s="17"/>
      <c r="AG15" s="85">
        <f t="shared" si="10"/>
        <v>4</v>
      </c>
      <c r="AH15" s="85" t="str">
        <f t="shared" si="11"/>
        <v>з</v>
      </c>
      <c r="AI15" s="85">
        <f t="shared" si="12"/>
        <v>5</v>
      </c>
      <c r="AJ15" s="85" t="str">
        <f t="shared" si="13"/>
        <v>з</v>
      </c>
      <c r="AK15" s="85">
        <f t="shared" si="14"/>
        <v>3</v>
      </c>
      <c r="AL15" s="85">
        <f t="shared" si="15"/>
        <v>3</v>
      </c>
      <c r="AM15" s="85" t="str">
        <f t="shared" si="16"/>
        <v/>
      </c>
      <c r="AN15" s="85">
        <f t="shared" si="17"/>
        <v>5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2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46.8" x14ac:dyDescent="0.3">
      <c r="A16" s="73">
        <v>11</v>
      </c>
      <c r="B16" s="74"/>
      <c r="C16" s="75" t="s">
        <v>31</v>
      </c>
      <c r="D16" s="170" t="s">
        <v>232</v>
      </c>
      <c r="E16" s="77">
        <v>2942</v>
      </c>
      <c r="F16" s="78">
        <v>4</v>
      </c>
      <c r="G16" s="78" t="s">
        <v>33</v>
      </c>
      <c r="H16" s="78">
        <v>5</v>
      </c>
      <c r="I16" s="78" t="s">
        <v>33</v>
      </c>
      <c r="J16" s="78">
        <v>4</v>
      </c>
      <c r="K16" s="78">
        <v>3</v>
      </c>
      <c r="L16" s="78"/>
      <c r="M16" s="78">
        <v>4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1</v>
      </c>
      <c r="AA16" s="81">
        <f t="shared" si="5"/>
        <v>3</v>
      </c>
      <c r="AB16" s="81">
        <f t="shared" si="6"/>
        <v>1</v>
      </c>
      <c r="AC16" s="81">
        <f t="shared" si="7"/>
        <v>5</v>
      </c>
      <c r="AD16" s="95">
        <f t="shared" si="8"/>
        <v>4</v>
      </c>
      <c r="AE16" s="96">
        <f t="shared" si="9"/>
        <v>0</v>
      </c>
      <c r="AF16" s="17"/>
      <c r="AG16" s="85">
        <f t="shared" si="10"/>
        <v>4</v>
      </c>
      <c r="AH16" s="85" t="str">
        <f t="shared" si="11"/>
        <v>з</v>
      </c>
      <c r="AI16" s="85">
        <f t="shared" si="12"/>
        <v>5</v>
      </c>
      <c r="AJ16" s="85" t="str">
        <f t="shared" si="13"/>
        <v>з</v>
      </c>
      <c r="AK16" s="85">
        <f t="shared" si="14"/>
        <v>4</v>
      </c>
      <c r="AL16" s="85">
        <f t="shared" si="15"/>
        <v>3</v>
      </c>
      <c r="AM16" s="85" t="str">
        <f t="shared" si="16"/>
        <v/>
      </c>
      <c r="AN16" s="85">
        <f t="shared" si="17"/>
        <v>4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2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3">
      <c r="A17" s="73">
        <v>12</v>
      </c>
      <c r="B17" s="99"/>
      <c r="C17" s="75" t="s">
        <v>31</v>
      </c>
      <c r="D17" s="170" t="s">
        <v>233</v>
      </c>
      <c r="E17" s="77">
        <v>2942</v>
      </c>
      <c r="F17" s="78">
        <v>4</v>
      </c>
      <c r="G17" s="78" t="s">
        <v>33</v>
      </c>
      <c r="H17" s="78">
        <v>5</v>
      </c>
      <c r="I17" s="78" t="s">
        <v>33</v>
      </c>
      <c r="J17" s="78">
        <v>4</v>
      </c>
      <c r="K17" s="78">
        <v>3</v>
      </c>
      <c r="L17" s="78"/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1</v>
      </c>
      <c r="AA17" s="81">
        <f t="shared" si="5"/>
        <v>3</v>
      </c>
      <c r="AB17" s="81">
        <f t="shared" si="6"/>
        <v>1</v>
      </c>
      <c r="AC17" s="81">
        <f t="shared" si="7"/>
        <v>5</v>
      </c>
      <c r="AD17" s="95">
        <f t="shared" si="8"/>
        <v>4</v>
      </c>
      <c r="AE17" s="96">
        <f t="shared" si="9"/>
        <v>0</v>
      </c>
      <c r="AF17" s="17"/>
      <c r="AG17" s="85">
        <f t="shared" si="10"/>
        <v>4</v>
      </c>
      <c r="AH17" s="85" t="str">
        <f t="shared" si="11"/>
        <v>з</v>
      </c>
      <c r="AI17" s="85">
        <f t="shared" si="12"/>
        <v>5</v>
      </c>
      <c r="AJ17" s="85" t="str">
        <f t="shared" si="13"/>
        <v>з</v>
      </c>
      <c r="AK17" s="85">
        <f t="shared" si="14"/>
        <v>4</v>
      </c>
      <c r="AL17" s="85">
        <f t="shared" si="15"/>
        <v>3</v>
      </c>
      <c r="AM17" s="85" t="str">
        <f t="shared" si="16"/>
        <v/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2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3">
      <c r="A18" s="73">
        <v>13</v>
      </c>
      <c r="B18" s="100"/>
      <c r="C18" s="75" t="s">
        <v>31</v>
      </c>
      <c r="D18" s="170" t="s">
        <v>234</v>
      </c>
      <c r="E18" s="77">
        <v>2942</v>
      </c>
      <c r="F18" s="78">
        <v>3</v>
      </c>
      <c r="G18" s="78" t="s">
        <v>33</v>
      </c>
      <c r="H18" s="78">
        <v>5</v>
      </c>
      <c r="I18" s="78" t="s">
        <v>33</v>
      </c>
      <c r="J18" s="78">
        <v>3</v>
      </c>
      <c r="K18" s="78">
        <v>3</v>
      </c>
      <c r="L18" s="78"/>
      <c r="M18" s="78">
        <v>3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4</v>
      </c>
      <c r="AA18" s="81">
        <f t="shared" si="5"/>
        <v>0</v>
      </c>
      <c r="AB18" s="81">
        <f t="shared" si="6"/>
        <v>1</v>
      </c>
      <c r="AC18" s="81">
        <f t="shared" si="7"/>
        <v>5</v>
      </c>
      <c r="AD18" s="95">
        <f t="shared" si="8"/>
        <v>3.4</v>
      </c>
      <c r="AE18" s="96">
        <f t="shared" si="9"/>
        <v>0</v>
      </c>
      <c r="AF18" s="17"/>
      <c r="AG18" s="85">
        <f t="shared" si="10"/>
        <v>3</v>
      </c>
      <c r="AH18" s="85" t="str">
        <f t="shared" si="11"/>
        <v>з</v>
      </c>
      <c r="AI18" s="85">
        <f t="shared" si="12"/>
        <v>5</v>
      </c>
      <c r="AJ18" s="85" t="str">
        <f t="shared" si="13"/>
        <v>з</v>
      </c>
      <c r="AK18" s="85">
        <f t="shared" si="14"/>
        <v>3</v>
      </c>
      <c r="AL18" s="85">
        <f t="shared" si="15"/>
        <v>3</v>
      </c>
      <c r="AM18" s="85" t="str">
        <f t="shared" si="16"/>
        <v/>
      </c>
      <c r="AN18" s="85">
        <f t="shared" si="17"/>
        <v>3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2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31</v>
      </c>
      <c r="D19" s="170" t="s">
        <v>235</v>
      </c>
      <c r="E19" s="77">
        <v>2942</v>
      </c>
      <c r="F19" s="78">
        <v>4</v>
      </c>
      <c r="G19" s="78" t="s">
        <v>33</v>
      </c>
      <c r="H19" s="78">
        <v>5</v>
      </c>
      <c r="I19" s="78" t="s">
        <v>33</v>
      </c>
      <c r="J19" s="78">
        <v>3</v>
      </c>
      <c r="K19" s="78" t="s">
        <v>35</v>
      </c>
      <c r="L19" s="78"/>
      <c r="M19" s="78">
        <v>5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2</v>
      </c>
      <c r="W19" s="81">
        <f t="shared" si="1"/>
        <v>0</v>
      </c>
      <c r="X19" s="81">
        <f t="shared" si="2"/>
        <v>0</v>
      </c>
      <c r="Y19" s="81">
        <f t="shared" si="3"/>
        <v>1</v>
      </c>
      <c r="Z19" s="81">
        <f t="shared" si="4"/>
        <v>1</v>
      </c>
      <c r="AA19" s="81">
        <f t="shared" si="5"/>
        <v>1</v>
      </c>
      <c r="AB19" s="81">
        <f t="shared" si="6"/>
        <v>2</v>
      </c>
      <c r="AC19" s="81">
        <f t="shared" si="7"/>
        <v>5</v>
      </c>
      <c r="AD19" s="95">
        <f t="shared" si="8"/>
        <v>3.8</v>
      </c>
      <c r="AE19" s="96">
        <f t="shared" si="9"/>
        <v>0</v>
      </c>
      <c r="AF19" s="17"/>
      <c r="AG19" s="85">
        <f t="shared" si="10"/>
        <v>4</v>
      </c>
      <c r="AH19" s="85" t="str">
        <f t="shared" si="11"/>
        <v>з</v>
      </c>
      <c r="AI19" s="85">
        <f t="shared" si="12"/>
        <v>5</v>
      </c>
      <c r="AJ19" s="85" t="str">
        <f t="shared" si="13"/>
        <v>з</v>
      </c>
      <c r="AK19" s="85">
        <f t="shared" si="14"/>
        <v>3</v>
      </c>
      <c r="AL19" s="85">
        <f t="shared" si="15"/>
        <v>2</v>
      </c>
      <c r="AM19" s="85" t="str">
        <f t="shared" si="16"/>
        <v/>
      </c>
      <c r="AN19" s="85">
        <f t="shared" si="17"/>
        <v>5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2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31</v>
      </c>
      <c r="D20" s="170" t="s">
        <v>236</v>
      </c>
      <c r="E20" s="77">
        <v>2942</v>
      </c>
      <c r="F20" s="78">
        <v>3</v>
      </c>
      <c r="G20" s="78" t="s">
        <v>33</v>
      </c>
      <c r="H20" s="78">
        <v>5</v>
      </c>
      <c r="I20" s="78" t="s">
        <v>33</v>
      </c>
      <c r="J20" s="78">
        <v>3</v>
      </c>
      <c r="K20" s="78">
        <v>3</v>
      </c>
      <c r="L20" s="78"/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3</v>
      </c>
      <c r="AA20" s="81">
        <f t="shared" si="5"/>
        <v>1</v>
      </c>
      <c r="AB20" s="81">
        <f t="shared" si="6"/>
        <v>1</v>
      </c>
      <c r="AC20" s="81">
        <f t="shared" si="7"/>
        <v>5</v>
      </c>
      <c r="AD20" s="95">
        <f t="shared" si="8"/>
        <v>3.6</v>
      </c>
      <c r="AE20" s="96">
        <f t="shared" si="9"/>
        <v>0</v>
      </c>
      <c r="AF20" s="17"/>
      <c r="AG20" s="85">
        <f t="shared" si="10"/>
        <v>3</v>
      </c>
      <c r="AH20" s="85" t="str">
        <f t="shared" si="11"/>
        <v>з</v>
      </c>
      <c r="AI20" s="85">
        <f t="shared" si="12"/>
        <v>5</v>
      </c>
      <c r="AJ20" s="85" t="str">
        <f t="shared" si="13"/>
        <v>з</v>
      </c>
      <c r="AK20" s="85">
        <f t="shared" si="14"/>
        <v>3</v>
      </c>
      <c r="AL20" s="85">
        <f t="shared" si="15"/>
        <v>3</v>
      </c>
      <c r="AM20" s="85" t="str">
        <f t="shared" si="16"/>
        <v/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2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31</v>
      </c>
      <c r="D21" s="170" t="s">
        <v>237</v>
      </c>
      <c r="E21" s="77">
        <v>2942</v>
      </c>
      <c r="F21" s="78">
        <v>4</v>
      </c>
      <c r="G21" s="78" t="s">
        <v>33</v>
      </c>
      <c r="H21" s="78">
        <v>5</v>
      </c>
      <c r="I21" s="78" t="s">
        <v>33</v>
      </c>
      <c r="J21" s="78">
        <v>4</v>
      </c>
      <c r="K21" s="78">
        <v>3</v>
      </c>
      <c r="L21" s="78"/>
      <c r="M21" s="78">
        <v>5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1</v>
      </c>
      <c r="AA21" s="81">
        <f t="shared" si="5"/>
        <v>2</v>
      </c>
      <c r="AB21" s="81">
        <f t="shared" si="6"/>
        <v>2</v>
      </c>
      <c r="AC21" s="81">
        <f t="shared" si="7"/>
        <v>5</v>
      </c>
      <c r="AD21" s="95">
        <f t="shared" si="8"/>
        <v>4.2</v>
      </c>
      <c r="AE21" s="96">
        <f t="shared" si="9"/>
        <v>0</v>
      </c>
      <c r="AF21" s="17"/>
      <c r="AG21" s="85">
        <f t="shared" si="10"/>
        <v>4</v>
      </c>
      <c r="AH21" s="85" t="str">
        <f t="shared" si="11"/>
        <v>з</v>
      </c>
      <c r="AI21" s="85">
        <f t="shared" si="12"/>
        <v>5</v>
      </c>
      <c r="AJ21" s="85" t="str">
        <f t="shared" si="13"/>
        <v>з</v>
      </c>
      <c r="AK21" s="85">
        <f t="shared" si="14"/>
        <v>4</v>
      </c>
      <c r="AL21" s="85">
        <f t="shared" si="15"/>
        <v>3</v>
      </c>
      <c r="AM21" s="85" t="str">
        <f t="shared" si="16"/>
        <v/>
      </c>
      <c r="AN21" s="85">
        <f t="shared" si="17"/>
        <v>5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2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3">
      <c r="A22" s="73">
        <v>17</v>
      </c>
      <c r="B22" s="100"/>
      <c r="C22" s="75" t="s">
        <v>31</v>
      </c>
      <c r="D22" s="170" t="s">
        <v>238</v>
      </c>
      <c r="E22" s="77">
        <v>2942</v>
      </c>
      <c r="F22" s="78">
        <v>3</v>
      </c>
      <c r="G22" s="78" t="s">
        <v>33</v>
      </c>
      <c r="H22" s="78">
        <v>5</v>
      </c>
      <c r="I22" s="78" t="s">
        <v>33</v>
      </c>
      <c r="J22" s="78">
        <v>5</v>
      </c>
      <c r="K22" s="78">
        <v>5</v>
      </c>
      <c r="L22" s="78"/>
      <c r="M22" s="78">
        <v>5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1</v>
      </c>
      <c r="AA22" s="81">
        <f t="shared" si="5"/>
        <v>0</v>
      </c>
      <c r="AB22" s="81">
        <f t="shared" si="6"/>
        <v>4</v>
      </c>
      <c r="AC22" s="81">
        <f t="shared" si="7"/>
        <v>5</v>
      </c>
      <c r="AD22" s="95">
        <f t="shared" si="8"/>
        <v>4.5999999999999996</v>
      </c>
      <c r="AE22" s="96">
        <f t="shared" si="9"/>
        <v>0</v>
      </c>
      <c r="AF22" s="17"/>
      <c r="AG22" s="85">
        <f t="shared" si="10"/>
        <v>3</v>
      </c>
      <c r="AH22" s="85" t="str">
        <f t="shared" si="11"/>
        <v>з</v>
      </c>
      <c r="AI22" s="85">
        <f t="shared" si="12"/>
        <v>5</v>
      </c>
      <c r="AJ22" s="85" t="str">
        <f t="shared" si="13"/>
        <v>з</v>
      </c>
      <c r="AK22" s="85">
        <f t="shared" si="14"/>
        <v>5</v>
      </c>
      <c r="AL22" s="85">
        <f t="shared" si="15"/>
        <v>5</v>
      </c>
      <c r="AM22" s="85" t="str">
        <f t="shared" si="16"/>
        <v/>
      </c>
      <c r="AN22" s="85">
        <f t="shared" si="17"/>
        <v>5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2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3">
      <c r="A23" s="73">
        <v>18</v>
      </c>
      <c r="B23" s="100"/>
      <c r="C23" s="75" t="s">
        <v>31</v>
      </c>
      <c r="D23" s="170" t="s">
        <v>239</v>
      </c>
      <c r="E23" s="77">
        <v>2942</v>
      </c>
      <c r="F23" s="78">
        <v>4</v>
      </c>
      <c r="G23" s="78" t="s">
        <v>33</v>
      </c>
      <c r="H23" s="78">
        <v>5</v>
      </c>
      <c r="I23" s="78" t="s">
        <v>33</v>
      </c>
      <c r="J23" s="78">
        <v>4</v>
      </c>
      <c r="K23" s="78">
        <v>3</v>
      </c>
      <c r="L23" s="78"/>
      <c r="M23" s="78">
        <v>5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1</v>
      </c>
      <c r="AA23" s="81">
        <f t="shared" si="5"/>
        <v>2</v>
      </c>
      <c r="AB23" s="81">
        <f t="shared" si="6"/>
        <v>2</v>
      </c>
      <c r="AC23" s="81">
        <f t="shared" si="7"/>
        <v>5</v>
      </c>
      <c r="AD23" s="95">
        <f t="shared" si="8"/>
        <v>4.2</v>
      </c>
      <c r="AE23" s="96">
        <f t="shared" si="9"/>
        <v>0</v>
      </c>
      <c r="AF23" s="17"/>
      <c r="AG23" s="85">
        <f t="shared" si="10"/>
        <v>4</v>
      </c>
      <c r="AH23" s="85" t="str">
        <f t="shared" si="11"/>
        <v>з</v>
      </c>
      <c r="AI23" s="85">
        <f t="shared" si="12"/>
        <v>5</v>
      </c>
      <c r="AJ23" s="85" t="str">
        <f t="shared" si="13"/>
        <v>з</v>
      </c>
      <c r="AK23" s="85">
        <f t="shared" si="14"/>
        <v>4</v>
      </c>
      <c r="AL23" s="85">
        <f t="shared" si="15"/>
        <v>3</v>
      </c>
      <c r="AM23" s="85" t="str">
        <f t="shared" si="16"/>
        <v/>
      </c>
      <c r="AN23" s="85">
        <f t="shared" si="17"/>
        <v>5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2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46.8" x14ac:dyDescent="0.3">
      <c r="A24" s="73">
        <v>19</v>
      </c>
      <c r="B24" s="100"/>
      <c r="C24" s="75" t="s">
        <v>31</v>
      </c>
      <c r="D24" s="170" t="s">
        <v>240</v>
      </c>
      <c r="E24" s="77">
        <v>2942</v>
      </c>
      <c r="F24" s="78">
        <v>4</v>
      </c>
      <c r="G24" s="78" t="s">
        <v>33</v>
      </c>
      <c r="H24" s="78">
        <v>5</v>
      </c>
      <c r="I24" s="78" t="s">
        <v>33</v>
      </c>
      <c r="J24" s="78">
        <v>3</v>
      </c>
      <c r="K24" s="78">
        <v>3</v>
      </c>
      <c r="L24" s="78"/>
      <c r="M24" s="78">
        <v>4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2</v>
      </c>
      <c r="AA24" s="81">
        <f t="shared" si="5"/>
        <v>2</v>
      </c>
      <c r="AB24" s="81">
        <f t="shared" si="6"/>
        <v>1</v>
      </c>
      <c r="AC24" s="81">
        <f t="shared" si="7"/>
        <v>5</v>
      </c>
      <c r="AD24" s="95">
        <f t="shared" si="8"/>
        <v>3.8</v>
      </c>
      <c r="AE24" s="96">
        <f t="shared" si="9"/>
        <v>0</v>
      </c>
      <c r="AF24" s="17"/>
      <c r="AG24" s="85">
        <f t="shared" si="10"/>
        <v>4</v>
      </c>
      <c r="AH24" s="85" t="str">
        <f t="shared" si="11"/>
        <v>з</v>
      </c>
      <c r="AI24" s="85">
        <f t="shared" si="12"/>
        <v>5</v>
      </c>
      <c r="AJ24" s="85" t="str">
        <f t="shared" si="13"/>
        <v>з</v>
      </c>
      <c r="AK24" s="85">
        <f t="shared" si="14"/>
        <v>3</v>
      </c>
      <c r="AL24" s="85">
        <f t="shared" si="15"/>
        <v>3</v>
      </c>
      <c r="AM24" s="85" t="str">
        <f t="shared" si="16"/>
        <v/>
      </c>
      <c r="AN24" s="85">
        <f t="shared" si="17"/>
        <v>4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2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1.2" x14ac:dyDescent="0.3">
      <c r="A25" s="73">
        <v>20</v>
      </c>
      <c r="B25" s="100"/>
      <c r="C25" s="75" t="s">
        <v>31</v>
      </c>
      <c r="D25" s="170" t="s">
        <v>241</v>
      </c>
      <c r="E25" s="77">
        <v>2942</v>
      </c>
      <c r="F25" s="78">
        <v>4</v>
      </c>
      <c r="G25" s="78" t="s">
        <v>33</v>
      </c>
      <c r="H25" s="78">
        <v>5</v>
      </c>
      <c r="I25" s="78" t="s">
        <v>33</v>
      </c>
      <c r="J25" s="78">
        <v>3</v>
      </c>
      <c r="K25" s="78">
        <v>3</v>
      </c>
      <c r="L25" s="78"/>
      <c r="M25" s="78">
        <v>4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2</v>
      </c>
      <c r="AA25" s="81">
        <f t="shared" si="5"/>
        <v>2</v>
      </c>
      <c r="AB25" s="81">
        <f t="shared" si="6"/>
        <v>1</v>
      </c>
      <c r="AC25" s="81">
        <f t="shared" si="7"/>
        <v>5</v>
      </c>
      <c r="AD25" s="95">
        <f t="shared" si="8"/>
        <v>3.8</v>
      </c>
      <c r="AE25" s="96">
        <f t="shared" si="9"/>
        <v>0</v>
      </c>
      <c r="AF25" s="17"/>
      <c r="AG25" s="85">
        <f t="shared" si="10"/>
        <v>4</v>
      </c>
      <c r="AH25" s="85" t="str">
        <f t="shared" si="11"/>
        <v>з</v>
      </c>
      <c r="AI25" s="85">
        <f t="shared" si="12"/>
        <v>5</v>
      </c>
      <c r="AJ25" s="85" t="str">
        <f t="shared" si="13"/>
        <v>з</v>
      </c>
      <c r="AK25" s="85">
        <f t="shared" si="14"/>
        <v>3</v>
      </c>
      <c r="AL25" s="85">
        <f t="shared" si="15"/>
        <v>3</v>
      </c>
      <c r="AM25" s="85" t="str">
        <f t="shared" si="16"/>
        <v/>
      </c>
      <c r="AN25" s="85">
        <f t="shared" si="17"/>
        <v>4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2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31</v>
      </c>
      <c r="D26" s="170" t="s">
        <v>242</v>
      </c>
      <c r="E26" s="77">
        <v>2942</v>
      </c>
      <c r="F26" s="78">
        <v>4</v>
      </c>
      <c r="G26" s="78" t="s">
        <v>33</v>
      </c>
      <c r="H26" s="78">
        <v>5</v>
      </c>
      <c r="I26" s="78" t="s">
        <v>33</v>
      </c>
      <c r="J26" s="78">
        <v>3</v>
      </c>
      <c r="K26" s="78">
        <v>3</v>
      </c>
      <c r="L26" s="78"/>
      <c r="M26" s="78">
        <v>5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2</v>
      </c>
      <c r="AA26" s="81">
        <f t="shared" si="5"/>
        <v>1</v>
      </c>
      <c r="AB26" s="81">
        <f t="shared" si="6"/>
        <v>2</v>
      </c>
      <c r="AC26" s="81">
        <f t="shared" si="7"/>
        <v>5</v>
      </c>
      <c r="AD26" s="95">
        <f t="shared" si="8"/>
        <v>4</v>
      </c>
      <c r="AE26" s="96">
        <f t="shared" si="9"/>
        <v>0</v>
      </c>
      <c r="AF26" s="17"/>
      <c r="AG26" s="85">
        <f t="shared" si="10"/>
        <v>4</v>
      </c>
      <c r="AH26" s="85" t="str">
        <f t="shared" si="11"/>
        <v>з</v>
      </c>
      <c r="AI26" s="85">
        <f t="shared" si="12"/>
        <v>5</v>
      </c>
      <c r="AJ26" s="85" t="str">
        <f t="shared" si="13"/>
        <v>з</v>
      </c>
      <c r="AK26" s="85">
        <f t="shared" si="14"/>
        <v>3</v>
      </c>
      <c r="AL26" s="85">
        <f t="shared" si="15"/>
        <v>3</v>
      </c>
      <c r="AM26" s="85" t="str">
        <f t="shared" si="16"/>
        <v/>
      </c>
      <c r="AN26" s="85">
        <f t="shared" si="17"/>
        <v>5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2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3">
      <c r="A27" s="73">
        <v>22</v>
      </c>
      <c r="B27" s="100"/>
      <c r="C27" s="75" t="s">
        <v>31</v>
      </c>
      <c r="D27" s="170" t="s">
        <v>243</v>
      </c>
      <c r="E27" s="77">
        <v>2942</v>
      </c>
      <c r="F27" s="78">
        <v>3</v>
      </c>
      <c r="G27" s="78" t="s">
        <v>33</v>
      </c>
      <c r="H27" s="78">
        <v>5</v>
      </c>
      <c r="I27" s="78" t="s">
        <v>33</v>
      </c>
      <c r="J27" s="78">
        <v>3</v>
      </c>
      <c r="K27" s="78" t="s">
        <v>35</v>
      </c>
      <c r="L27" s="78"/>
      <c r="M27" s="78">
        <v>3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2</v>
      </c>
      <c r="W27" s="81">
        <f t="shared" si="1"/>
        <v>0</v>
      </c>
      <c r="X27" s="81">
        <f t="shared" si="2"/>
        <v>0</v>
      </c>
      <c r="Y27" s="81">
        <f t="shared" si="3"/>
        <v>1</v>
      </c>
      <c r="Z27" s="81">
        <f t="shared" si="4"/>
        <v>3</v>
      </c>
      <c r="AA27" s="81">
        <f t="shared" si="5"/>
        <v>0</v>
      </c>
      <c r="AB27" s="81">
        <f t="shared" si="6"/>
        <v>1</v>
      </c>
      <c r="AC27" s="81">
        <f t="shared" si="7"/>
        <v>5</v>
      </c>
      <c r="AD27" s="95">
        <f t="shared" si="8"/>
        <v>3.2</v>
      </c>
      <c r="AE27" s="96">
        <f t="shared" si="9"/>
        <v>0</v>
      </c>
      <c r="AF27" s="17"/>
      <c r="AG27" s="85">
        <f t="shared" si="10"/>
        <v>3</v>
      </c>
      <c r="AH27" s="85" t="str">
        <f t="shared" si="11"/>
        <v>з</v>
      </c>
      <c r="AI27" s="85">
        <f t="shared" si="12"/>
        <v>5</v>
      </c>
      <c r="AJ27" s="85" t="str">
        <f t="shared" si="13"/>
        <v>з</v>
      </c>
      <c r="AK27" s="85">
        <f t="shared" si="14"/>
        <v>3</v>
      </c>
      <c r="AL27" s="85">
        <f t="shared" si="15"/>
        <v>2</v>
      </c>
      <c r="AM27" s="85" t="str">
        <f t="shared" si="16"/>
        <v/>
      </c>
      <c r="AN27" s="85">
        <f t="shared" si="17"/>
        <v>3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2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3">
      <c r="A28" s="73">
        <v>23</v>
      </c>
      <c r="B28" s="100"/>
      <c r="C28" s="75" t="s">
        <v>31</v>
      </c>
      <c r="D28" s="170" t="s">
        <v>244</v>
      </c>
      <c r="E28" s="77">
        <v>2942</v>
      </c>
      <c r="F28" s="78">
        <v>4</v>
      </c>
      <c r="G28" s="78" t="s">
        <v>33</v>
      </c>
      <c r="H28" s="78">
        <v>5</v>
      </c>
      <c r="I28" s="78" t="s">
        <v>33</v>
      </c>
      <c r="J28" s="78">
        <v>4</v>
      </c>
      <c r="K28" s="78">
        <v>3</v>
      </c>
      <c r="L28" s="78"/>
      <c r="M28" s="78">
        <v>4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1</v>
      </c>
      <c r="AA28" s="81">
        <f t="shared" si="5"/>
        <v>3</v>
      </c>
      <c r="AB28" s="81">
        <f t="shared" si="6"/>
        <v>1</v>
      </c>
      <c r="AC28" s="81">
        <f t="shared" si="7"/>
        <v>5</v>
      </c>
      <c r="AD28" s="95">
        <f t="shared" si="8"/>
        <v>4</v>
      </c>
      <c r="AE28" s="96">
        <f t="shared" si="9"/>
        <v>0</v>
      </c>
      <c r="AF28" s="17"/>
      <c r="AG28" s="85">
        <f t="shared" si="10"/>
        <v>4</v>
      </c>
      <c r="AH28" s="85" t="str">
        <f t="shared" si="11"/>
        <v>з</v>
      </c>
      <c r="AI28" s="85">
        <f t="shared" si="12"/>
        <v>5</v>
      </c>
      <c r="AJ28" s="85" t="str">
        <f t="shared" si="13"/>
        <v>з</v>
      </c>
      <c r="AK28" s="85">
        <f t="shared" si="14"/>
        <v>4</v>
      </c>
      <c r="AL28" s="85">
        <f t="shared" si="15"/>
        <v>3</v>
      </c>
      <c r="AM28" s="85" t="str">
        <f t="shared" si="16"/>
        <v/>
      </c>
      <c r="AN28" s="85">
        <f t="shared" si="17"/>
        <v>4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2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31</v>
      </c>
      <c r="D29" s="170" t="s">
        <v>245</v>
      </c>
      <c r="E29" s="77">
        <v>2942</v>
      </c>
      <c r="F29" s="78">
        <v>4</v>
      </c>
      <c r="G29" s="78" t="s">
        <v>33</v>
      </c>
      <c r="H29" s="78">
        <v>4</v>
      </c>
      <c r="I29" s="78" t="s">
        <v>33</v>
      </c>
      <c r="J29" s="78">
        <v>3</v>
      </c>
      <c r="K29" s="78">
        <v>4</v>
      </c>
      <c r="L29" s="78"/>
      <c r="M29" s="78">
        <v>5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1</v>
      </c>
      <c r="AA29" s="81">
        <f t="shared" si="5"/>
        <v>3</v>
      </c>
      <c r="AB29" s="81">
        <f t="shared" si="6"/>
        <v>1</v>
      </c>
      <c r="AC29" s="81">
        <f t="shared" si="7"/>
        <v>5</v>
      </c>
      <c r="AD29" s="101">
        <f t="shared" si="8"/>
        <v>4</v>
      </c>
      <c r="AE29" s="96">
        <f t="shared" si="9"/>
        <v>0</v>
      </c>
      <c r="AF29" s="17"/>
      <c r="AG29" s="85">
        <f t="shared" si="10"/>
        <v>4</v>
      </c>
      <c r="AH29" s="85" t="str">
        <f t="shared" si="11"/>
        <v>з</v>
      </c>
      <c r="AI29" s="85">
        <f t="shared" si="12"/>
        <v>4</v>
      </c>
      <c r="AJ29" s="85" t="str">
        <f t="shared" si="13"/>
        <v>з</v>
      </c>
      <c r="AK29" s="85">
        <f t="shared" si="14"/>
        <v>3</v>
      </c>
      <c r="AL29" s="85">
        <f t="shared" si="15"/>
        <v>4</v>
      </c>
      <c r="AM29" s="85" t="str">
        <f t="shared" si="16"/>
        <v/>
      </c>
      <c r="AN29" s="85">
        <f t="shared" si="17"/>
        <v>5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2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31</v>
      </c>
      <c r="D30" s="170" t="s">
        <v>246</v>
      </c>
      <c r="E30" s="77">
        <v>2942</v>
      </c>
      <c r="F30" s="78">
        <v>4</v>
      </c>
      <c r="G30" s="78" t="s">
        <v>33</v>
      </c>
      <c r="H30" s="78">
        <v>5</v>
      </c>
      <c r="I30" s="78" t="s">
        <v>33</v>
      </c>
      <c r="J30" s="78">
        <v>3</v>
      </c>
      <c r="K30" s="78" t="s">
        <v>35</v>
      </c>
      <c r="L30" s="78"/>
      <c r="M30" s="78">
        <v>4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2</v>
      </c>
      <c r="W30" s="81">
        <f t="shared" si="1"/>
        <v>0</v>
      </c>
      <c r="X30" s="81">
        <f t="shared" si="2"/>
        <v>0</v>
      </c>
      <c r="Y30" s="81">
        <f t="shared" si="3"/>
        <v>1</v>
      </c>
      <c r="Z30" s="81">
        <f t="shared" si="4"/>
        <v>1</v>
      </c>
      <c r="AA30" s="81">
        <f t="shared" si="5"/>
        <v>2</v>
      </c>
      <c r="AB30" s="81">
        <f t="shared" si="6"/>
        <v>1</v>
      </c>
      <c r="AC30" s="81">
        <f t="shared" si="7"/>
        <v>5</v>
      </c>
      <c r="AD30" s="95">
        <f t="shared" si="8"/>
        <v>3.6</v>
      </c>
      <c r="AE30" s="96">
        <f t="shared" si="9"/>
        <v>0</v>
      </c>
      <c r="AF30" s="17"/>
      <c r="AG30" s="85">
        <f t="shared" si="10"/>
        <v>4</v>
      </c>
      <c r="AH30" s="85" t="str">
        <f t="shared" si="11"/>
        <v>з</v>
      </c>
      <c r="AI30" s="85">
        <f t="shared" si="12"/>
        <v>5</v>
      </c>
      <c r="AJ30" s="85" t="str">
        <f t="shared" si="13"/>
        <v>з</v>
      </c>
      <c r="AK30" s="85">
        <f t="shared" si="14"/>
        <v>3</v>
      </c>
      <c r="AL30" s="85">
        <f t="shared" si="15"/>
        <v>2</v>
      </c>
      <c r="AM30" s="85" t="str">
        <f t="shared" si="16"/>
        <v/>
      </c>
      <c r="AN30" s="85">
        <f t="shared" si="17"/>
        <v>4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2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46.8" x14ac:dyDescent="0.3">
      <c r="A31" s="73">
        <v>26</v>
      </c>
      <c r="B31" s="100"/>
      <c r="C31" s="75" t="s">
        <v>31</v>
      </c>
      <c r="D31" s="170" t="s">
        <v>247</v>
      </c>
      <c r="E31" s="77">
        <v>2942</v>
      </c>
      <c r="F31" s="78">
        <v>3</v>
      </c>
      <c r="G31" s="78" t="s">
        <v>33</v>
      </c>
      <c r="H31" s="78">
        <v>5</v>
      </c>
      <c r="I31" s="78" t="s">
        <v>33</v>
      </c>
      <c r="J31" s="78">
        <v>3</v>
      </c>
      <c r="K31" s="78">
        <v>3</v>
      </c>
      <c r="L31" s="78"/>
      <c r="M31" s="78">
        <v>5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3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3</v>
      </c>
      <c r="AA31" s="81">
        <f t="shared" si="5"/>
        <v>0</v>
      </c>
      <c r="AB31" s="81">
        <f t="shared" si="6"/>
        <v>2</v>
      </c>
      <c r="AC31" s="81">
        <f t="shared" si="7"/>
        <v>5</v>
      </c>
      <c r="AD31" s="95">
        <f t="shared" si="8"/>
        <v>3.8</v>
      </c>
      <c r="AE31" s="96">
        <f t="shared" si="9"/>
        <v>0</v>
      </c>
      <c r="AF31" s="17"/>
      <c r="AG31" s="85">
        <f t="shared" si="10"/>
        <v>3</v>
      </c>
      <c r="AH31" s="85" t="str">
        <f t="shared" si="11"/>
        <v>з</v>
      </c>
      <c r="AI31" s="85">
        <f t="shared" si="12"/>
        <v>5</v>
      </c>
      <c r="AJ31" s="85" t="str">
        <f t="shared" si="13"/>
        <v>з</v>
      </c>
      <c r="AK31" s="85">
        <f t="shared" si="14"/>
        <v>3</v>
      </c>
      <c r="AL31" s="85">
        <f t="shared" si="15"/>
        <v>3</v>
      </c>
      <c r="AM31" s="85" t="str">
        <f t="shared" si="16"/>
        <v/>
      </c>
      <c r="AN31" s="85">
        <f t="shared" si="17"/>
        <v>5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2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1.2" x14ac:dyDescent="0.3">
      <c r="A32" s="73">
        <v>27</v>
      </c>
      <c r="B32" s="102"/>
      <c r="C32" s="75" t="s">
        <v>31</v>
      </c>
      <c r="D32" s="170" t="s">
        <v>248</v>
      </c>
      <c r="E32" s="77">
        <v>2942</v>
      </c>
      <c r="F32" s="78">
        <v>3</v>
      </c>
      <c r="G32" s="78" t="s">
        <v>33</v>
      </c>
      <c r="H32" s="78" t="s">
        <v>35</v>
      </c>
      <c r="I32" s="78" t="s">
        <v>33</v>
      </c>
      <c r="J32" s="78">
        <v>4</v>
      </c>
      <c r="K32" s="78">
        <v>4</v>
      </c>
      <c r="L32" s="78"/>
      <c r="M32" s="78">
        <v>5</v>
      </c>
      <c r="N32" s="78"/>
      <c r="O32" s="78"/>
      <c r="P32" s="78"/>
      <c r="Q32" s="103"/>
      <c r="R32" s="104"/>
      <c r="S32" s="79"/>
      <c r="T32" s="79"/>
      <c r="U32" s="79"/>
      <c r="V32" s="94">
        <f t="shared" si="0"/>
        <v>2</v>
      </c>
      <c r="W32" s="81">
        <f t="shared" si="1"/>
        <v>0</v>
      </c>
      <c r="X32" s="81">
        <f t="shared" si="2"/>
        <v>0</v>
      </c>
      <c r="Y32" s="81">
        <f t="shared" si="3"/>
        <v>1</v>
      </c>
      <c r="Z32" s="81">
        <f t="shared" si="4"/>
        <v>1</v>
      </c>
      <c r="AA32" s="81">
        <f t="shared" si="5"/>
        <v>2</v>
      </c>
      <c r="AB32" s="81">
        <f t="shared" si="6"/>
        <v>1</v>
      </c>
      <c r="AC32" s="81">
        <f t="shared" si="7"/>
        <v>5</v>
      </c>
      <c r="AD32" s="95">
        <f t="shared" si="8"/>
        <v>3.6</v>
      </c>
      <c r="AE32" s="96">
        <f t="shared" si="9"/>
        <v>0</v>
      </c>
      <c r="AF32" s="17"/>
      <c r="AG32" s="85">
        <f t="shared" si="10"/>
        <v>3</v>
      </c>
      <c r="AH32" s="85" t="str">
        <f t="shared" si="11"/>
        <v>з</v>
      </c>
      <c r="AI32" s="85">
        <f t="shared" si="12"/>
        <v>2</v>
      </c>
      <c r="AJ32" s="85" t="str">
        <f t="shared" si="13"/>
        <v>з</v>
      </c>
      <c r="AK32" s="85">
        <f t="shared" si="14"/>
        <v>4</v>
      </c>
      <c r="AL32" s="85">
        <f t="shared" si="15"/>
        <v>4</v>
      </c>
      <c r="AM32" s="85" t="str">
        <f t="shared" si="16"/>
        <v/>
      </c>
      <c r="AN32" s="85">
        <f t="shared" si="17"/>
        <v>5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2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1.2" x14ac:dyDescent="0.3">
      <c r="A33" s="73">
        <v>28</v>
      </c>
      <c r="B33" s="102"/>
      <c r="C33" s="75" t="s">
        <v>31</v>
      </c>
      <c r="D33" s="170" t="s">
        <v>249</v>
      </c>
      <c r="E33" s="77">
        <v>2942</v>
      </c>
      <c r="F33" s="78">
        <v>4</v>
      </c>
      <c r="G33" s="78" t="s">
        <v>33</v>
      </c>
      <c r="H33" s="78">
        <v>5</v>
      </c>
      <c r="I33" s="78" t="s">
        <v>33</v>
      </c>
      <c r="J33" s="78">
        <v>4</v>
      </c>
      <c r="K33" s="78">
        <v>3</v>
      </c>
      <c r="L33" s="78"/>
      <c r="M33" s="78">
        <v>3</v>
      </c>
      <c r="N33" s="78"/>
      <c r="O33" s="78"/>
      <c r="P33" s="78"/>
      <c r="Q33" s="103"/>
      <c r="R33" s="104"/>
      <c r="S33" s="79"/>
      <c r="T33" s="79"/>
      <c r="U33" s="79"/>
      <c r="V33" s="94">
        <f t="shared" si="0"/>
        <v>3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2</v>
      </c>
      <c r="AA33" s="81">
        <f t="shared" si="5"/>
        <v>2</v>
      </c>
      <c r="AB33" s="81">
        <f t="shared" si="6"/>
        <v>1</v>
      </c>
      <c r="AC33" s="81">
        <f t="shared" si="7"/>
        <v>5</v>
      </c>
      <c r="AD33" s="95">
        <f t="shared" si="8"/>
        <v>3.8</v>
      </c>
      <c r="AE33" s="96">
        <f t="shared" si="9"/>
        <v>0</v>
      </c>
      <c r="AF33" s="17"/>
      <c r="AG33" s="85">
        <f t="shared" si="10"/>
        <v>4</v>
      </c>
      <c r="AH33" s="85" t="str">
        <f t="shared" si="11"/>
        <v>з</v>
      </c>
      <c r="AI33" s="85">
        <f t="shared" si="12"/>
        <v>5</v>
      </c>
      <c r="AJ33" s="85" t="str">
        <f t="shared" si="13"/>
        <v>з</v>
      </c>
      <c r="AK33" s="85">
        <f t="shared" si="14"/>
        <v>4</v>
      </c>
      <c r="AL33" s="85">
        <f t="shared" si="15"/>
        <v>3</v>
      </c>
      <c r="AM33" s="85" t="str">
        <f t="shared" si="16"/>
        <v/>
      </c>
      <c r="AN33" s="85">
        <f t="shared" si="17"/>
        <v>3</v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2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31.2" x14ac:dyDescent="0.3">
      <c r="A34" s="73">
        <v>29</v>
      </c>
      <c r="B34" s="107"/>
      <c r="C34" s="75" t="s">
        <v>31</v>
      </c>
      <c r="D34" s="170" t="s">
        <v>250</v>
      </c>
      <c r="E34" s="77">
        <v>2942</v>
      </c>
      <c r="F34" s="78">
        <v>4</v>
      </c>
      <c r="G34" s="78" t="s">
        <v>33</v>
      </c>
      <c r="H34" s="78">
        <v>5</v>
      </c>
      <c r="I34" s="78" t="s">
        <v>33</v>
      </c>
      <c r="J34" s="78">
        <v>3</v>
      </c>
      <c r="K34" s="78">
        <v>4</v>
      </c>
      <c r="L34" s="93"/>
      <c r="M34" s="78">
        <v>5</v>
      </c>
      <c r="N34" s="78"/>
      <c r="O34" s="93"/>
      <c r="P34" s="78"/>
      <c r="Q34" s="93"/>
      <c r="R34" s="104"/>
      <c r="S34" s="79"/>
      <c r="T34" s="79"/>
      <c r="U34" s="79"/>
      <c r="V34" s="94">
        <f t="shared" si="0"/>
        <v>3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1</v>
      </c>
      <c r="AA34" s="81">
        <f t="shared" si="5"/>
        <v>2</v>
      </c>
      <c r="AB34" s="81">
        <f t="shared" si="6"/>
        <v>2</v>
      </c>
      <c r="AC34" s="81">
        <f t="shared" si="7"/>
        <v>5</v>
      </c>
      <c r="AD34" s="95">
        <f t="shared" si="8"/>
        <v>4.2</v>
      </c>
      <c r="AE34" s="96">
        <f t="shared" si="9"/>
        <v>0</v>
      </c>
      <c r="AF34" s="17"/>
      <c r="AG34" s="85">
        <f t="shared" si="10"/>
        <v>4</v>
      </c>
      <c r="AH34" s="85" t="str">
        <f t="shared" si="11"/>
        <v>з</v>
      </c>
      <c r="AI34" s="85">
        <f t="shared" si="12"/>
        <v>5</v>
      </c>
      <c r="AJ34" s="85" t="str">
        <f t="shared" si="13"/>
        <v>з</v>
      </c>
      <c r="AK34" s="85">
        <f t="shared" si="14"/>
        <v>3</v>
      </c>
      <c r="AL34" s="85">
        <f t="shared" si="15"/>
        <v>4</v>
      </c>
      <c r="AM34" s="85" t="str">
        <f t="shared" si="16"/>
        <v/>
      </c>
      <c r="AN34" s="85">
        <f t="shared" si="17"/>
        <v>5</v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2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31.2" x14ac:dyDescent="0.3">
      <c r="A35" s="73">
        <v>30</v>
      </c>
      <c r="B35" s="107"/>
      <c r="C35" s="75" t="s">
        <v>31</v>
      </c>
      <c r="D35" s="170" t="s">
        <v>251</v>
      </c>
      <c r="E35" s="77">
        <v>2942</v>
      </c>
      <c r="F35" s="78">
        <v>4</v>
      </c>
      <c r="G35" s="78" t="s">
        <v>33</v>
      </c>
      <c r="H35" s="78">
        <v>5</v>
      </c>
      <c r="I35" s="78" t="s">
        <v>33</v>
      </c>
      <c r="J35" s="78">
        <v>4</v>
      </c>
      <c r="K35" s="78">
        <v>3</v>
      </c>
      <c r="L35" s="93"/>
      <c r="M35" s="78">
        <v>5</v>
      </c>
      <c r="N35" s="78"/>
      <c r="O35" s="93"/>
      <c r="P35" s="78"/>
      <c r="Q35" s="93"/>
      <c r="R35" s="104"/>
      <c r="S35" s="79"/>
      <c r="T35" s="79"/>
      <c r="U35" s="79"/>
      <c r="V35" s="94">
        <f t="shared" si="0"/>
        <v>3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1</v>
      </c>
      <c r="AA35" s="81">
        <f t="shared" si="5"/>
        <v>2</v>
      </c>
      <c r="AB35" s="81">
        <f t="shared" si="6"/>
        <v>2</v>
      </c>
      <c r="AC35" s="81">
        <f t="shared" si="7"/>
        <v>5</v>
      </c>
      <c r="AD35" s="95">
        <f t="shared" si="8"/>
        <v>4.2</v>
      </c>
      <c r="AE35" s="96">
        <f t="shared" si="9"/>
        <v>0</v>
      </c>
      <c r="AF35" s="17"/>
      <c r="AG35" s="85">
        <f t="shared" si="10"/>
        <v>4</v>
      </c>
      <c r="AH35" s="85" t="str">
        <f t="shared" si="11"/>
        <v>з</v>
      </c>
      <c r="AI35" s="85">
        <f t="shared" si="12"/>
        <v>5</v>
      </c>
      <c r="AJ35" s="85" t="str">
        <f t="shared" si="13"/>
        <v>з</v>
      </c>
      <c r="AK35" s="85">
        <f t="shared" si="14"/>
        <v>4</v>
      </c>
      <c r="AL35" s="85">
        <f t="shared" si="15"/>
        <v>3</v>
      </c>
      <c r="AM35" s="85" t="str">
        <f t="shared" si="16"/>
        <v/>
      </c>
      <c r="AN35" s="85">
        <f t="shared" si="17"/>
        <v>5</v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2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3">
      <c r="A36" s="73">
        <v>31</v>
      </c>
      <c r="B36" s="110"/>
      <c r="C36" s="75"/>
      <c r="D36" s="170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COUNTIF(E6:E36,"2942")</f>
        <v>30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>
        <f t="array" ref="F38:U45">AG38:AV45</f>
        <v>3.8333333333333335</v>
      </c>
      <c r="G38" s="120" t="str">
        <v xml:space="preserve"> </v>
      </c>
      <c r="H38" s="120">
        <v>4.833333333333333</v>
      </c>
      <c r="I38" s="120" t="str">
        <v xml:space="preserve"> </v>
      </c>
      <c r="J38" s="120">
        <v>3.5333333333333332</v>
      </c>
      <c r="K38" s="120">
        <v>3.2333333333333334</v>
      </c>
      <c r="L38" s="120" t="str">
        <v xml:space="preserve"> </v>
      </c>
      <c r="M38" s="120">
        <v>4.2333333333333334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4</v>
      </c>
      <c r="Z38" s="123">
        <f>SUM(Z6:Z37)</f>
        <v>47</v>
      </c>
      <c r="AA38" s="123">
        <f>SUM(AA6:AA37)</f>
        <v>54</v>
      </c>
      <c r="AB38" s="123">
        <f>SUM(AB6:AB37)</f>
        <v>45</v>
      </c>
      <c r="AC38" s="123">
        <f t="shared" si="7"/>
        <v>150</v>
      </c>
      <c r="AD38" s="95">
        <f t="shared" si="8"/>
        <v>3.9333333333333331</v>
      </c>
      <c r="AE38" s="124"/>
      <c r="AF38" s="17"/>
      <c r="AG38" s="125">
        <f t="shared" ref="AG38:AV38" si="27">IF(COUNT(AG6:AG37)=0," ",SUM(AG6:AG37)/COUNT(AG6:AG37))</f>
        <v>3.8333333333333335</v>
      </c>
      <c r="AH38" s="125" t="str">
        <f t="shared" si="27"/>
        <v xml:space="preserve"> </v>
      </c>
      <c r="AI38" s="125">
        <f t="shared" si="27"/>
        <v>4.833333333333333</v>
      </c>
      <c r="AJ38" s="125" t="str">
        <f t="shared" si="27"/>
        <v xml:space="preserve"> </v>
      </c>
      <c r="AK38" s="125">
        <f t="shared" si="27"/>
        <v>3.5333333333333332</v>
      </c>
      <c r="AL38" s="125">
        <f t="shared" si="27"/>
        <v>3.2333333333333334</v>
      </c>
      <c r="AM38" s="125" t="str">
        <f t="shared" si="27"/>
        <v xml:space="preserve"> </v>
      </c>
      <c r="AN38" s="125">
        <f t="shared" si="27"/>
        <v>4.2333333333333334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>
        <v>3</v>
      </c>
      <c r="G39" s="130" t="str">
        <v>0</v>
      </c>
      <c r="H39" s="130">
        <v>27</v>
      </c>
      <c r="I39" s="130" t="str">
        <v>0</v>
      </c>
      <c r="J39" s="130">
        <v>1</v>
      </c>
      <c r="K39" s="130">
        <v>1</v>
      </c>
      <c r="L39" s="130" t="str">
        <v>0</v>
      </c>
      <c r="M39" s="130">
        <v>13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150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8">IF(COUNTIF(AG6:AG37,5)=0,"0",COUNTIF(AG6:AG37,5))</f>
        <v>3</v>
      </c>
      <c r="AH39" s="137" t="str">
        <f t="shared" si="28"/>
        <v>0</v>
      </c>
      <c r="AI39" s="137">
        <f t="shared" si="28"/>
        <v>27</v>
      </c>
      <c r="AJ39" s="137" t="str">
        <f t="shared" si="28"/>
        <v>0</v>
      </c>
      <c r="AK39" s="137">
        <f t="shared" si="28"/>
        <v>1</v>
      </c>
      <c r="AL39" s="137">
        <f t="shared" si="28"/>
        <v>1</v>
      </c>
      <c r="AM39" s="137" t="str">
        <f t="shared" si="28"/>
        <v>0</v>
      </c>
      <c r="AN39" s="137">
        <f t="shared" si="28"/>
        <v>13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>
        <v>19</v>
      </c>
      <c r="G40" s="145" t="str">
        <v>0</v>
      </c>
      <c r="H40" s="145">
        <v>2</v>
      </c>
      <c r="I40" s="145" t="str">
        <v>0</v>
      </c>
      <c r="J40" s="145">
        <v>14</v>
      </c>
      <c r="K40" s="145">
        <v>8</v>
      </c>
      <c r="L40" s="145" t="str">
        <v>0</v>
      </c>
      <c r="M40" s="145">
        <v>11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3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1</v>
      </c>
      <c r="AA40" s="148" t="str">
        <f>IF(COUNTIF(AA6:AA37,4)=0," ",COUNTIF(AA6:AA37,4))</f>
        <v xml:space="preserve"> </v>
      </c>
      <c r="AB40" s="148">
        <f>IF(COUNTIF(AB6:AB37,4)=0," ",COUNTIF(AB6:AB37,4))</f>
        <v>1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29">IF(COUNTIF(AG6:AG37,4)=0,"0",COUNTIF(AG6:AG37,4))</f>
        <v>19</v>
      </c>
      <c r="AH40" s="148" t="str">
        <f t="shared" si="29"/>
        <v>0</v>
      </c>
      <c r="AI40" s="148">
        <f t="shared" si="29"/>
        <v>2</v>
      </c>
      <c r="AJ40" s="148" t="str">
        <f t="shared" si="29"/>
        <v>0</v>
      </c>
      <c r="AK40" s="148">
        <f t="shared" si="29"/>
        <v>14</v>
      </c>
      <c r="AL40" s="148">
        <f t="shared" si="29"/>
        <v>8</v>
      </c>
      <c r="AM40" s="148" t="str">
        <f t="shared" si="29"/>
        <v>0</v>
      </c>
      <c r="AN40" s="148">
        <f t="shared" si="29"/>
        <v>11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>
        <v>8</v>
      </c>
      <c r="G41" s="158" t="str">
        <v>0</v>
      </c>
      <c r="H41" s="158" t="str">
        <v>0</v>
      </c>
      <c r="I41" s="158" t="str">
        <v>0</v>
      </c>
      <c r="J41" s="158">
        <v>15</v>
      </c>
      <c r="K41" s="158">
        <v>18</v>
      </c>
      <c r="L41" s="158" t="str">
        <v>0</v>
      </c>
      <c r="M41" s="158">
        <v>6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23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4</v>
      </c>
      <c r="AA41" s="161">
        <f>IF(COUNTIF(AA6:AA37,3)=0," ",COUNTIF(AA6:AA37,3))</f>
        <v>6</v>
      </c>
      <c r="AB41" s="161">
        <f>IF(COUNTIF(AB6:AB37,3)=0," ",COUNTIF(AB6:AB37,3))</f>
        <v>1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>
        <f t="shared" ref="AG41:AU41" si="30">IF(COUNTIF(AG6:AG37,3)=0,"0",COUNTIF(AG6:AG37,3))</f>
        <v>8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>
        <f t="shared" si="30"/>
        <v>15</v>
      </c>
      <c r="AL41" s="161">
        <f t="shared" si="30"/>
        <v>18</v>
      </c>
      <c r="AM41" s="161" t="str">
        <f t="shared" si="30"/>
        <v>0</v>
      </c>
      <c r="AN41" s="161">
        <f t="shared" si="30"/>
        <v>6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1</v>
      </c>
      <c r="I42" s="79">
        <v>0</v>
      </c>
      <c r="J42" s="79">
        <v>0</v>
      </c>
      <c r="K42" s="79">
        <v>3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4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9</v>
      </c>
      <c r="AA42" s="80">
        <f>IF(COUNTIF(AA6:AA37,2)=0," ",COUNTIF(AA6:AA37,2))</f>
        <v>12</v>
      </c>
      <c r="AB42" s="80">
        <f>IF(COUNTIF(AB6:AB37,2)=0," ",COUNTIF(AB6:AB37,2))</f>
        <v>11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1</v>
      </c>
      <c r="AJ42" s="80">
        <f t="shared" si="31"/>
        <v>0</v>
      </c>
      <c r="AK42" s="80">
        <f t="shared" si="31"/>
        <v>0</v>
      </c>
      <c r="AL42" s="80">
        <f t="shared" si="31"/>
        <v>3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>
        <v>30</v>
      </c>
      <c r="H44" s="79" t="str">
        <v>0</v>
      </c>
      <c r="I44" s="79">
        <v>30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>
        <f t="shared" si="35"/>
        <v>30</v>
      </c>
      <c r="AI44" s="80" t="str">
        <f t="shared" si="35"/>
        <v>0</v>
      </c>
      <c r="AJ44" s="80">
        <f t="shared" si="35"/>
        <v>30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44019.541676620371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72" t="s">
        <v>1</v>
      </c>
      <c r="G2" s="172" t="s">
        <v>70</v>
      </c>
      <c r="H2" s="172" t="s">
        <v>1</v>
      </c>
      <c r="I2" s="172" t="s">
        <v>70</v>
      </c>
      <c r="J2" s="172" t="s">
        <v>1</v>
      </c>
      <c r="K2" s="17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2951</v>
      </c>
      <c r="B3" s="29"/>
      <c r="C3" s="29"/>
      <c r="D3" s="30" t="s">
        <v>3</v>
      </c>
      <c r="E3" s="31"/>
      <c r="F3" s="32" t="s">
        <v>5</v>
      </c>
      <c r="G3" s="32" t="s">
        <v>8</v>
      </c>
      <c r="H3" s="32" t="s">
        <v>4</v>
      </c>
      <c r="I3" s="32" t="s">
        <v>7</v>
      </c>
      <c r="J3" s="32" t="s">
        <v>72</v>
      </c>
      <c r="K3" s="32" t="s">
        <v>9</v>
      </c>
      <c r="L3" s="32"/>
      <c r="M3" s="32" t="s">
        <v>102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19</v>
      </c>
      <c r="G5" s="57" t="s">
        <v>18</v>
      </c>
      <c r="H5" s="57" t="s">
        <v>20</v>
      </c>
      <c r="I5" s="56" t="s">
        <v>21</v>
      </c>
      <c r="J5" s="56" t="s">
        <v>74</v>
      </c>
      <c r="K5" s="56" t="s">
        <v>21</v>
      </c>
      <c r="L5" s="58"/>
      <c r="M5" s="58" t="s">
        <v>23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46.8" x14ac:dyDescent="0.3">
      <c r="A6" s="73">
        <v>1</v>
      </c>
      <c r="B6" s="74"/>
      <c r="C6" s="75" t="s">
        <v>31</v>
      </c>
      <c r="D6" s="170" t="s">
        <v>252</v>
      </c>
      <c r="E6" s="77">
        <v>2951</v>
      </c>
      <c r="F6" s="78">
        <v>3</v>
      </c>
      <c r="G6" s="78" t="s">
        <v>33</v>
      </c>
      <c r="H6" s="78">
        <v>5</v>
      </c>
      <c r="I6" s="78" t="s">
        <v>33</v>
      </c>
      <c r="J6" s="78">
        <v>3</v>
      </c>
      <c r="K6" s="78" t="s">
        <v>35</v>
      </c>
      <c r="L6" s="78"/>
      <c r="M6" s="78">
        <v>3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2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1</v>
      </c>
      <c r="Z6" s="81">
        <f t="shared" ref="Z6:Z37" si="4">COUNTIF(AG6:AV6,Z$5)</f>
        <v>3</v>
      </c>
      <c r="AA6" s="81">
        <f t="shared" ref="AA6:AA37" si="5">COUNTIF(AG6:AV6,AA$5)</f>
        <v>0</v>
      </c>
      <c r="AB6" s="81">
        <f t="shared" ref="AB6:AB37" si="6">COUNTIF(AG6:AV6,AB$5)</f>
        <v>1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3.2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3</v>
      </c>
      <c r="AH6" s="85" t="str">
        <f t="shared" ref="AH6:AH37" si="11">IF(ISERROR(VALUE(LEFT(G6))),LEFT(G6),VALUE(LEFT(G6)))</f>
        <v>з</v>
      </c>
      <c r="AI6" s="85">
        <f t="shared" ref="AI6:AI37" si="12">IF(ISERROR(VALUE(LEFT(H6))),LEFT(H6),VALUE(LEFT(H6)))</f>
        <v>5</v>
      </c>
      <c r="AJ6" s="85" t="str">
        <f t="shared" ref="AJ6:AJ37" si="13">IF(ISERROR(VALUE(LEFT(I6))),LEFT(I6),VALUE(LEFT(I6)))</f>
        <v>з</v>
      </c>
      <c r="AK6" s="85">
        <f t="shared" ref="AK6:AK37" si="14">IF(ISERROR(VALUE(LEFT(J6))),LEFT(J6),VALUE(LEFT(J6)))</f>
        <v>3</v>
      </c>
      <c r="AL6" s="85">
        <f t="shared" ref="AL6:AL37" si="15">IF(ISERROR(VALUE(LEFT(K6))),LEFT(K6),VALUE(LEFT(K6)))</f>
        <v>2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3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2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31</v>
      </c>
      <c r="D7" s="170" t="s">
        <v>253</v>
      </c>
      <c r="E7" s="77">
        <v>2951</v>
      </c>
      <c r="F7" s="78">
        <v>4</v>
      </c>
      <c r="G7" s="78" t="s">
        <v>33</v>
      </c>
      <c r="H7" s="78">
        <v>5</v>
      </c>
      <c r="I7" s="78" t="s">
        <v>33</v>
      </c>
      <c r="J7" s="78">
        <v>4</v>
      </c>
      <c r="K7" s="78">
        <v>3</v>
      </c>
      <c r="L7" s="78"/>
      <c r="M7" s="78">
        <v>4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1</v>
      </c>
      <c r="AA7" s="81">
        <f t="shared" si="5"/>
        <v>3</v>
      </c>
      <c r="AB7" s="81">
        <f t="shared" si="6"/>
        <v>1</v>
      </c>
      <c r="AC7" s="81">
        <f t="shared" si="7"/>
        <v>5</v>
      </c>
      <c r="AD7" s="82">
        <f t="shared" si="8"/>
        <v>4</v>
      </c>
      <c r="AE7" s="83">
        <f t="shared" si="9"/>
        <v>0</v>
      </c>
      <c r="AF7" s="84"/>
      <c r="AG7" s="85">
        <f t="shared" si="10"/>
        <v>4</v>
      </c>
      <c r="AH7" s="85" t="str">
        <f t="shared" si="11"/>
        <v>з</v>
      </c>
      <c r="AI7" s="85">
        <f t="shared" si="12"/>
        <v>5</v>
      </c>
      <c r="AJ7" s="85" t="str">
        <f t="shared" si="13"/>
        <v>з</v>
      </c>
      <c r="AK7" s="85">
        <f t="shared" si="14"/>
        <v>4</v>
      </c>
      <c r="AL7" s="85">
        <f t="shared" si="15"/>
        <v>3</v>
      </c>
      <c r="AM7" s="85" t="str">
        <f t="shared" si="16"/>
        <v/>
      </c>
      <c r="AN7" s="85">
        <f t="shared" si="17"/>
        <v>4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2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110</v>
      </c>
      <c r="D8" s="170" t="s">
        <v>254</v>
      </c>
      <c r="E8" s="77">
        <v>2951</v>
      </c>
      <c r="F8" s="78">
        <v>4</v>
      </c>
      <c r="G8" s="78" t="s">
        <v>33</v>
      </c>
      <c r="H8" s="78">
        <v>4</v>
      </c>
      <c r="I8" s="78" t="s">
        <v>33</v>
      </c>
      <c r="J8" s="78">
        <v>4</v>
      </c>
      <c r="K8" s="78">
        <v>3</v>
      </c>
      <c r="L8" s="78"/>
      <c r="M8" s="78">
        <v>4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4</v>
      </c>
      <c r="AB8" s="81">
        <f t="shared" si="6"/>
        <v>0</v>
      </c>
      <c r="AC8" s="81">
        <f t="shared" si="7"/>
        <v>5</v>
      </c>
      <c r="AD8" s="82">
        <f t="shared" si="8"/>
        <v>3.8</v>
      </c>
      <c r="AE8" s="83">
        <f t="shared" si="9"/>
        <v>0</v>
      </c>
      <c r="AF8" s="84"/>
      <c r="AG8" s="85">
        <f t="shared" si="10"/>
        <v>4</v>
      </c>
      <c r="AH8" s="85" t="str">
        <f t="shared" si="11"/>
        <v>з</v>
      </c>
      <c r="AI8" s="85">
        <f t="shared" si="12"/>
        <v>4</v>
      </c>
      <c r="AJ8" s="85" t="str">
        <f t="shared" si="13"/>
        <v>з</v>
      </c>
      <c r="AK8" s="85">
        <f t="shared" si="14"/>
        <v>4</v>
      </c>
      <c r="AL8" s="85">
        <f t="shared" si="15"/>
        <v>3</v>
      </c>
      <c r="AM8" s="85" t="str">
        <f t="shared" si="16"/>
        <v/>
      </c>
      <c r="AN8" s="85">
        <f t="shared" si="17"/>
        <v>4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2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31</v>
      </c>
      <c r="D9" s="170" t="s">
        <v>255</v>
      </c>
      <c r="E9" s="77">
        <v>2951</v>
      </c>
      <c r="F9" s="78">
        <v>3</v>
      </c>
      <c r="G9" s="78" t="s">
        <v>33</v>
      </c>
      <c r="H9" s="78">
        <v>5</v>
      </c>
      <c r="I9" s="78" t="s">
        <v>33</v>
      </c>
      <c r="J9" s="78">
        <v>3</v>
      </c>
      <c r="K9" s="78">
        <v>3</v>
      </c>
      <c r="L9" s="78"/>
      <c r="M9" s="78">
        <v>3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4</v>
      </c>
      <c r="AA9" s="81">
        <f t="shared" si="5"/>
        <v>0</v>
      </c>
      <c r="AB9" s="81">
        <f t="shared" si="6"/>
        <v>1</v>
      </c>
      <c r="AC9" s="81">
        <f t="shared" si="7"/>
        <v>5</v>
      </c>
      <c r="AD9" s="82">
        <f t="shared" si="8"/>
        <v>3.4</v>
      </c>
      <c r="AE9" s="83">
        <f t="shared" si="9"/>
        <v>0</v>
      </c>
      <c r="AF9" s="84"/>
      <c r="AG9" s="85">
        <f t="shared" si="10"/>
        <v>3</v>
      </c>
      <c r="AH9" s="85" t="str">
        <f t="shared" si="11"/>
        <v>з</v>
      </c>
      <c r="AI9" s="85">
        <f t="shared" si="12"/>
        <v>5</v>
      </c>
      <c r="AJ9" s="85" t="str">
        <f t="shared" si="13"/>
        <v>з</v>
      </c>
      <c r="AK9" s="85">
        <f t="shared" si="14"/>
        <v>3</v>
      </c>
      <c r="AL9" s="85">
        <f t="shared" si="15"/>
        <v>3</v>
      </c>
      <c r="AM9" s="85" t="str">
        <f t="shared" si="16"/>
        <v/>
      </c>
      <c r="AN9" s="85">
        <f t="shared" si="17"/>
        <v>3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2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3">
      <c r="A10" s="73">
        <v>5</v>
      </c>
      <c r="B10" s="74"/>
      <c r="C10" s="75" t="s">
        <v>31</v>
      </c>
      <c r="D10" s="170" t="s">
        <v>256</v>
      </c>
      <c r="E10" s="77">
        <v>2951</v>
      </c>
      <c r="F10" s="78">
        <v>3</v>
      </c>
      <c r="G10" s="78" t="s">
        <v>33</v>
      </c>
      <c r="H10" s="78">
        <v>5</v>
      </c>
      <c r="I10" s="78" t="s">
        <v>33</v>
      </c>
      <c r="J10" s="78">
        <v>4</v>
      </c>
      <c r="K10" s="78">
        <v>3</v>
      </c>
      <c r="L10" s="78"/>
      <c r="M10" s="78">
        <v>4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2</v>
      </c>
      <c r="AA10" s="81">
        <f t="shared" si="5"/>
        <v>2</v>
      </c>
      <c r="AB10" s="81">
        <f t="shared" si="6"/>
        <v>1</v>
      </c>
      <c r="AC10" s="81">
        <f t="shared" si="7"/>
        <v>5</v>
      </c>
      <c r="AD10" s="82">
        <f t="shared" si="8"/>
        <v>3.8</v>
      </c>
      <c r="AE10" s="83">
        <f t="shared" si="9"/>
        <v>0</v>
      </c>
      <c r="AF10" s="84"/>
      <c r="AG10" s="85">
        <f t="shared" si="10"/>
        <v>3</v>
      </c>
      <c r="AH10" s="85" t="str">
        <f t="shared" si="11"/>
        <v>з</v>
      </c>
      <c r="AI10" s="85">
        <f t="shared" si="12"/>
        <v>5</v>
      </c>
      <c r="AJ10" s="85" t="str">
        <f t="shared" si="13"/>
        <v>з</v>
      </c>
      <c r="AK10" s="85">
        <f t="shared" si="14"/>
        <v>4</v>
      </c>
      <c r="AL10" s="85">
        <f t="shared" si="15"/>
        <v>3</v>
      </c>
      <c r="AM10" s="85" t="str">
        <f t="shared" si="16"/>
        <v/>
      </c>
      <c r="AN10" s="85">
        <f t="shared" si="17"/>
        <v>4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2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46.8" x14ac:dyDescent="0.3">
      <c r="A11" s="73">
        <v>6</v>
      </c>
      <c r="B11" s="74"/>
      <c r="C11" s="75" t="s">
        <v>31</v>
      </c>
      <c r="D11" s="170" t="s">
        <v>257</v>
      </c>
      <c r="E11" s="77">
        <v>2951</v>
      </c>
      <c r="F11" s="78">
        <v>5</v>
      </c>
      <c r="G11" s="78" t="s">
        <v>33</v>
      </c>
      <c r="H11" s="78">
        <v>5</v>
      </c>
      <c r="I11" s="78" t="s">
        <v>33</v>
      </c>
      <c r="J11" s="78">
        <v>4</v>
      </c>
      <c r="K11" s="78">
        <v>4</v>
      </c>
      <c r="L11" s="78"/>
      <c r="M11" s="78">
        <v>4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4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3</v>
      </c>
      <c r="AB11" s="81">
        <f t="shared" si="6"/>
        <v>2</v>
      </c>
      <c r="AC11" s="81">
        <f t="shared" si="7"/>
        <v>5</v>
      </c>
      <c r="AD11" s="82">
        <f t="shared" si="8"/>
        <v>4.4000000000000004</v>
      </c>
      <c r="AE11" s="90">
        <f t="shared" si="9"/>
        <v>0</v>
      </c>
      <c r="AG11" s="85">
        <f t="shared" si="10"/>
        <v>5</v>
      </c>
      <c r="AH11" s="85" t="str">
        <f t="shared" si="11"/>
        <v>з</v>
      </c>
      <c r="AI11" s="85">
        <f t="shared" si="12"/>
        <v>5</v>
      </c>
      <c r="AJ11" s="85" t="str">
        <f t="shared" si="13"/>
        <v>з</v>
      </c>
      <c r="AK11" s="85">
        <f t="shared" si="14"/>
        <v>4</v>
      </c>
      <c r="AL11" s="85">
        <f t="shared" si="15"/>
        <v>4</v>
      </c>
      <c r="AM11" s="85" t="str">
        <f t="shared" si="16"/>
        <v/>
      </c>
      <c r="AN11" s="85">
        <f t="shared" si="17"/>
        <v>4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3">
      <c r="A12" s="73">
        <v>7</v>
      </c>
      <c r="B12" s="74"/>
      <c r="C12" s="75" t="s">
        <v>31</v>
      </c>
      <c r="D12" s="170" t="s">
        <v>258</v>
      </c>
      <c r="E12" s="77">
        <v>2951</v>
      </c>
      <c r="F12" s="78">
        <v>4</v>
      </c>
      <c r="G12" s="78" t="s">
        <v>33</v>
      </c>
      <c r="H12" s="78">
        <v>5</v>
      </c>
      <c r="I12" s="78" t="s">
        <v>33</v>
      </c>
      <c r="J12" s="78">
        <v>4</v>
      </c>
      <c r="K12" s="78">
        <v>3</v>
      </c>
      <c r="L12" s="78"/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1</v>
      </c>
      <c r="AA12" s="81">
        <f t="shared" si="5"/>
        <v>3</v>
      </c>
      <c r="AB12" s="81">
        <f t="shared" si="6"/>
        <v>1</v>
      </c>
      <c r="AC12" s="81">
        <f t="shared" si="7"/>
        <v>5</v>
      </c>
      <c r="AD12" s="82">
        <f t="shared" si="8"/>
        <v>4</v>
      </c>
      <c r="AE12" s="83">
        <f t="shared" si="9"/>
        <v>0</v>
      </c>
      <c r="AF12" s="84"/>
      <c r="AG12" s="85">
        <f t="shared" si="10"/>
        <v>4</v>
      </c>
      <c r="AH12" s="85" t="str">
        <f t="shared" si="11"/>
        <v>з</v>
      </c>
      <c r="AI12" s="85">
        <f t="shared" si="12"/>
        <v>5</v>
      </c>
      <c r="AJ12" s="85" t="str">
        <f t="shared" si="13"/>
        <v>з</v>
      </c>
      <c r="AK12" s="85">
        <f t="shared" si="14"/>
        <v>4</v>
      </c>
      <c r="AL12" s="85">
        <f t="shared" si="15"/>
        <v>3</v>
      </c>
      <c r="AM12" s="85" t="str">
        <f t="shared" si="16"/>
        <v/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2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31</v>
      </c>
      <c r="D13" s="170" t="s">
        <v>259</v>
      </c>
      <c r="E13" s="77">
        <v>2951</v>
      </c>
      <c r="F13" s="78">
        <v>3</v>
      </c>
      <c r="G13" s="78" t="s">
        <v>33</v>
      </c>
      <c r="H13" s="78">
        <v>5</v>
      </c>
      <c r="I13" s="78" t="s">
        <v>33</v>
      </c>
      <c r="J13" s="78">
        <v>3</v>
      </c>
      <c r="K13" s="78">
        <v>3</v>
      </c>
      <c r="L13" s="78"/>
      <c r="M13" s="78">
        <v>4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3</v>
      </c>
      <c r="AA13" s="81">
        <f t="shared" si="5"/>
        <v>1</v>
      </c>
      <c r="AB13" s="81">
        <f t="shared" si="6"/>
        <v>1</v>
      </c>
      <c r="AC13" s="81">
        <f t="shared" si="7"/>
        <v>5</v>
      </c>
      <c r="AD13" s="82">
        <f t="shared" si="8"/>
        <v>3.6</v>
      </c>
      <c r="AE13" s="83">
        <f t="shared" si="9"/>
        <v>0</v>
      </c>
      <c r="AF13" s="84"/>
      <c r="AG13" s="85">
        <f t="shared" si="10"/>
        <v>3</v>
      </c>
      <c r="AH13" s="85" t="str">
        <f t="shared" si="11"/>
        <v>з</v>
      </c>
      <c r="AI13" s="85">
        <f t="shared" si="12"/>
        <v>5</v>
      </c>
      <c r="AJ13" s="85" t="str">
        <f t="shared" si="13"/>
        <v>з</v>
      </c>
      <c r="AK13" s="85">
        <f t="shared" si="14"/>
        <v>3</v>
      </c>
      <c r="AL13" s="85">
        <f t="shared" si="15"/>
        <v>3</v>
      </c>
      <c r="AM13" s="85" t="str">
        <f t="shared" si="16"/>
        <v/>
      </c>
      <c r="AN13" s="85">
        <f t="shared" si="17"/>
        <v>4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2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46.8" x14ac:dyDescent="0.3">
      <c r="A14" s="73">
        <v>9</v>
      </c>
      <c r="B14" s="74"/>
      <c r="C14" s="75" t="s">
        <v>31</v>
      </c>
      <c r="D14" s="170" t="s">
        <v>260</v>
      </c>
      <c r="E14" s="77">
        <v>2951</v>
      </c>
      <c r="F14" s="78">
        <v>4</v>
      </c>
      <c r="G14" s="78" t="s">
        <v>33</v>
      </c>
      <c r="H14" s="78">
        <v>5</v>
      </c>
      <c r="I14" s="78" t="s">
        <v>33</v>
      </c>
      <c r="J14" s="78">
        <v>4</v>
      </c>
      <c r="K14" s="78">
        <v>3</v>
      </c>
      <c r="L14" s="78"/>
      <c r="M14" s="78">
        <v>4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1</v>
      </c>
      <c r="AA14" s="81">
        <f t="shared" si="5"/>
        <v>3</v>
      </c>
      <c r="AB14" s="81">
        <f t="shared" si="6"/>
        <v>1</v>
      </c>
      <c r="AC14" s="81">
        <f t="shared" si="7"/>
        <v>5</v>
      </c>
      <c r="AD14" s="95">
        <f t="shared" si="8"/>
        <v>4</v>
      </c>
      <c r="AE14" s="96">
        <f t="shared" si="9"/>
        <v>0</v>
      </c>
      <c r="AF14" s="17"/>
      <c r="AG14" s="85">
        <f t="shared" si="10"/>
        <v>4</v>
      </c>
      <c r="AH14" s="85" t="str">
        <f t="shared" si="11"/>
        <v>з</v>
      </c>
      <c r="AI14" s="85">
        <f t="shared" si="12"/>
        <v>5</v>
      </c>
      <c r="AJ14" s="85" t="str">
        <f t="shared" si="13"/>
        <v>з</v>
      </c>
      <c r="AK14" s="85">
        <f t="shared" si="14"/>
        <v>4</v>
      </c>
      <c r="AL14" s="85">
        <f t="shared" si="15"/>
        <v>3</v>
      </c>
      <c r="AM14" s="85" t="str">
        <f t="shared" si="16"/>
        <v/>
      </c>
      <c r="AN14" s="85">
        <f t="shared" si="17"/>
        <v>4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2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10</v>
      </c>
      <c r="B15" s="74"/>
      <c r="C15" s="75" t="s">
        <v>31</v>
      </c>
      <c r="D15" s="170" t="s">
        <v>261</v>
      </c>
      <c r="E15" s="77">
        <v>2951</v>
      </c>
      <c r="F15" s="78">
        <v>3</v>
      </c>
      <c r="G15" s="78" t="s">
        <v>33</v>
      </c>
      <c r="H15" s="78">
        <v>3</v>
      </c>
      <c r="I15" s="78" t="s">
        <v>33</v>
      </c>
      <c r="J15" s="78">
        <v>3</v>
      </c>
      <c r="K15" s="78">
        <v>5</v>
      </c>
      <c r="L15" s="78"/>
      <c r="M15" s="78">
        <v>5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3</v>
      </c>
      <c r="AA15" s="81">
        <f t="shared" si="5"/>
        <v>0</v>
      </c>
      <c r="AB15" s="81">
        <f t="shared" si="6"/>
        <v>2</v>
      </c>
      <c r="AC15" s="81">
        <f t="shared" si="7"/>
        <v>5</v>
      </c>
      <c r="AD15" s="95">
        <f t="shared" si="8"/>
        <v>3.8</v>
      </c>
      <c r="AE15" s="96">
        <f t="shared" si="9"/>
        <v>0</v>
      </c>
      <c r="AF15" s="17"/>
      <c r="AG15" s="85">
        <f t="shared" si="10"/>
        <v>3</v>
      </c>
      <c r="AH15" s="85" t="str">
        <f t="shared" si="11"/>
        <v>з</v>
      </c>
      <c r="AI15" s="85">
        <f t="shared" si="12"/>
        <v>3</v>
      </c>
      <c r="AJ15" s="85" t="str">
        <f t="shared" si="13"/>
        <v>з</v>
      </c>
      <c r="AK15" s="85">
        <f t="shared" si="14"/>
        <v>3</v>
      </c>
      <c r="AL15" s="85">
        <f t="shared" si="15"/>
        <v>5</v>
      </c>
      <c r="AM15" s="85" t="str">
        <f t="shared" si="16"/>
        <v/>
      </c>
      <c r="AN15" s="85">
        <f t="shared" si="17"/>
        <v>5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2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3">
      <c r="A16" s="73">
        <v>11</v>
      </c>
      <c r="B16" s="74"/>
      <c r="C16" s="75" t="s">
        <v>31</v>
      </c>
      <c r="D16" s="170" t="s">
        <v>262</v>
      </c>
      <c r="E16" s="77">
        <v>2951</v>
      </c>
      <c r="F16" s="78">
        <v>3</v>
      </c>
      <c r="G16" s="78" t="s">
        <v>33</v>
      </c>
      <c r="H16" s="78">
        <v>5</v>
      </c>
      <c r="I16" s="78" t="s">
        <v>33</v>
      </c>
      <c r="J16" s="78">
        <v>3</v>
      </c>
      <c r="K16" s="78">
        <v>3</v>
      </c>
      <c r="L16" s="78"/>
      <c r="M16" s="78">
        <v>5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3</v>
      </c>
      <c r="AA16" s="81">
        <f t="shared" si="5"/>
        <v>0</v>
      </c>
      <c r="AB16" s="81">
        <f t="shared" si="6"/>
        <v>2</v>
      </c>
      <c r="AC16" s="81">
        <f t="shared" si="7"/>
        <v>5</v>
      </c>
      <c r="AD16" s="95">
        <f t="shared" si="8"/>
        <v>3.8</v>
      </c>
      <c r="AE16" s="96">
        <f t="shared" si="9"/>
        <v>0</v>
      </c>
      <c r="AF16" s="17"/>
      <c r="AG16" s="85">
        <f t="shared" si="10"/>
        <v>3</v>
      </c>
      <c r="AH16" s="85" t="str">
        <f t="shared" si="11"/>
        <v>з</v>
      </c>
      <c r="AI16" s="85">
        <f t="shared" si="12"/>
        <v>5</v>
      </c>
      <c r="AJ16" s="85" t="str">
        <f t="shared" si="13"/>
        <v>з</v>
      </c>
      <c r="AK16" s="85">
        <f t="shared" si="14"/>
        <v>3</v>
      </c>
      <c r="AL16" s="85">
        <f t="shared" si="15"/>
        <v>3</v>
      </c>
      <c r="AM16" s="85" t="str">
        <f t="shared" si="16"/>
        <v/>
      </c>
      <c r="AN16" s="85">
        <f t="shared" si="17"/>
        <v>5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2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46.8" x14ac:dyDescent="0.3">
      <c r="A17" s="73">
        <v>12</v>
      </c>
      <c r="B17" s="99"/>
      <c r="C17" s="75" t="s">
        <v>31</v>
      </c>
      <c r="D17" s="170" t="s">
        <v>263</v>
      </c>
      <c r="E17" s="77">
        <v>2951</v>
      </c>
      <c r="F17" s="78">
        <v>3</v>
      </c>
      <c r="G17" s="78" t="s">
        <v>33</v>
      </c>
      <c r="H17" s="78">
        <v>5</v>
      </c>
      <c r="I17" s="78" t="s">
        <v>33</v>
      </c>
      <c r="J17" s="78">
        <v>3</v>
      </c>
      <c r="K17" s="78">
        <v>3</v>
      </c>
      <c r="L17" s="78"/>
      <c r="M17" s="78">
        <v>3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4</v>
      </c>
      <c r="AA17" s="81">
        <f t="shared" si="5"/>
        <v>0</v>
      </c>
      <c r="AB17" s="81">
        <f t="shared" si="6"/>
        <v>1</v>
      </c>
      <c r="AC17" s="81">
        <f t="shared" si="7"/>
        <v>5</v>
      </c>
      <c r="AD17" s="95">
        <f t="shared" si="8"/>
        <v>3.4</v>
      </c>
      <c r="AE17" s="96">
        <f t="shared" si="9"/>
        <v>0</v>
      </c>
      <c r="AF17" s="17"/>
      <c r="AG17" s="85">
        <f t="shared" si="10"/>
        <v>3</v>
      </c>
      <c r="AH17" s="85" t="str">
        <f t="shared" si="11"/>
        <v>з</v>
      </c>
      <c r="AI17" s="85">
        <f t="shared" si="12"/>
        <v>5</v>
      </c>
      <c r="AJ17" s="85" t="str">
        <f t="shared" si="13"/>
        <v>з</v>
      </c>
      <c r="AK17" s="85">
        <f t="shared" si="14"/>
        <v>3</v>
      </c>
      <c r="AL17" s="85">
        <f t="shared" si="15"/>
        <v>3</v>
      </c>
      <c r="AM17" s="85" t="str">
        <f t="shared" si="16"/>
        <v/>
      </c>
      <c r="AN17" s="85">
        <f t="shared" si="17"/>
        <v>3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2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3">
      <c r="A18" s="73">
        <v>13</v>
      </c>
      <c r="B18" s="100"/>
      <c r="C18" s="75" t="s">
        <v>31</v>
      </c>
      <c r="D18" s="170" t="s">
        <v>264</v>
      </c>
      <c r="E18" s="77">
        <v>2951</v>
      </c>
      <c r="F18" s="78">
        <v>3</v>
      </c>
      <c r="G18" s="78" t="s">
        <v>33</v>
      </c>
      <c r="H18" s="78">
        <v>5</v>
      </c>
      <c r="I18" s="78" t="s">
        <v>33</v>
      </c>
      <c r="J18" s="78">
        <v>3</v>
      </c>
      <c r="K18" s="78">
        <v>3</v>
      </c>
      <c r="L18" s="78"/>
      <c r="M18" s="78">
        <v>3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4</v>
      </c>
      <c r="AA18" s="81">
        <f t="shared" si="5"/>
        <v>0</v>
      </c>
      <c r="AB18" s="81">
        <f t="shared" si="6"/>
        <v>1</v>
      </c>
      <c r="AC18" s="81">
        <f t="shared" si="7"/>
        <v>5</v>
      </c>
      <c r="AD18" s="95">
        <f t="shared" si="8"/>
        <v>3.4</v>
      </c>
      <c r="AE18" s="96">
        <f t="shared" si="9"/>
        <v>0</v>
      </c>
      <c r="AF18" s="17"/>
      <c r="AG18" s="85">
        <f t="shared" si="10"/>
        <v>3</v>
      </c>
      <c r="AH18" s="85" t="str">
        <f t="shared" si="11"/>
        <v>з</v>
      </c>
      <c r="AI18" s="85">
        <f t="shared" si="12"/>
        <v>5</v>
      </c>
      <c r="AJ18" s="85" t="str">
        <f t="shared" si="13"/>
        <v>з</v>
      </c>
      <c r="AK18" s="85">
        <f t="shared" si="14"/>
        <v>3</v>
      </c>
      <c r="AL18" s="85">
        <f t="shared" si="15"/>
        <v>3</v>
      </c>
      <c r="AM18" s="85" t="str">
        <f t="shared" si="16"/>
        <v/>
      </c>
      <c r="AN18" s="85">
        <f t="shared" si="17"/>
        <v>3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2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31</v>
      </c>
      <c r="D19" s="170" t="s">
        <v>265</v>
      </c>
      <c r="E19" s="77">
        <v>2951</v>
      </c>
      <c r="F19" s="78">
        <v>3</v>
      </c>
      <c r="G19" s="78" t="s">
        <v>33</v>
      </c>
      <c r="H19" s="78">
        <v>5</v>
      </c>
      <c r="I19" s="78" t="s">
        <v>33</v>
      </c>
      <c r="J19" s="78">
        <v>4</v>
      </c>
      <c r="K19" s="78">
        <v>3</v>
      </c>
      <c r="L19" s="78"/>
      <c r="M19" s="78">
        <v>4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2</v>
      </c>
      <c r="AA19" s="81">
        <f t="shared" si="5"/>
        <v>2</v>
      </c>
      <c r="AB19" s="81">
        <f t="shared" si="6"/>
        <v>1</v>
      </c>
      <c r="AC19" s="81">
        <f t="shared" si="7"/>
        <v>5</v>
      </c>
      <c r="AD19" s="95">
        <f t="shared" si="8"/>
        <v>3.8</v>
      </c>
      <c r="AE19" s="96">
        <f t="shared" si="9"/>
        <v>0</v>
      </c>
      <c r="AF19" s="17"/>
      <c r="AG19" s="85">
        <f t="shared" si="10"/>
        <v>3</v>
      </c>
      <c r="AH19" s="85" t="str">
        <f t="shared" si="11"/>
        <v>з</v>
      </c>
      <c r="AI19" s="85">
        <f t="shared" si="12"/>
        <v>5</v>
      </c>
      <c r="AJ19" s="85" t="str">
        <f t="shared" si="13"/>
        <v>з</v>
      </c>
      <c r="AK19" s="85">
        <f t="shared" si="14"/>
        <v>4</v>
      </c>
      <c r="AL19" s="85">
        <f t="shared" si="15"/>
        <v>3</v>
      </c>
      <c r="AM19" s="85" t="str">
        <f t="shared" si="16"/>
        <v/>
      </c>
      <c r="AN19" s="85">
        <f t="shared" si="17"/>
        <v>4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2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31</v>
      </c>
      <c r="D20" s="170" t="s">
        <v>266</v>
      </c>
      <c r="E20" s="77">
        <v>2951</v>
      </c>
      <c r="F20" s="79">
        <v>3</v>
      </c>
      <c r="G20" s="78" t="s">
        <v>33</v>
      </c>
      <c r="H20" s="78" t="s">
        <v>176</v>
      </c>
      <c r="I20" s="78" t="s">
        <v>33</v>
      </c>
      <c r="J20" s="78">
        <v>3</v>
      </c>
      <c r="K20" s="78">
        <v>4</v>
      </c>
      <c r="L20" s="78"/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2</v>
      </c>
      <c r="W20" s="81">
        <f t="shared" si="1"/>
        <v>0</v>
      </c>
      <c r="X20" s="81">
        <f t="shared" si="2"/>
        <v>0</v>
      </c>
      <c r="Y20" s="81">
        <f t="shared" si="3"/>
        <v>1</v>
      </c>
      <c r="Z20" s="81">
        <f t="shared" si="4"/>
        <v>2</v>
      </c>
      <c r="AA20" s="81">
        <f t="shared" si="5"/>
        <v>2</v>
      </c>
      <c r="AB20" s="81">
        <f t="shared" si="6"/>
        <v>0</v>
      </c>
      <c r="AC20" s="81">
        <f t="shared" si="7"/>
        <v>5</v>
      </c>
      <c r="AD20" s="95">
        <f t="shared" si="8"/>
        <v>3.2</v>
      </c>
      <c r="AE20" s="96">
        <f t="shared" si="9"/>
        <v>0</v>
      </c>
      <c r="AF20" s="17"/>
      <c r="AG20" s="85">
        <f t="shared" si="10"/>
        <v>3</v>
      </c>
      <c r="AH20" s="85" t="str">
        <f t="shared" si="11"/>
        <v>з</v>
      </c>
      <c r="AI20" s="85">
        <f t="shared" si="12"/>
        <v>2</v>
      </c>
      <c r="AJ20" s="85" t="str">
        <f t="shared" si="13"/>
        <v>з</v>
      </c>
      <c r="AK20" s="85">
        <f t="shared" si="14"/>
        <v>3</v>
      </c>
      <c r="AL20" s="85">
        <f t="shared" si="15"/>
        <v>4</v>
      </c>
      <c r="AM20" s="85" t="str">
        <f t="shared" si="16"/>
        <v/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2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31</v>
      </c>
      <c r="D21" s="170" t="s">
        <v>267</v>
      </c>
      <c r="E21" s="77">
        <v>2951</v>
      </c>
      <c r="F21" s="78">
        <v>4</v>
      </c>
      <c r="G21" s="78" t="s">
        <v>33</v>
      </c>
      <c r="H21" s="78">
        <v>5</v>
      </c>
      <c r="I21" s="78" t="s">
        <v>33</v>
      </c>
      <c r="J21" s="78">
        <v>4</v>
      </c>
      <c r="K21" s="78">
        <v>3</v>
      </c>
      <c r="L21" s="78"/>
      <c r="M21" s="78">
        <v>5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1</v>
      </c>
      <c r="AA21" s="81">
        <f t="shared" si="5"/>
        <v>2</v>
      </c>
      <c r="AB21" s="81">
        <f t="shared" si="6"/>
        <v>2</v>
      </c>
      <c r="AC21" s="81">
        <f t="shared" si="7"/>
        <v>5</v>
      </c>
      <c r="AD21" s="95">
        <f t="shared" si="8"/>
        <v>4.2</v>
      </c>
      <c r="AE21" s="96">
        <f t="shared" si="9"/>
        <v>0</v>
      </c>
      <c r="AF21" s="17"/>
      <c r="AG21" s="85">
        <f t="shared" si="10"/>
        <v>4</v>
      </c>
      <c r="AH21" s="85" t="str">
        <f t="shared" si="11"/>
        <v>з</v>
      </c>
      <c r="AI21" s="85">
        <f t="shared" si="12"/>
        <v>5</v>
      </c>
      <c r="AJ21" s="85" t="str">
        <f t="shared" si="13"/>
        <v>з</v>
      </c>
      <c r="AK21" s="85">
        <f t="shared" si="14"/>
        <v>4</v>
      </c>
      <c r="AL21" s="85">
        <f t="shared" si="15"/>
        <v>3</v>
      </c>
      <c r="AM21" s="85" t="str">
        <f t="shared" si="16"/>
        <v/>
      </c>
      <c r="AN21" s="85">
        <f t="shared" si="17"/>
        <v>5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2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3">
      <c r="A22" s="73">
        <v>17</v>
      </c>
      <c r="B22" s="100"/>
      <c r="C22" s="75" t="s">
        <v>31</v>
      </c>
      <c r="D22" s="170" t="s">
        <v>268</v>
      </c>
      <c r="E22" s="77">
        <v>2951</v>
      </c>
      <c r="F22" s="78">
        <v>3</v>
      </c>
      <c r="G22" s="78" t="s">
        <v>33</v>
      </c>
      <c r="H22" s="78">
        <v>5</v>
      </c>
      <c r="I22" s="78" t="s">
        <v>33</v>
      </c>
      <c r="J22" s="78">
        <v>3</v>
      </c>
      <c r="K22" s="78" t="s">
        <v>35</v>
      </c>
      <c r="L22" s="78"/>
      <c r="M22" s="78">
        <v>3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2</v>
      </c>
      <c r="W22" s="81">
        <f t="shared" si="1"/>
        <v>0</v>
      </c>
      <c r="X22" s="81">
        <f t="shared" si="2"/>
        <v>0</v>
      </c>
      <c r="Y22" s="81">
        <f t="shared" si="3"/>
        <v>1</v>
      </c>
      <c r="Z22" s="81">
        <f t="shared" si="4"/>
        <v>3</v>
      </c>
      <c r="AA22" s="81">
        <f t="shared" si="5"/>
        <v>0</v>
      </c>
      <c r="AB22" s="81">
        <f t="shared" si="6"/>
        <v>1</v>
      </c>
      <c r="AC22" s="81">
        <f t="shared" si="7"/>
        <v>5</v>
      </c>
      <c r="AD22" s="95">
        <f t="shared" si="8"/>
        <v>3.2</v>
      </c>
      <c r="AE22" s="96">
        <f t="shared" si="9"/>
        <v>0</v>
      </c>
      <c r="AF22" s="17"/>
      <c r="AG22" s="85">
        <f t="shared" si="10"/>
        <v>3</v>
      </c>
      <c r="AH22" s="85" t="str">
        <f t="shared" si="11"/>
        <v>з</v>
      </c>
      <c r="AI22" s="85">
        <f t="shared" si="12"/>
        <v>5</v>
      </c>
      <c r="AJ22" s="85" t="str">
        <f t="shared" si="13"/>
        <v>з</v>
      </c>
      <c r="AK22" s="85">
        <f t="shared" si="14"/>
        <v>3</v>
      </c>
      <c r="AL22" s="85">
        <f t="shared" si="15"/>
        <v>2</v>
      </c>
      <c r="AM22" s="85" t="str">
        <f t="shared" si="16"/>
        <v/>
      </c>
      <c r="AN22" s="85">
        <f t="shared" si="17"/>
        <v>3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2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3">
      <c r="A23" s="73">
        <v>18</v>
      </c>
      <c r="B23" s="100"/>
      <c r="C23" s="75" t="s">
        <v>31</v>
      </c>
      <c r="D23" s="170" t="s">
        <v>269</v>
      </c>
      <c r="E23" s="77">
        <v>2951</v>
      </c>
      <c r="F23" s="78">
        <v>4</v>
      </c>
      <c r="G23" s="78" t="s">
        <v>33</v>
      </c>
      <c r="H23" s="78">
        <v>5</v>
      </c>
      <c r="I23" s="78" t="s">
        <v>33</v>
      </c>
      <c r="J23" s="78">
        <v>4</v>
      </c>
      <c r="K23" s="78">
        <v>3</v>
      </c>
      <c r="L23" s="78"/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1</v>
      </c>
      <c r="AA23" s="81">
        <f t="shared" si="5"/>
        <v>3</v>
      </c>
      <c r="AB23" s="81">
        <f t="shared" si="6"/>
        <v>1</v>
      </c>
      <c r="AC23" s="81">
        <f t="shared" si="7"/>
        <v>5</v>
      </c>
      <c r="AD23" s="95">
        <f t="shared" si="8"/>
        <v>4</v>
      </c>
      <c r="AE23" s="96">
        <f t="shared" si="9"/>
        <v>0</v>
      </c>
      <c r="AF23" s="17"/>
      <c r="AG23" s="85">
        <f t="shared" si="10"/>
        <v>4</v>
      </c>
      <c r="AH23" s="85" t="str">
        <f t="shared" si="11"/>
        <v>з</v>
      </c>
      <c r="AI23" s="85">
        <f t="shared" si="12"/>
        <v>5</v>
      </c>
      <c r="AJ23" s="85" t="str">
        <f t="shared" si="13"/>
        <v>з</v>
      </c>
      <c r="AK23" s="85">
        <f t="shared" si="14"/>
        <v>4</v>
      </c>
      <c r="AL23" s="85">
        <f t="shared" si="15"/>
        <v>3</v>
      </c>
      <c r="AM23" s="85" t="str">
        <f t="shared" si="16"/>
        <v/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2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3">
      <c r="A24" s="73">
        <v>19</v>
      </c>
      <c r="B24" s="100"/>
      <c r="C24" s="75" t="s">
        <v>31</v>
      </c>
      <c r="D24" s="170" t="s">
        <v>270</v>
      </c>
      <c r="E24" s="77">
        <v>2951</v>
      </c>
      <c r="F24" s="78">
        <v>4</v>
      </c>
      <c r="G24" s="78" t="s">
        <v>33</v>
      </c>
      <c r="H24" s="78">
        <v>5</v>
      </c>
      <c r="I24" s="78" t="s">
        <v>33</v>
      </c>
      <c r="J24" s="78">
        <v>3</v>
      </c>
      <c r="K24" s="78">
        <v>3</v>
      </c>
      <c r="L24" s="78"/>
      <c r="M24" s="78">
        <v>4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2</v>
      </c>
      <c r="AA24" s="81">
        <f t="shared" si="5"/>
        <v>2</v>
      </c>
      <c r="AB24" s="81">
        <f t="shared" si="6"/>
        <v>1</v>
      </c>
      <c r="AC24" s="81">
        <f t="shared" si="7"/>
        <v>5</v>
      </c>
      <c r="AD24" s="95">
        <f t="shared" si="8"/>
        <v>3.8</v>
      </c>
      <c r="AE24" s="96">
        <f t="shared" si="9"/>
        <v>0</v>
      </c>
      <c r="AF24" s="17"/>
      <c r="AG24" s="85">
        <f t="shared" si="10"/>
        <v>4</v>
      </c>
      <c r="AH24" s="85" t="str">
        <f t="shared" si="11"/>
        <v>з</v>
      </c>
      <c r="AI24" s="85">
        <f t="shared" si="12"/>
        <v>5</v>
      </c>
      <c r="AJ24" s="85" t="str">
        <f t="shared" si="13"/>
        <v>з</v>
      </c>
      <c r="AK24" s="85">
        <f t="shared" si="14"/>
        <v>3</v>
      </c>
      <c r="AL24" s="85">
        <f t="shared" si="15"/>
        <v>3</v>
      </c>
      <c r="AM24" s="85" t="str">
        <f t="shared" si="16"/>
        <v/>
      </c>
      <c r="AN24" s="85">
        <f t="shared" si="17"/>
        <v>4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2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46.8" x14ac:dyDescent="0.3">
      <c r="A25" s="73">
        <v>20</v>
      </c>
      <c r="B25" s="100"/>
      <c r="C25" s="75" t="s">
        <v>31</v>
      </c>
      <c r="D25" s="170" t="s">
        <v>271</v>
      </c>
      <c r="E25" s="77">
        <v>2951</v>
      </c>
      <c r="F25" s="78">
        <v>3</v>
      </c>
      <c r="G25" s="78" t="s">
        <v>33</v>
      </c>
      <c r="H25" s="78">
        <v>5</v>
      </c>
      <c r="I25" s="78" t="s">
        <v>33</v>
      </c>
      <c r="J25" s="78">
        <v>3</v>
      </c>
      <c r="K25" s="78">
        <v>3</v>
      </c>
      <c r="L25" s="78"/>
      <c r="M25" s="78">
        <v>3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4</v>
      </c>
      <c r="AA25" s="81">
        <f t="shared" si="5"/>
        <v>0</v>
      </c>
      <c r="AB25" s="81">
        <f t="shared" si="6"/>
        <v>1</v>
      </c>
      <c r="AC25" s="81">
        <f t="shared" si="7"/>
        <v>5</v>
      </c>
      <c r="AD25" s="95">
        <f t="shared" si="8"/>
        <v>3.4</v>
      </c>
      <c r="AE25" s="96">
        <f t="shared" si="9"/>
        <v>0</v>
      </c>
      <c r="AF25" s="17"/>
      <c r="AG25" s="85">
        <f t="shared" si="10"/>
        <v>3</v>
      </c>
      <c r="AH25" s="85" t="str">
        <f t="shared" si="11"/>
        <v>з</v>
      </c>
      <c r="AI25" s="85">
        <f t="shared" si="12"/>
        <v>5</v>
      </c>
      <c r="AJ25" s="85" t="str">
        <f t="shared" si="13"/>
        <v>з</v>
      </c>
      <c r="AK25" s="85">
        <f t="shared" si="14"/>
        <v>3</v>
      </c>
      <c r="AL25" s="85">
        <f t="shared" si="15"/>
        <v>3</v>
      </c>
      <c r="AM25" s="85" t="str">
        <f t="shared" si="16"/>
        <v/>
      </c>
      <c r="AN25" s="85">
        <f t="shared" si="17"/>
        <v>3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2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31</v>
      </c>
      <c r="D26" s="170" t="s">
        <v>272</v>
      </c>
      <c r="E26" s="77">
        <v>2951</v>
      </c>
      <c r="F26" s="78">
        <v>4</v>
      </c>
      <c r="G26" s="78" t="s">
        <v>33</v>
      </c>
      <c r="H26" s="78">
        <v>5</v>
      </c>
      <c r="I26" s="78" t="s">
        <v>33</v>
      </c>
      <c r="J26" s="78">
        <v>3</v>
      </c>
      <c r="K26" s="78">
        <v>4</v>
      </c>
      <c r="L26" s="78"/>
      <c r="M26" s="78">
        <v>4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1</v>
      </c>
      <c r="AA26" s="81">
        <f t="shared" si="5"/>
        <v>3</v>
      </c>
      <c r="AB26" s="81">
        <f t="shared" si="6"/>
        <v>1</v>
      </c>
      <c r="AC26" s="81">
        <f t="shared" si="7"/>
        <v>5</v>
      </c>
      <c r="AD26" s="95">
        <f t="shared" si="8"/>
        <v>4</v>
      </c>
      <c r="AE26" s="96">
        <f t="shared" si="9"/>
        <v>0</v>
      </c>
      <c r="AF26" s="17"/>
      <c r="AG26" s="85">
        <f t="shared" si="10"/>
        <v>4</v>
      </c>
      <c r="AH26" s="85" t="str">
        <f t="shared" si="11"/>
        <v>з</v>
      </c>
      <c r="AI26" s="85">
        <f t="shared" si="12"/>
        <v>5</v>
      </c>
      <c r="AJ26" s="85" t="str">
        <f t="shared" si="13"/>
        <v>з</v>
      </c>
      <c r="AK26" s="85">
        <f t="shared" si="14"/>
        <v>3</v>
      </c>
      <c r="AL26" s="85">
        <f t="shared" si="15"/>
        <v>4</v>
      </c>
      <c r="AM26" s="85" t="str">
        <f t="shared" si="16"/>
        <v/>
      </c>
      <c r="AN26" s="85">
        <f t="shared" si="17"/>
        <v>4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2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3">
      <c r="A27" s="73">
        <v>22</v>
      </c>
      <c r="B27" s="100"/>
      <c r="C27" s="75" t="s">
        <v>31</v>
      </c>
      <c r="D27" s="170" t="s">
        <v>273</v>
      </c>
      <c r="E27" s="77">
        <v>2951</v>
      </c>
      <c r="F27" s="78">
        <v>3</v>
      </c>
      <c r="G27" s="78" t="s">
        <v>33</v>
      </c>
      <c r="H27" s="78">
        <v>5</v>
      </c>
      <c r="I27" s="78" t="s">
        <v>33</v>
      </c>
      <c r="J27" s="78">
        <v>3</v>
      </c>
      <c r="K27" s="78">
        <v>3</v>
      </c>
      <c r="L27" s="78"/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3</v>
      </c>
      <c r="AA27" s="81">
        <f t="shared" si="5"/>
        <v>1</v>
      </c>
      <c r="AB27" s="81">
        <f t="shared" si="6"/>
        <v>1</v>
      </c>
      <c r="AC27" s="81">
        <f t="shared" si="7"/>
        <v>5</v>
      </c>
      <c r="AD27" s="95">
        <f t="shared" si="8"/>
        <v>3.6</v>
      </c>
      <c r="AE27" s="96">
        <f t="shared" si="9"/>
        <v>0</v>
      </c>
      <c r="AF27" s="17"/>
      <c r="AG27" s="85">
        <f t="shared" si="10"/>
        <v>3</v>
      </c>
      <c r="AH27" s="85" t="str">
        <f t="shared" si="11"/>
        <v>з</v>
      </c>
      <c r="AI27" s="85">
        <f t="shared" si="12"/>
        <v>5</v>
      </c>
      <c r="AJ27" s="85" t="str">
        <f t="shared" si="13"/>
        <v>з</v>
      </c>
      <c r="AK27" s="85">
        <f t="shared" si="14"/>
        <v>3</v>
      </c>
      <c r="AL27" s="85">
        <f t="shared" si="15"/>
        <v>3</v>
      </c>
      <c r="AM27" s="85" t="str">
        <f t="shared" si="16"/>
        <v/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2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3">
      <c r="A28" s="73">
        <v>23</v>
      </c>
      <c r="B28" s="100"/>
      <c r="C28" s="75" t="s">
        <v>31</v>
      </c>
      <c r="D28" s="170" t="s">
        <v>274</v>
      </c>
      <c r="E28" s="77">
        <v>2951</v>
      </c>
      <c r="F28" s="78">
        <v>3</v>
      </c>
      <c r="G28" s="78" t="s">
        <v>33</v>
      </c>
      <c r="H28" s="78">
        <v>5</v>
      </c>
      <c r="I28" s="78" t="s">
        <v>33</v>
      </c>
      <c r="J28" s="78">
        <v>3</v>
      </c>
      <c r="K28" s="78">
        <v>3</v>
      </c>
      <c r="L28" s="78"/>
      <c r="M28" s="78">
        <v>4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3</v>
      </c>
      <c r="AA28" s="81">
        <f t="shared" si="5"/>
        <v>1</v>
      </c>
      <c r="AB28" s="81">
        <f t="shared" si="6"/>
        <v>1</v>
      </c>
      <c r="AC28" s="81">
        <f t="shared" si="7"/>
        <v>5</v>
      </c>
      <c r="AD28" s="95">
        <f t="shared" si="8"/>
        <v>3.6</v>
      </c>
      <c r="AE28" s="96">
        <f t="shared" si="9"/>
        <v>0</v>
      </c>
      <c r="AF28" s="17"/>
      <c r="AG28" s="85">
        <f t="shared" si="10"/>
        <v>3</v>
      </c>
      <c r="AH28" s="85" t="str">
        <f t="shared" si="11"/>
        <v>з</v>
      </c>
      <c r="AI28" s="85">
        <f t="shared" si="12"/>
        <v>5</v>
      </c>
      <c r="AJ28" s="85" t="str">
        <f t="shared" si="13"/>
        <v>з</v>
      </c>
      <c r="AK28" s="85">
        <f t="shared" si="14"/>
        <v>3</v>
      </c>
      <c r="AL28" s="85">
        <f t="shared" si="15"/>
        <v>3</v>
      </c>
      <c r="AM28" s="85" t="str">
        <f t="shared" si="16"/>
        <v/>
      </c>
      <c r="AN28" s="85">
        <f t="shared" si="17"/>
        <v>4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2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31</v>
      </c>
      <c r="D29" s="170" t="s">
        <v>275</v>
      </c>
      <c r="E29" s="77">
        <v>2951</v>
      </c>
      <c r="F29" s="78">
        <v>3</v>
      </c>
      <c r="G29" s="78" t="s">
        <v>33</v>
      </c>
      <c r="H29" s="78" t="s">
        <v>35</v>
      </c>
      <c r="I29" s="78" t="s">
        <v>33</v>
      </c>
      <c r="J29" s="78">
        <v>3</v>
      </c>
      <c r="K29" s="78">
        <v>3</v>
      </c>
      <c r="L29" s="78"/>
      <c r="M29" s="78">
        <v>3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2</v>
      </c>
      <c r="W29" s="81">
        <f t="shared" si="1"/>
        <v>0</v>
      </c>
      <c r="X29" s="81">
        <f t="shared" si="2"/>
        <v>0</v>
      </c>
      <c r="Y29" s="81">
        <f t="shared" si="3"/>
        <v>1</v>
      </c>
      <c r="Z29" s="81">
        <f t="shared" si="4"/>
        <v>4</v>
      </c>
      <c r="AA29" s="81">
        <f t="shared" si="5"/>
        <v>0</v>
      </c>
      <c r="AB29" s="81">
        <f t="shared" si="6"/>
        <v>0</v>
      </c>
      <c r="AC29" s="81">
        <f t="shared" si="7"/>
        <v>5</v>
      </c>
      <c r="AD29" s="101">
        <f t="shared" si="8"/>
        <v>2.8</v>
      </c>
      <c r="AE29" s="96">
        <f t="shared" si="9"/>
        <v>0</v>
      </c>
      <c r="AF29" s="17"/>
      <c r="AG29" s="85">
        <f t="shared" si="10"/>
        <v>3</v>
      </c>
      <c r="AH29" s="85" t="str">
        <f t="shared" si="11"/>
        <v>з</v>
      </c>
      <c r="AI29" s="85">
        <f t="shared" si="12"/>
        <v>2</v>
      </c>
      <c r="AJ29" s="85" t="str">
        <f t="shared" si="13"/>
        <v>з</v>
      </c>
      <c r="AK29" s="85">
        <f t="shared" si="14"/>
        <v>3</v>
      </c>
      <c r="AL29" s="85">
        <f t="shared" si="15"/>
        <v>3</v>
      </c>
      <c r="AM29" s="85" t="str">
        <f t="shared" si="16"/>
        <v/>
      </c>
      <c r="AN29" s="85">
        <f t="shared" si="17"/>
        <v>3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2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31</v>
      </c>
      <c r="D30" s="170" t="s">
        <v>276</v>
      </c>
      <c r="E30" s="77">
        <v>2951</v>
      </c>
      <c r="F30" s="78">
        <v>3</v>
      </c>
      <c r="G30" s="78" t="s">
        <v>33</v>
      </c>
      <c r="H30" s="78">
        <v>4</v>
      </c>
      <c r="I30" s="78" t="s">
        <v>33</v>
      </c>
      <c r="J30" s="78">
        <v>3</v>
      </c>
      <c r="K30" s="78">
        <v>3</v>
      </c>
      <c r="L30" s="78"/>
      <c r="M30" s="78">
        <v>4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3</v>
      </c>
      <c r="AA30" s="81">
        <f t="shared" si="5"/>
        <v>2</v>
      </c>
      <c r="AB30" s="81">
        <f t="shared" si="6"/>
        <v>0</v>
      </c>
      <c r="AC30" s="81">
        <f t="shared" si="7"/>
        <v>5</v>
      </c>
      <c r="AD30" s="95">
        <f t="shared" si="8"/>
        <v>3.4</v>
      </c>
      <c r="AE30" s="96">
        <f t="shared" si="9"/>
        <v>0</v>
      </c>
      <c r="AF30" s="17"/>
      <c r="AG30" s="85">
        <f t="shared" si="10"/>
        <v>3</v>
      </c>
      <c r="AH30" s="85" t="str">
        <f t="shared" si="11"/>
        <v>з</v>
      </c>
      <c r="AI30" s="85">
        <f t="shared" si="12"/>
        <v>4</v>
      </c>
      <c r="AJ30" s="85" t="str">
        <f t="shared" si="13"/>
        <v>з</v>
      </c>
      <c r="AK30" s="85">
        <f t="shared" si="14"/>
        <v>3</v>
      </c>
      <c r="AL30" s="85">
        <f t="shared" si="15"/>
        <v>3</v>
      </c>
      <c r="AM30" s="85" t="str">
        <f t="shared" si="16"/>
        <v/>
      </c>
      <c r="AN30" s="85">
        <f t="shared" si="17"/>
        <v>4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2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73"/>
      <c r="D31" s="174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6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COUNTIF(E6:E36,"2951")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>
        <f t="array" ref="F38:U45">AG38:AV45</f>
        <v>3.4</v>
      </c>
      <c r="G38" s="120" t="str">
        <v xml:space="preserve"> </v>
      </c>
      <c r="H38" s="120">
        <v>4.5999999999999996</v>
      </c>
      <c r="I38" s="120" t="str">
        <v xml:space="preserve"> </v>
      </c>
      <c r="J38" s="120">
        <v>3.36</v>
      </c>
      <c r="K38" s="120">
        <v>3.12</v>
      </c>
      <c r="L38" s="120" t="str">
        <v xml:space="preserve"> </v>
      </c>
      <c r="M38" s="120">
        <v>3.84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4</v>
      </c>
      <c r="Z38" s="123">
        <f>SUM(Z6:Z37)</f>
        <v>59</v>
      </c>
      <c r="AA38" s="123">
        <f>SUM(AA6:AA37)</f>
        <v>37</v>
      </c>
      <c r="AB38" s="123">
        <f>SUM(AB6:AB37)</f>
        <v>25</v>
      </c>
      <c r="AC38" s="123">
        <f t="shared" si="7"/>
        <v>125</v>
      </c>
      <c r="AD38" s="95">
        <f t="shared" si="8"/>
        <v>3.6640000000000001</v>
      </c>
      <c r="AE38" s="124"/>
      <c r="AF38" s="17"/>
      <c r="AG38" s="125">
        <f t="shared" ref="AG38:AV38" si="27">IF(COUNT(AG6:AG37)=0," ",SUM(AG6:AG37)/COUNT(AG6:AG37))</f>
        <v>3.4</v>
      </c>
      <c r="AH38" s="125" t="str">
        <f t="shared" si="27"/>
        <v xml:space="preserve"> </v>
      </c>
      <c r="AI38" s="125">
        <f t="shared" si="27"/>
        <v>4.5999999999999996</v>
      </c>
      <c r="AJ38" s="125" t="str">
        <f t="shared" si="27"/>
        <v xml:space="preserve"> </v>
      </c>
      <c r="AK38" s="125">
        <f t="shared" si="27"/>
        <v>3.36</v>
      </c>
      <c r="AL38" s="125">
        <f t="shared" si="27"/>
        <v>3.12</v>
      </c>
      <c r="AM38" s="125" t="str">
        <f t="shared" si="27"/>
        <v xml:space="preserve"> </v>
      </c>
      <c r="AN38" s="125">
        <f t="shared" si="27"/>
        <v>3.84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>
        <v>1</v>
      </c>
      <c r="G39" s="130" t="str">
        <v>0</v>
      </c>
      <c r="H39" s="130">
        <v>20</v>
      </c>
      <c r="I39" s="130" t="str">
        <v>0</v>
      </c>
      <c r="J39" s="130" t="str">
        <v>0</v>
      </c>
      <c r="K39" s="130">
        <v>1</v>
      </c>
      <c r="L39" s="130" t="str">
        <v>0</v>
      </c>
      <c r="M39" s="130">
        <v>3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125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8">IF(COUNTIF(AG6:AG37,5)=0,"0",COUNTIF(AG6:AG37,5))</f>
        <v>1</v>
      </c>
      <c r="AH39" s="137" t="str">
        <f t="shared" si="28"/>
        <v>0</v>
      </c>
      <c r="AI39" s="137">
        <f t="shared" si="28"/>
        <v>20</v>
      </c>
      <c r="AJ39" s="137" t="str">
        <f t="shared" si="28"/>
        <v>0</v>
      </c>
      <c r="AK39" s="137" t="str">
        <f t="shared" si="28"/>
        <v>0</v>
      </c>
      <c r="AL39" s="137">
        <f t="shared" si="28"/>
        <v>1</v>
      </c>
      <c r="AM39" s="137" t="str">
        <f t="shared" si="28"/>
        <v>0</v>
      </c>
      <c r="AN39" s="137">
        <f t="shared" si="28"/>
        <v>3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>
        <v>8</v>
      </c>
      <c r="G40" s="145" t="str">
        <v>0</v>
      </c>
      <c r="H40" s="145">
        <v>2</v>
      </c>
      <c r="I40" s="145" t="str">
        <v>0</v>
      </c>
      <c r="J40" s="145">
        <v>9</v>
      </c>
      <c r="K40" s="145">
        <v>3</v>
      </c>
      <c r="L40" s="145" t="str">
        <v>0</v>
      </c>
      <c r="M40" s="145">
        <v>15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5</v>
      </c>
      <c r="AA40" s="148">
        <f>IF(COUNTIF(AA6:AA37,4)=0," ",COUNTIF(AA6:AA37,4))</f>
        <v>1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29">IF(COUNTIF(AG6:AG37,4)=0,"0",COUNTIF(AG6:AG37,4))</f>
        <v>8</v>
      </c>
      <c r="AH40" s="148" t="str">
        <f t="shared" si="29"/>
        <v>0</v>
      </c>
      <c r="AI40" s="148">
        <f t="shared" si="29"/>
        <v>2</v>
      </c>
      <c r="AJ40" s="148" t="str">
        <f t="shared" si="29"/>
        <v>0</v>
      </c>
      <c r="AK40" s="148">
        <f t="shared" si="29"/>
        <v>9</v>
      </c>
      <c r="AL40" s="148">
        <f t="shared" si="29"/>
        <v>3</v>
      </c>
      <c r="AM40" s="148" t="str">
        <f t="shared" si="29"/>
        <v>0</v>
      </c>
      <c r="AN40" s="148">
        <f t="shared" si="29"/>
        <v>15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>
        <v>16</v>
      </c>
      <c r="G41" s="158" t="str">
        <v>0</v>
      </c>
      <c r="H41" s="158">
        <v>1</v>
      </c>
      <c r="I41" s="158" t="str">
        <v>0</v>
      </c>
      <c r="J41" s="158">
        <v>16</v>
      </c>
      <c r="K41" s="158">
        <v>19</v>
      </c>
      <c r="L41" s="158" t="str">
        <v>0</v>
      </c>
      <c r="M41" s="158">
        <v>7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20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8</v>
      </c>
      <c r="AA41" s="161">
        <f>IF(COUNTIF(AA6:AA37,3)=0," ",COUNTIF(AA6:AA37,3))</f>
        <v>6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>
        <f t="shared" ref="AG41:AU41" si="30">IF(COUNTIF(AG6:AG37,3)=0,"0",COUNTIF(AG6:AG37,3))</f>
        <v>16</v>
      </c>
      <c r="AH41" s="161" t="str">
        <f t="shared" si="30"/>
        <v>0</v>
      </c>
      <c r="AI41" s="161">
        <f t="shared" si="30"/>
        <v>1</v>
      </c>
      <c r="AJ41" s="161" t="str">
        <f t="shared" si="30"/>
        <v>0</v>
      </c>
      <c r="AK41" s="161">
        <f t="shared" si="30"/>
        <v>16</v>
      </c>
      <c r="AL41" s="161">
        <f t="shared" si="30"/>
        <v>19</v>
      </c>
      <c r="AM41" s="161" t="str">
        <f t="shared" si="30"/>
        <v>0</v>
      </c>
      <c r="AN41" s="161">
        <f t="shared" si="30"/>
        <v>7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2</v>
      </c>
      <c r="I42" s="79">
        <v>0</v>
      </c>
      <c r="J42" s="79">
        <v>0</v>
      </c>
      <c r="K42" s="79">
        <v>2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4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4</v>
      </c>
      <c r="AA42" s="80">
        <f>IF(COUNTIF(AA6:AA37,2)=0," ",COUNTIF(AA6:AA37,2))</f>
        <v>6</v>
      </c>
      <c r="AB42" s="80">
        <f>IF(COUNTIF(AB6:AB37,2)=0," ",COUNTIF(AB6:AB37,2))</f>
        <v>4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2</v>
      </c>
      <c r="AJ42" s="80">
        <f t="shared" si="31"/>
        <v>0</v>
      </c>
      <c r="AK42" s="80">
        <f t="shared" si="31"/>
        <v>0</v>
      </c>
      <c r="AL42" s="80">
        <f t="shared" si="31"/>
        <v>2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>
        <v>25</v>
      </c>
      <c r="H44" s="79" t="str">
        <v>0</v>
      </c>
      <c r="I44" s="79">
        <v>25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>
        <f t="shared" si="35"/>
        <v>25</v>
      </c>
      <c r="AI44" s="80" t="str">
        <f t="shared" si="35"/>
        <v>0</v>
      </c>
      <c r="AJ44" s="80">
        <f t="shared" si="35"/>
        <v>25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44019.541676620371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190</v>
      </c>
      <c r="G2" s="23"/>
      <c r="H2" s="23"/>
      <c r="I2" s="23"/>
      <c r="J2" s="23"/>
      <c r="K2" s="23"/>
      <c r="L2" s="24" t="s">
        <v>2</v>
      </c>
      <c r="M2" s="24" t="s">
        <v>277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2831</v>
      </c>
      <c r="B3" s="29"/>
      <c r="C3" s="29"/>
      <c r="D3" s="30" t="s">
        <v>3</v>
      </c>
      <c r="E3" s="31"/>
      <c r="F3" s="32" t="s">
        <v>7</v>
      </c>
      <c r="G3" s="32" t="s">
        <v>6</v>
      </c>
      <c r="H3" s="175" t="s">
        <v>73</v>
      </c>
      <c r="I3" s="32" t="s">
        <v>73</v>
      </c>
      <c r="J3" s="32" t="s">
        <v>278</v>
      </c>
      <c r="K3" s="32" t="s">
        <v>279</v>
      </c>
      <c r="L3" s="32" t="s">
        <v>280</v>
      </c>
      <c r="M3" s="32" t="s">
        <v>281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7" t="s">
        <v>282</v>
      </c>
      <c r="H5" s="56" t="s">
        <v>283</v>
      </c>
      <c r="I5" s="56" t="s">
        <v>20</v>
      </c>
      <c r="J5" s="58" t="s">
        <v>284</v>
      </c>
      <c r="K5" s="58" t="s">
        <v>285</v>
      </c>
      <c r="L5" s="58" t="s">
        <v>21</v>
      </c>
      <c r="M5" s="58" t="s">
        <v>286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287</v>
      </c>
      <c r="C6" s="176" t="s">
        <v>31</v>
      </c>
      <c r="D6" s="177" t="s">
        <v>288</v>
      </c>
      <c r="E6" s="77">
        <v>2831</v>
      </c>
      <c r="F6" s="78" t="s">
        <v>33</v>
      </c>
      <c r="G6" s="78">
        <v>4</v>
      </c>
      <c r="H6" s="78">
        <v>3</v>
      </c>
      <c r="I6" s="78">
        <v>5</v>
      </c>
      <c r="J6" s="78">
        <v>3</v>
      </c>
      <c r="K6" s="78">
        <v>5</v>
      </c>
      <c r="L6" s="78">
        <v>3</v>
      </c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3</v>
      </c>
      <c r="AA6" s="81">
        <f t="shared" ref="AA6:AA37" si="5">COUNTIF(AG6:AV6,AA$5)</f>
        <v>2</v>
      </c>
      <c r="AB6" s="81">
        <f t="shared" ref="AB6:AB37" si="6">COUNTIF(AG6:AV6,AB$5)</f>
        <v>2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3.8571428571428572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4</v>
      </c>
      <c r="AI6" s="85">
        <f t="shared" ref="AI6:AI37" si="12">IF(ISERROR(VALUE(LEFT(H6))),LEFT(H6),VALUE(LEFT(H6)))</f>
        <v>3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3</v>
      </c>
      <c r="AL6" s="85">
        <f t="shared" ref="AL6:AL37" si="15">IF(ISERROR(VALUE(LEFT(K6))),LEFT(K6),VALUE(LEFT(K6)))</f>
        <v>5</v>
      </c>
      <c r="AM6" s="85">
        <f t="shared" ref="AM6:AM37" si="16">IF(ISERROR(VALUE(LEFT(L6))),LEFT(L6),VALUE(LEFT(L6)))</f>
        <v>3</v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78" x14ac:dyDescent="0.25">
      <c r="A7" s="73">
        <v>2</v>
      </c>
      <c r="B7" s="74" t="s">
        <v>287</v>
      </c>
      <c r="C7" s="176" t="s">
        <v>31</v>
      </c>
      <c r="D7" s="177" t="s">
        <v>289</v>
      </c>
      <c r="E7" s="77">
        <v>2831</v>
      </c>
      <c r="F7" s="78" t="s">
        <v>33</v>
      </c>
      <c r="G7" s="78">
        <v>5</v>
      </c>
      <c r="H7" s="78">
        <v>4</v>
      </c>
      <c r="I7" s="78">
        <v>5</v>
      </c>
      <c r="J7" s="78">
        <v>3</v>
      </c>
      <c r="K7" s="78">
        <v>5</v>
      </c>
      <c r="L7" s="78">
        <v>4</v>
      </c>
      <c r="M7" s="78">
        <v>4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1</v>
      </c>
      <c r="AA7" s="81">
        <f t="shared" si="5"/>
        <v>3</v>
      </c>
      <c r="AB7" s="81">
        <f t="shared" si="6"/>
        <v>3</v>
      </c>
      <c r="AC7" s="81">
        <f t="shared" si="7"/>
        <v>7</v>
      </c>
      <c r="AD7" s="82">
        <f t="shared" si="8"/>
        <v>4.2857142857142856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5</v>
      </c>
      <c r="AI7" s="85">
        <f t="shared" si="12"/>
        <v>4</v>
      </c>
      <c r="AJ7" s="85">
        <f t="shared" si="13"/>
        <v>5</v>
      </c>
      <c r="AK7" s="85">
        <f t="shared" si="14"/>
        <v>3</v>
      </c>
      <c r="AL7" s="85">
        <f t="shared" si="15"/>
        <v>5</v>
      </c>
      <c r="AM7" s="85">
        <f t="shared" si="16"/>
        <v>4</v>
      </c>
      <c r="AN7" s="85">
        <f t="shared" si="17"/>
        <v>4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62.4" x14ac:dyDescent="0.25">
      <c r="A8" s="73">
        <v>3</v>
      </c>
      <c r="B8" s="74" t="s">
        <v>287</v>
      </c>
      <c r="C8" s="176" t="s">
        <v>31</v>
      </c>
      <c r="D8" s="177" t="s">
        <v>290</v>
      </c>
      <c r="E8" s="77">
        <v>2831</v>
      </c>
      <c r="F8" s="78" t="s">
        <v>33</v>
      </c>
      <c r="G8" s="78">
        <v>4</v>
      </c>
      <c r="H8" s="78">
        <v>3</v>
      </c>
      <c r="I8" s="78">
        <v>3</v>
      </c>
      <c r="J8" s="78">
        <v>3</v>
      </c>
      <c r="K8" s="78">
        <v>4</v>
      </c>
      <c r="L8" s="78">
        <v>3</v>
      </c>
      <c r="M8" s="78">
        <v>3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5</v>
      </c>
      <c r="AA8" s="81">
        <f t="shared" si="5"/>
        <v>2</v>
      </c>
      <c r="AB8" s="81">
        <f t="shared" si="6"/>
        <v>0</v>
      </c>
      <c r="AC8" s="81">
        <f t="shared" si="7"/>
        <v>7</v>
      </c>
      <c r="AD8" s="82">
        <f t="shared" si="8"/>
        <v>3.2857142857142856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4</v>
      </c>
      <c r="AI8" s="85">
        <f t="shared" si="12"/>
        <v>3</v>
      </c>
      <c r="AJ8" s="85">
        <f t="shared" si="13"/>
        <v>3</v>
      </c>
      <c r="AK8" s="85">
        <f t="shared" si="14"/>
        <v>3</v>
      </c>
      <c r="AL8" s="85">
        <f t="shared" si="15"/>
        <v>4</v>
      </c>
      <c r="AM8" s="85">
        <f t="shared" si="16"/>
        <v>3</v>
      </c>
      <c r="AN8" s="85">
        <f t="shared" si="17"/>
        <v>3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62.4" x14ac:dyDescent="0.25">
      <c r="A9" s="73">
        <v>4</v>
      </c>
      <c r="B9" s="74" t="s">
        <v>287</v>
      </c>
      <c r="C9" s="176" t="s">
        <v>31</v>
      </c>
      <c r="D9" s="177" t="s">
        <v>291</v>
      </c>
      <c r="E9" s="77">
        <v>2831</v>
      </c>
      <c r="F9" s="78" t="s">
        <v>33</v>
      </c>
      <c r="G9" s="78">
        <v>4</v>
      </c>
      <c r="H9" s="78">
        <v>3</v>
      </c>
      <c r="I9" s="78">
        <v>5</v>
      </c>
      <c r="J9" s="78">
        <v>3</v>
      </c>
      <c r="K9" s="78">
        <v>3</v>
      </c>
      <c r="L9" s="78">
        <v>4</v>
      </c>
      <c r="M9" s="78">
        <v>3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4</v>
      </c>
      <c r="AA9" s="81">
        <f t="shared" si="5"/>
        <v>2</v>
      </c>
      <c r="AB9" s="81">
        <f t="shared" si="6"/>
        <v>1</v>
      </c>
      <c r="AC9" s="81">
        <f t="shared" si="7"/>
        <v>7</v>
      </c>
      <c r="AD9" s="82">
        <f t="shared" si="8"/>
        <v>3.5714285714285716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4</v>
      </c>
      <c r="AI9" s="85">
        <f t="shared" si="12"/>
        <v>3</v>
      </c>
      <c r="AJ9" s="85">
        <f t="shared" si="13"/>
        <v>5</v>
      </c>
      <c r="AK9" s="85">
        <f t="shared" si="14"/>
        <v>3</v>
      </c>
      <c r="AL9" s="85">
        <f t="shared" si="15"/>
        <v>3</v>
      </c>
      <c r="AM9" s="85">
        <f t="shared" si="16"/>
        <v>4</v>
      </c>
      <c r="AN9" s="85">
        <f t="shared" si="17"/>
        <v>3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78" x14ac:dyDescent="0.25">
      <c r="A10" s="73">
        <v>5</v>
      </c>
      <c r="B10" s="74" t="s">
        <v>287</v>
      </c>
      <c r="C10" s="176" t="s">
        <v>31</v>
      </c>
      <c r="D10" s="177" t="s">
        <v>292</v>
      </c>
      <c r="E10" s="77">
        <v>2831</v>
      </c>
      <c r="F10" s="78" t="s">
        <v>33</v>
      </c>
      <c r="G10" s="78">
        <v>4</v>
      </c>
      <c r="H10" s="78">
        <v>3</v>
      </c>
      <c r="I10" s="78">
        <v>4</v>
      </c>
      <c r="J10" s="78">
        <v>3</v>
      </c>
      <c r="K10" s="78">
        <v>3</v>
      </c>
      <c r="L10" s="78">
        <v>3</v>
      </c>
      <c r="M10" s="78">
        <v>3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5</v>
      </c>
      <c r="AA10" s="81">
        <f t="shared" si="5"/>
        <v>2</v>
      </c>
      <c r="AB10" s="81">
        <f t="shared" si="6"/>
        <v>0</v>
      </c>
      <c r="AC10" s="81">
        <f t="shared" si="7"/>
        <v>7</v>
      </c>
      <c r="AD10" s="82">
        <f t="shared" si="8"/>
        <v>3.2857142857142856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4</v>
      </c>
      <c r="AI10" s="85">
        <f t="shared" si="12"/>
        <v>3</v>
      </c>
      <c r="AJ10" s="85">
        <f t="shared" si="13"/>
        <v>4</v>
      </c>
      <c r="AK10" s="85">
        <f t="shared" si="14"/>
        <v>3</v>
      </c>
      <c r="AL10" s="85">
        <f t="shared" si="15"/>
        <v>3</v>
      </c>
      <c r="AM10" s="85">
        <f t="shared" si="16"/>
        <v>3</v>
      </c>
      <c r="AN10" s="85">
        <f t="shared" si="17"/>
        <v>3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287</v>
      </c>
      <c r="C11" s="176" t="s">
        <v>31</v>
      </c>
      <c r="D11" s="177" t="s">
        <v>293</v>
      </c>
      <c r="E11" s="77">
        <v>2831</v>
      </c>
      <c r="F11" s="78" t="s">
        <v>33</v>
      </c>
      <c r="G11" s="78">
        <v>5</v>
      </c>
      <c r="H11" s="78">
        <v>4</v>
      </c>
      <c r="I11" s="78">
        <v>5</v>
      </c>
      <c r="J11" s="78">
        <v>3</v>
      </c>
      <c r="K11" s="78">
        <v>3</v>
      </c>
      <c r="L11" s="78">
        <v>5</v>
      </c>
      <c r="M11" s="78">
        <v>4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2</v>
      </c>
      <c r="AA11" s="81">
        <f t="shared" si="5"/>
        <v>2</v>
      </c>
      <c r="AB11" s="81">
        <f t="shared" si="6"/>
        <v>3</v>
      </c>
      <c r="AC11" s="81">
        <f t="shared" si="7"/>
        <v>7</v>
      </c>
      <c r="AD11" s="82">
        <f t="shared" si="8"/>
        <v>4.1428571428571432</v>
      </c>
      <c r="AE11" s="90">
        <f t="shared" si="9"/>
        <v>0</v>
      </c>
      <c r="AG11" s="85" t="str">
        <f t="shared" si="10"/>
        <v>з</v>
      </c>
      <c r="AH11" s="85">
        <f t="shared" si="11"/>
        <v>5</v>
      </c>
      <c r="AI11" s="85">
        <f t="shared" si="12"/>
        <v>4</v>
      </c>
      <c r="AJ11" s="85">
        <f t="shared" si="13"/>
        <v>5</v>
      </c>
      <c r="AK11" s="85">
        <f t="shared" si="14"/>
        <v>3</v>
      </c>
      <c r="AL11" s="85">
        <f t="shared" si="15"/>
        <v>3</v>
      </c>
      <c r="AM11" s="85">
        <f t="shared" si="16"/>
        <v>5</v>
      </c>
      <c r="AN11" s="85">
        <f t="shared" si="17"/>
        <v>4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62.4" x14ac:dyDescent="0.25">
      <c r="A12" s="73">
        <v>7</v>
      </c>
      <c r="B12" s="74" t="s">
        <v>287</v>
      </c>
      <c r="C12" s="176" t="s">
        <v>294</v>
      </c>
      <c r="D12" s="177" t="s">
        <v>295</v>
      </c>
      <c r="E12" s="77">
        <v>2831</v>
      </c>
      <c r="F12" s="78" t="s">
        <v>33</v>
      </c>
      <c r="G12" s="78">
        <v>5</v>
      </c>
      <c r="H12" s="78">
        <v>3</v>
      </c>
      <c r="I12" s="78">
        <v>5</v>
      </c>
      <c r="J12" s="78">
        <v>3</v>
      </c>
      <c r="K12" s="78">
        <v>4</v>
      </c>
      <c r="L12" s="78">
        <v>3</v>
      </c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3</v>
      </c>
      <c r="AA12" s="81">
        <f t="shared" si="5"/>
        <v>2</v>
      </c>
      <c r="AB12" s="81">
        <f t="shared" si="6"/>
        <v>2</v>
      </c>
      <c r="AC12" s="81">
        <f t="shared" si="7"/>
        <v>7</v>
      </c>
      <c r="AD12" s="82">
        <f t="shared" si="8"/>
        <v>3.8571428571428572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5</v>
      </c>
      <c r="AI12" s="85">
        <f t="shared" si="12"/>
        <v>3</v>
      </c>
      <c r="AJ12" s="85">
        <f t="shared" si="13"/>
        <v>5</v>
      </c>
      <c r="AK12" s="85">
        <f t="shared" si="14"/>
        <v>3</v>
      </c>
      <c r="AL12" s="85">
        <f t="shared" si="15"/>
        <v>4</v>
      </c>
      <c r="AM12" s="85">
        <f t="shared" si="16"/>
        <v>3</v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78" x14ac:dyDescent="0.25">
      <c r="A13" s="73">
        <v>8</v>
      </c>
      <c r="B13" s="74" t="s">
        <v>287</v>
      </c>
      <c r="C13" s="176" t="s">
        <v>31</v>
      </c>
      <c r="D13" s="177" t="s">
        <v>296</v>
      </c>
      <c r="E13" s="77">
        <v>2831</v>
      </c>
      <c r="F13" s="78" t="s">
        <v>33</v>
      </c>
      <c r="G13" s="78">
        <v>4</v>
      </c>
      <c r="H13" s="78">
        <v>3</v>
      </c>
      <c r="I13" s="78">
        <v>3</v>
      </c>
      <c r="J13" s="78">
        <v>3</v>
      </c>
      <c r="K13" s="78">
        <v>3</v>
      </c>
      <c r="L13" s="78">
        <v>3</v>
      </c>
      <c r="M13" s="78">
        <v>3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6</v>
      </c>
      <c r="AA13" s="81">
        <f t="shared" si="5"/>
        <v>1</v>
      </c>
      <c r="AB13" s="81">
        <f t="shared" si="6"/>
        <v>0</v>
      </c>
      <c r="AC13" s="81">
        <f t="shared" si="7"/>
        <v>7</v>
      </c>
      <c r="AD13" s="82">
        <f t="shared" si="8"/>
        <v>3.1428571428571428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4</v>
      </c>
      <c r="AI13" s="85">
        <f t="shared" si="12"/>
        <v>3</v>
      </c>
      <c r="AJ13" s="85">
        <f t="shared" si="13"/>
        <v>3</v>
      </c>
      <c r="AK13" s="85">
        <f t="shared" si="14"/>
        <v>3</v>
      </c>
      <c r="AL13" s="85">
        <f t="shared" si="15"/>
        <v>3</v>
      </c>
      <c r="AM13" s="85">
        <f t="shared" si="16"/>
        <v>3</v>
      </c>
      <c r="AN13" s="85">
        <f t="shared" si="17"/>
        <v>3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78" x14ac:dyDescent="0.25">
      <c r="A14" s="73">
        <v>9</v>
      </c>
      <c r="B14" s="74"/>
      <c r="C14" s="176" t="s">
        <v>31</v>
      </c>
      <c r="D14" s="178" t="s">
        <v>297</v>
      </c>
      <c r="E14" s="77">
        <v>2831</v>
      </c>
      <c r="F14" s="78" t="s">
        <v>33</v>
      </c>
      <c r="G14" s="78">
        <v>3</v>
      </c>
      <c r="H14" s="78">
        <v>3</v>
      </c>
      <c r="I14" s="78">
        <v>3</v>
      </c>
      <c r="J14" s="78">
        <v>3</v>
      </c>
      <c r="K14" s="78">
        <v>3</v>
      </c>
      <c r="L14" s="78">
        <v>4</v>
      </c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6</v>
      </c>
      <c r="AA14" s="81">
        <f t="shared" si="5"/>
        <v>1</v>
      </c>
      <c r="AB14" s="81">
        <f t="shared" si="6"/>
        <v>0</v>
      </c>
      <c r="AC14" s="81">
        <f t="shared" si="7"/>
        <v>7</v>
      </c>
      <c r="AD14" s="95">
        <f t="shared" si="8"/>
        <v>3.1428571428571428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3</v>
      </c>
      <c r="AI14" s="85">
        <f t="shared" si="12"/>
        <v>3</v>
      </c>
      <c r="AJ14" s="85">
        <f t="shared" si="13"/>
        <v>3</v>
      </c>
      <c r="AK14" s="85">
        <f t="shared" si="14"/>
        <v>3</v>
      </c>
      <c r="AL14" s="85">
        <f t="shared" si="15"/>
        <v>3</v>
      </c>
      <c r="AM14" s="85">
        <f t="shared" si="16"/>
        <v>4</v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6" t="s">
        <v>31</v>
      </c>
      <c r="D15" s="177" t="s">
        <v>298</v>
      </c>
      <c r="E15" s="77">
        <v>2831</v>
      </c>
      <c r="F15" s="78" t="s">
        <v>33</v>
      </c>
      <c r="G15" s="78">
        <v>4</v>
      </c>
      <c r="H15" s="78">
        <v>3</v>
      </c>
      <c r="I15" s="78">
        <v>4</v>
      </c>
      <c r="J15" s="78">
        <v>4</v>
      </c>
      <c r="K15" s="78">
        <v>4</v>
      </c>
      <c r="L15" s="78">
        <v>3</v>
      </c>
      <c r="M15" s="78">
        <v>3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3</v>
      </c>
      <c r="AA15" s="81">
        <f t="shared" si="5"/>
        <v>4</v>
      </c>
      <c r="AB15" s="81">
        <f t="shared" si="6"/>
        <v>0</v>
      </c>
      <c r="AC15" s="81">
        <f t="shared" si="7"/>
        <v>7</v>
      </c>
      <c r="AD15" s="95">
        <f t="shared" si="8"/>
        <v>3.5714285714285716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4</v>
      </c>
      <c r="AI15" s="85">
        <f t="shared" si="12"/>
        <v>3</v>
      </c>
      <c r="AJ15" s="85">
        <f t="shared" si="13"/>
        <v>4</v>
      </c>
      <c r="AK15" s="85">
        <f t="shared" si="14"/>
        <v>4</v>
      </c>
      <c r="AL15" s="85">
        <f t="shared" si="15"/>
        <v>4</v>
      </c>
      <c r="AM15" s="85">
        <f t="shared" si="16"/>
        <v>3</v>
      </c>
      <c r="AN15" s="85">
        <f t="shared" si="17"/>
        <v>3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78" x14ac:dyDescent="0.25">
      <c r="A16" s="73">
        <v>11</v>
      </c>
      <c r="B16" s="74"/>
      <c r="C16" s="176" t="s">
        <v>31</v>
      </c>
      <c r="D16" s="177" t="s">
        <v>299</v>
      </c>
      <c r="E16" s="77">
        <v>2831</v>
      </c>
      <c r="F16" s="78" t="s">
        <v>33</v>
      </c>
      <c r="G16" s="78">
        <v>5</v>
      </c>
      <c r="H16" s="78">
        <v>3</v>
      </c>
      <c r="I16" s="78">
        <v>5</v>
      </c>
      <c r="J16" s="78">
        <v>3</v>
      </c>
      <c r="K16" s="78">
        <v>4</v>
      </c>
      <c r="L16" s="78">
        <v>3</v>
      </c>
      <c r="M16" s="78">
        <v>4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3</v>
      </c>
      <c r="AA16" s="81">
        <f t="shared" si="5"/>
        <v>2</v>
      </c>
      <c r="AB16" s="81">
        <f t="shared" si="6"/>
        <v>2</v>
      </c>
      <c r="AC16" s="81">
        <f t="shared" si="7"/>
        <v>7</v>
      </c>
      <c r="AD16" s="95">
        <f t="shared" si="8"/>
        <v>3.8571428571428572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5</v>
      </c>
      <c r="AI16" s="85">
        <f t="shared" si="12"/>
        <v>3</v>
      </c>
      <c r="AJ16" s="85">
        <f t="shared" si="13"/>
        <v>5</v>
      </c>
      <c r="AK16" s="85">
        <f t="shared" si="14"/>
        <v>3</v>
      </c>
      <c r="AL16" s="85">
        <f t="shared" si="15"/>
        <v>4</v>
      </c>
      <c r="AM16" s="85">
        <f t="shared" si="16"/>
        <v>3</v>
      </c>
      <c r="AN16" s="85">
        <f t="shared" si="17"/>
        <v>4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62.4" x14ac:dyDescent="0.25">
      <c r="A17" s="73">
        <v>12</v>
      </c>
      <c r="B17" s="99"/>
      <c r="C17" s="176" t="s">
        <v>31</v>
      </c>
      <c r="D17" s="177" t="s">
        <v>300</v>
      </c>
      <c r="E17" s="77">
        <v>2831</v>
      </c>
      <c r="F17" s="78" t="s">
        <v>33</v>
      </c>
      <c r="G17" s="78">
        <v>4</v>
      </c>
      <c r="H17" s="78">
        <v>3</v>
      </c>
      <c r="I17" s="78">
        <v>5</v>
      </c>
      <c r="J17" s="78">
        <v>3</v>
      </c>
      <c r="K17" s="78">
        <v>5</v>
      </c>
      <c r="L17" s="78">
        <v>5</v>
      </c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2</v>
      </c>
      <c r="AA17" s="81">
        <f t="shared" si="5"/>
        <v>2</v>
      </c>
      <c r="AB17" s="81">
        <f t="shared" si="6"/>
        <v>3</v>
      </c>
      <c r="AC17" s="81">
        <f t="shared" si="7"/>
        <v>7</v>
      </c>
      <c r="AD17" s="95">
        <f t="shared" si="8"/>
        <v>4.1428571428571432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4</v>
      </c>
      <c r="AI17" s="85">
        <f t="shared" si="12"/>
        <v>3</v>
      </c>
      <c r="AJ17" s="85">
        <f t="shared" si="13"/>
        <v>5</v>
      </c>
      <c r="AK17" s="85">
        <f t="shared" si="14"/>
        <v>3</v>
      </c>
      <c r="AL17" s="85">
        <f t="shared" si="15"/>
        <v>5</v>
      </c>
      <c r="AM17" s="85">
        <f t="shared" si="16"/>
        <v>5</v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78" x14ac:dyDescent="0.25">
      <c r="A18" s="73">
        <v>13</v>
      </c>
      <c r="B18" s="100"/>
      <c r="C18" s="176" t="s">
        <v>31</v>
      </c>
      <c r="D18" s="177" t="s">
        <v>301</v>
      </c>
      <c r="E18" s="77">
        <v>2831</v>
      </c>
      <c r="F18" s="78" t="s">
        <v>33</v>
      </c>
      <c r="G18" s="78">
        <v>5</v>
      </c>
      <c r="H18" s="78">
        <v>3</v>
      </c>
      <c r="I18" s="78">
        <v>5</v>
      </c>
      <c r="J18" s="78">
        <v>3</v>
      </c>
      <c r="K18" s="78">
        <v>4</v>
      </c>
      <c r="L18" s="78">
        <v>3</v>
      </c>
      <c r="M18" s="78">
        <v>4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3</v>
      </c>
      <c r="AA18" s="81">
        <f t="shared" si="5"/>
        <v>2</v>
      </c>
      <c r="AB18" s="81">
        <f t="shared" si="6"/>
        <v>2</v>
      </c>
      <c r="AC18" s="81">
        <f t="shared" si="7"/>
        <v>7</v>
      </c>
      <c r="AD18" s="95">
        <f t="shared" si="8"/>
        <v>3.8571428571428572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5</v>
      </c>
      <c r="AI18" s="85">
        <f t="shared" si="12"/>
        <v>3</v>
      </c>
      <c r="AJ18" s="85">
        <f t="shared" si="13"/>
        <v>5</v>
      </c>
      <c r="AK18" s="85">
        <f t="shared" si="14"/>
        <v>3</v>
      </c>
      <c r="AL18" s="85">
        <f t="shared" si="15"/>
        <v>4</v>
      </c>
      <c r="AM18" s="85">
        <f t="shared" si="16"/>
        <v>3</v>
      </c>
      <c r="AN18" s="85">
        <f t="shared" si="17"/>
        <v>4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62.4" x14ac:dyDescent="0.25">
      <c r="A19" s="73">
        <v>14</v>
      </c>
      <c r="B19" s="100"/>
      <c r="C19" s="176" t="s">
        <v>31</v>
      </c>
      <c r="D19" s="177" t="s">
        <v>302</v>
      </c>
      <c r="E19" s="77">
        <v>2831</v>
      </c>
      <c r="F19" s="78" t="s">
        <v>33</v>
      </c>
      <c r="G19" s="78">
        <v>5</v>
      </c>
      <c r="H19" s="78">
        <v>3</v>
      </c>
      <c r="I19" s="78">
        <v>3</v>
      </c>
      <c r="J19" s="78">
        <v>3</v>
      </c>
      <c r="K19" s="78">
        <v>4</v>
      </c>
      <c r="L19" s="78">
        <v>3</v>
      </c>
      <c r="M19" s="78">
        <v>4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4</v>
      </c>
      <c r="AA19" s="81">
        <f t="shared" si="5"/>
        <v>2</v>
      </c>
      <c r="AB19" s="81">
        <f t="shared" si="6"/>
        <v>1</v>
      </c>
      <c r="AC19" s="81">
        <f t="shared" si="7"/>
        <v>7</v>
      </c>
      <c r="AD19" s="95">
        <f t="shared" si="8"/>
        <v>3.5714285714285716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5</v>
      </c>
      <c r="AI19" s="85">
        <f t="shared" si="12"/>
        <v>3</v>
      </c>
      <c r="AJ19" s="85">
        <f t="shared" si="13"/>
        <v>3</v>
      </c>
      <c r="AK19" s="85">
        <f t="shared" si="14"/>
        <v>3</v>
      </c>
      <c r="AL19" s="85">
        <f t="shared" si="15"/>
        <v>4</v>
      </c>
      <c r="AM19" s="85">
        <f t="shared" si="16"/>
        <v>3</v>
      </c>
      <c r="AN19" s="85">
        <f t="shared" si="17"/>
        <v>4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76" t="s">
        <v>31</v>
      </c>
      <c r="D20" s="179" t="s">
        <v>303</v>
      </c>
      <c r="E20" s="77">
        <v>2831</v>
      </c>
      <c r="F20" s="78" t="s">
        <v>33</v>
      </c>
      <c r="G20" s="78">
        <v>4</v>
      </c>
      <c r="H20" s="78">
        <v>3</v>
      </c>
      <c r="I20" s="78">
        <v>5</v>
      </c>
      <c r="J20" s="78" t="s">
        <v>304</v>
      </c>
      <c r="K20" s="180"/>
      <c r="L20" s="78" t="s">
        <v>304</v>
      </c>
      <c r="M20" s="180"/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1</v>
      </c>
      <c r="AA20" s="81">
        <f t="shared" si="5"/>
        <v>1</v>
      </c>
      <c r="AB20" s="81">
        <f t="shared" si="6"/>
        <v>1</v>
      </c>
      <c r="AC20" s="81">
        <f t="shared" si="7"/>
        <v>3</v>
      </c>
      <c r="AD20" s="95">
        <f t="shared" si="8"/>
        <v>4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4</v>
      </c>
      <c r="AI20" s="85">
        <f t="shared" si="12"/>
        <v>3</v>
      </c>
      <c r="AJ20" s="85">
        <f t="shared" si="13"/>
        <v>5</v>
      </c>
      <c r="AK20" s="85" t="str">
        <f t="shared" si="14"/>
        <v>а</v>
      </c>
      <c r="AL20" s="85" t="str">
        <f t="shared" si="15"/>
        <v/>
      </c>
      <c r="AM20" s="85" t="str">
        <f t="shared" si="16"/>
        <v>а</v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6" t="s">
        <v>31</v>
      </c>
      <c r="D21" s="181" t="s">
        <v>305</v>
      </c>
      <c r="E21" s="77">
        <v>2831</v>
      </c>
      <c r="F21" s="78" t="s">
        <v>33</v>
      </c>
      <c r="G21" s="78">
        <v>4</v>
      </c>
      <c r="H21" s="78">
        <v>3</v>
      </c>
      <c r="I21" s="78">
        <v>5</v>
      </c>
      <c r="J21" s="78" t="s">
        <v>35</v>
      </c>
      <c r="K21" s="78">
        <v>3</v>
      </c>
      <c r="L21" s="78">
        <v>3</v>
      </c>
      <c r="M21" s="78">
        <v>3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2</v>
      </c>
      <c r="W21" s="81">
        <f t="shared" si="1"/>
        <v>0</v>
      </c>
      <c r="X21" s="81">
        <f t="shared" si="2"/>
        <v>0</v>
      </c>
      <c r="Y21" s="81">
        <f t="shared" si="3"/>
        <v>1</v>
      </c>
      <c r="Z21" s="81">
        <f t="shared" si="4"/>
        <v>4</v>
      </c>
      <c r="AA21" s="81">
        <f t="shared" si="5"/>
        <v>1</v>
      </c>
      <c r="AB21" s="81">
        <f t="shared" si="6"/>
        <v>1</v>
      </c>
      <c r="AC21" s="81">
        <f t="shared" si="7"/>
        <v>7</v>
      </c>
      <c r="AD21" s="95">
        <f t="shared" si="8"/>
        <v>3.2857142857142856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4</v>
      </c>
      <c r="AI21" s="85">
        <f t="shared" si="12"/>
        <v>3</v>
      </c>
      <c r="AJ21" s="85">
        <f t="shared" si="13"/>
        <v>5</v>
      </c>
      <c r="AK21" s="85">
        <f t="shared" si="14"/>
        <v>2</v>
      </c>
      <c r="AL21" s="85">
        <f t="shared" si="15"/>
        <v>3</v>
      </c>
      <c r="AM21" s="85">
        <f t="shared" si="16"/>
        <v>3</v>
      </c>
      <c r="AN21" s="85">
        <f t="shared" si="17"/>
        <v>3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6" t="s">
        <v>31</v>
      </c>
      <c r="D22" s="181" t="s">
        <v>306</v>
      </c>
      <c r="E22" s="77">
        <v>2831</v>
      </c>
      <c r="F22" s="78" t="s">
        <v>33</v>
      </c>
      <c r="G22" s="78">
        <v>3</v>
      </c>
      <c r="H22" s="78">
        <v>3</v>
      </c>
      <c r="I22" s="78">
        <v>5</v>
      </c>
      <c r="J22" s="78">
        <v>3</v>
      </c>
      <c r="K22" s="78">
        <v>3</v>
      </c>
      <c r="L22" s="78">
        <v>3</v>
      </c>
      <c r="M22" s="78">
        <v>3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6</v>
      </c>
      <c r="AA22" s="81">
        <f t="shared" si="5"/>
        <v>0</v>
      </c>
      <c r="AB22" s="81">
        <f t="shared" si="6"/>
        <v>1</v>
      </c>
      <c r="AC22" s="81">
        <f t="shared" si="7"/>
        <v>7</v>
      </c>
      <c r="AD22" s="95">
        <f t="shared" si="8"/>
        <v>3.2857142857142856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3</v>
      </c>
      <c r="AI22" s="85">
        <f t="shared" si="12"/>
        <v>3</v>
      </c>
      <c r="AJ22" s="85">
        <f t="shared" si="13"/>
        <v>5</v>
      </c>
      <c r="AK22" s="85">
        <f t="shared" si="14"/>
        <v>3</v>
      </c>
      <c r="AL22" s="85">
        <f t="shared" si="15"/>
        <v>3</v>
      </c>
      <c r="AM22" s="85">
        <f t="shared" si="16"/>
        <v>3</v>
      </c>
      <c r="AN22" s="85">
        <f t="shared" si="17"/>
        <v>3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6" t="s">
        <v>31</v>
      </c>
      <c r="D23" s="181" t="s">
        <v>307</v>
      </c>
      <c r="E23" s="77">
        <v>2831</v>
      </c>
      <c r="F23" s="78" t="s">
        <v>33</v>
      </c>
      <c r="G23" s="78">
        <v>4</v>
      </c>
      <c r="H23" s="78">
        <v>3</v>
      </c>
      <c r="I23" s="78">
        <v>5</v>
      </c>
      <c r="J23" s="78" t="s">
        <v>35</v>
      </c>
      <c r="K23" s="78">
        <v>4</v>
      </c>
      <c r="L23" s="78">
        <v>4</v>
      </c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2</v>
      </c>
      <c r="W23" s="81">
        <f t="shared" si="1"/>
        <v>0</v>
      </c>
      <c r="X23" s="81">
        <f t="shared" si="2"/>
        <v>0</v>
      </c>
      <c r="Y23" s="81">
        <f t="shared" si="3"/>
        <v>1</v>
      </c>
      <c r="Z23" s="81">
        <f t="shared" si="4"/>
        <v>1</v>
      </c>
      <c r="AA23" s="81">
        <f t="shared" si="5"/>
        <v>4</v>
      </c>
      <c r="AB23" s="81">
        <f t="shared" si="6"/>
        <v>1</v>
      </c>
      <c r="AC23" s="81">
        <f t="shared" si="7"/>
        <v>7</v>
      </c>
      <c r="AD23" s="95">
        <f t="shared" si="8"/>
        <v>3.7142857142857144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4</v>
      </c>
      <c r="AI23" s="85">
        <f t="shared" si="12"/>
        <v>3</v>
      </c>
      <c r="AJ23" s="85">
        <f t="shared" si="13"/>
        <v>5</v>
      </c>
      <c r="AK23" s="85">
        <f t="shared" si="14"/>
        <v>2</v>
      </c>
      <c r="AL23" s="85">
        <f t="shared" si="15"/>
        <v>4</v>
      </c>
      <c r="AM23" s="85">
        <f t="shared" si="16"/>
        <v>4</v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6" t="s">
        <v>31</v>
      </c>
      <c r="D24" s="181" t="s">
        <v>308</v>
      </c>
      <c r="E24" s="77">
        <v>2831</v>
      </c>
      <c r="F24" s="78" t="s">
        <v>33</v>
      </c>
      <c r="G24" s="78">
        <v>4</v>
      </c>
      <c r="H24" s="78">
        <v>3</v>
      </c>
      <c r="I24" s="78">
        <v>5</v>
      </c>
      <c r="J24" s="78">
        <v>3</v>
      </c>
      <c r="K24" s="78">
        <v>3</v>
      </c>
      <c r="L24" s="78">
        <v>3</v>
      </c>
      <c r="M24" s="78">
        <v>3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5</v>
      </c>
      <c r="AA24" s="81">
        <f t="shared" si="5"/>
        <v>1</v>
      </c>
      <c r="AB24" s="81">
        <f t="shared" si="6"/>
        <v>1</v>
      </c>
      <c r="AC24" s="81">
        <f t="shared" si="7"/>
        <v>7</v>
      </c>
      <c r="AD24" s="95">
        <f t="shared" si="8"/>
        <v>3.4285714285714284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4</v>
      </c>
      <c r="AI24" s="85">
        <f t="shared" si="12"/>
        <v>3</v>
      </c>
      <c r="AJ24" s="85">
        <f t="shared" si="13"/>
        <v>5</v>
      </c>
      <c r="AK24" s="85">
        <f t="shared" si="14"/>
        <v>3</v>
      </c>
      <c r="AL24" s="85">
        <f t="shared" si="15"/>
        <v>3</v>
      </c>
      <c r="AM24" s="85">
        <f t="shared" si="16"/>
        <v>3</v>
      </c>
      <c r="AN24" s="85">
        <f t="shared" si="17"/>
        <v>3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6" t="s">
        <v>31</v>
      </c>
      <c r="D25" s="181" t="s">
        <v>309</v>
      </c>
      <c r="E25" s="77">
        <v>2831</v>
      </c>
      <c r="F25" s="78" t="s">
        <v>33</v>
      </c>
      <c r="G25" s="78">
        <v>4</v>
      </c>
      <c r="H25" s="78">
        <v>3</v>
      </c>
      <c r="I25" s="78">
        <v>3</v>
      </c>
      <c r="J25" s="78">
        <v>3</v>
      </c>
      <c r="K25" s="78">
        <v>3</v>
      </c>
      <c r="L25" s="78">
        <v>3</v>
      </c>
      <c r="M25" s="78">
        <v>3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6</v>
      </c>
      <c r="AA25" s="81">
        <f t="shared" si="5"/>
        <v>1</v>
      </c>
      <c r="AB25" s="81">
        <f t="shared" si="6"/>
        <v>0</v>
      </c>
      <c r="AC25" s="81">
        <f t="shared" si="7"/>
        <v>7</v>
      </c>
      <c r="AD25" s="95">
        <f t="shared" si="8"/>
        <v>3.1428571428571428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4</v>
      </c>
      <c r="AI25" s="85">
        <f t="shared" si="12"/>
        <v>3</v>
      </c>
      <c r="AJ25" s="85">
        <f t="shared" si="13"/>
        <v>3</v>
      </c>
      <c r="AK25" s="85">
        <f t="shared" si="14"/>
        <v>3</v>
      </c>
      <c r="AL25" s="85">
        <f t="shared" si="15"/>
        <v>3</v>
      </c>
      <c r="AM25" s="85">
        <f t="shared" si="16"/>
        <v>3</v>
      </c>
      <c r="AN25" s="85">
        <f t="shared" si="17"/>
        <v>3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6" t="s">
        <v>31</v>
      </c>
      <c r="D26" s="181" t="s">
        <v>310</v>
      </c>
      <c r="E26" s="77">
        <v>2831</v>
      </c>
      <c r="F26" s="78" t="s">
        <v>33</v>
      </c>
      <c r="G26" s="78">
        <v>4</v>
      </c>
      <c r="H26" s="78">
        <v>4</v>
      </c>
      <c r="I26" s="78">
        <v>5</v>
      </c>
      <c r="J26" s="78">
        <v>3</v>
      </c>
      <c r="K26" s="78">
        <v>3</v>
      </c>
      <c r="L26" s="78">
        <v>3</v>
      </c>
      <c r="M26" s="78">
        <v>3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4</v>
      </c>
      <c r="AA26" s="81">
        <f t="shared" si="5"/>
        <v>2</v>
      </c>
      <c r="AB26" s="81">
        <f t="shared" si="6"/>
        <v>1</v>
      </c>
      <c r="AC26" s="81">
        <f t="shared" si="7"/>
        <v>7</v>
      </c>
      <c r="AD26" s="95">
        <f t="shared" si="8"/>
        <v>3.5714285714285716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4</v>
      </c>
      <c r="AI26" s="85">
        <f t="shared" si="12"/>
        <v>4</v>
      </c>
      <c r="AJ26" s="85">
        <f t="shared" si="13"/>
        <v>5</v>
      </c>
      <c r="AK26" s="85">
        <f t="shared" si="14"/>
        <v>3</v>
      </c>
      <c r="AL26" s="85">
        <f t="shared" si="15"/>
        <v>3</v>
      </c>
      <c r="AM26" s="85">
        <f t="shared" si="16"/>
        <v>3</v>
      </c>
      <c r="AN26" s="85">
        <f t="shared" si="17"/>
        <v>3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6" t="s">
        <v>31</v>
      </c>
      <c r="D27" s="181" t="s">
        <v>311</v>
      </c>
      <c r="E27" s="77">
        <v>2831</v>
      </c>
      <c r="F27" s="78" t="s">
        <v>33</v>
      </c>
      <c r="G27" s="78">
        <v>4</v>
      </c>
      <c r="H27" s="78">
        <v>3</v>
      </c>
      <c r="I27" s="78">
        <v>5</v>
      </c>
      <c r="J27" s="78">
        <v>3</v>
      </c>
      <c r="K27" s="78">
        <v>3</v>
      </c>
      <c r="L27" s="78">
        <v>5</v>
      </c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3</v>
      </c>
      <c r="AA27" s="81">
        <f t="shared" si="5"/>
        <v>2</v>
      </c>
      <c r="AB27" s="81">
        <f t="shared" si="6"/>
        <v>2</v>
      </c>
      <c r="AC27" s="81">
        <f t="shared" si="7"/>
        <v>7</v>
      </c>
      <c r="AD27" s="95">
        <f t="shared" si="8"/>
        <v>3.8571428571428572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4</v>
      </c>
      <c r="AI27" s="85">
        <f t="shared" si="12"/>
        <v>3</v>
      </c>
      <c r="AJ27" s="85">
        <f t="shared" si="13"/>
        <v>5</v>
      </c>
      <c r="AK27" s="85">
        <f t="shared" si="14"/>
        <v>3</v>
      </c>
      <c r="AL27" s="85">
        <f t="shared" si="15"/>
        <v>3</v>
      </c>
      <c r="AM27" s="85">
        <f t="shared" si="16"/>
        <v>5</v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6" t="s">
        <v>31</v>
      </c>
      <c r="D28" s="181" t="s">
        <v>312</v>
      </c>
      <c r="E28" s="77">
        <v>2831</v>
      </c>
      <c r="F28" s="78" t="s">
        <v>33</v>
      </c>
      <c r="G28" s="78">
        <v>4</v>
      </c>
      <c r="H28" s="78">
        <v>3</v>
      </c>
      <c r="I28" s="78">
        <v>4</v>
      </c>
      <c r="J28" s="78">
        <v>3</v>
      </c>
      <c r="K28" s="78">
        <v>3</v>
      </c>
      <c r="L28" s="78">
        <v>3</v>
      </c>
      <c r="M28" s="78">
        <v>3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5</v>
      </c>
      <c r="AA28" s="81">
        <f t="shared" si="5"/>
        <v>2</v>
      </c>
      <c r="AB28" s="81">
        <f t="shared" si="6"/>
        <v>0</v>
      </c>
      <c r="AC28" s="81">
        <f t="shared" si="7"/>
        <v>7</v>
      </c>
      <c r="AD28" s="95">
        <f t="shared" si="8"/>
        <v>3.2857142857142856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4</v>
      </c>
      <c r="AI28" s="85">
        <f t="shared" si="12"/>
        <v>3</v>
      </c>
      <c r="AJ28" s="85">
        <f t="shared" si="13"/>
        <v>4</v>
      </c>
      <c r="AK28" s="85">
        <f t="shared" si="14"/>
        <v>3</v>
      </c>
      <c r="AL28" s="85">
        <f t="shared" si="15"/>
        <v>3</v>
      </c>
      <c r="AM28" s="85">
        <f t="shared" si="16"/>
        <v>3</v>
      </c>
      <c r="AN28" s="85">
        <f t="shared" si="17"/>
        <v>3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1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6" t="s">
        <v>31</v>
      </c>
      <c r="D29" s="181" t="s">
        <v>313</v>
      </c>
      <c r="E29" s="77">
        <v>2831</v>
      </c>
      <c r="F29" s="78" t="s">
        <v>33</v>
      </c>
      <c r="G29" s="78">
        <v>5</v>
      </c>
      <c r="H29" s="78">
        <v>4</v>
      </c>
      <c r="I29" s="78">
        <v>3</v>
      </c>
      <c r="J29" s="78">
        <v>5</v>
      </c>
      <c r="K29" s="78">
        <v>4</v>
      </c>
      <c r="L29" s="78">
        <v>5</v>
      </c>
      <c r="M29" s="78">
        <v>5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1</v>
      </c>
      <c r="AA29" s="81">
        <f t="shared" si="5"/>
        <v>2</v>
      </c>
      <c r="AB29" s="81">
        <f t="shared" si="6"/>
        <v>4</v>
      </c>
      <c r="AC29" s="81">
        <f t="shared" si="7"/>
        <v>7</v>
      </c>
      <c r="AD29" s="101">
        <f t="shared" si="8"/>
        <v>4.4285714285714288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5</v>
      </c>
      <c r="AI29" s="85">
        <f t="shared" si="12"/>
        <v>4</v>
      </c>
      <c r="AJ29" s="85">
        <f t="shared" si="13"/>
        <v>3</v>
      </c>
      <c r="AK29" s="85">
        <f t="shared" si="14"/>
        <v>5</v>
      </c>
      <c r="AL29" s="85">
        <f t="shared" si="15"/>
        <v>4</v>
      </c>
      <c r="AM29" s="85">
        <f t="shared" si="16"/>
        <v>5</v>
      </c>
      <c r="AN29" s="85">
        <f t="shared" si="17"/>
        <v>5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1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76" t="s">
        <v>31</v>
      </c>
      <c r="D30" s="181" t="s">
        <v>314</v>
      </c>
      <c r="E30" s="77">
        <v>2831</v>
      </c>
      <c r="F30" s="78" t="s">
        <v>33</v>
      </c>
      <c r="G30" s="78">
        <v>5</v>
      </c>
      <c r="H30" s="78">
        <v>5</v>
      </c>
      <c r="I30" s="78">
        <v>5</v>
      </c>
      <c r="J30" s="78">
        <v>5</v>
      </c>
      <c r="K30" s="78">
        <v>4</v>
      </c>
      <c r="L30" s="78">
        <v>5</v>
      </c>
      <c r="M30" s="78">
        <v>5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4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1</v>
      </c>
      <c r="AB30" s="81">
        <f t="shared" si="6"/>
        <v>6</v>
      </c>
      <c r="AC30" s="81">
        <f t="shared" si="7"/>
        <v>7</v>
      </c>
      <c r="AD30" s="95">
        <f t="shared" si="8"/>
        <v>4.8571428571428568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5</v>
      </c>
      <c r="AI30" s="85">
        <f t="shared" si="12"/>
        <v>5</v>
      </c>
      <c r="AJ30" s="85">
        <f t="shared" si="13"/>
        <v>5</v>
      </c>
      <c r="AK30" s="85">
        <f t="shared" si="14"/>
        <v>5</v>
      </c>
      <c r="AL30" s="85">
        <f t="shared" si="15"/>
        <v>4</v>
      </c>
      <c r="AM30" s="85">
        <f t="shared" si="16"/>
        <v>5</v>
      </c>
      <c r="AN30" s="85">
        <f t="shared" si="17"/>
        <v>5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1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76"/>
      <c r="D31" s="181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6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COUNTIF(E6:E36,"2831")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4.24</v>
      </c>
      <c r="H38" s="120">
        <v>3.24</v>
      </c>
      <c r="I38" s="120">
        <v>4.4000000000000004</v>
      </c>
      <c r="J38" s="120">
        <v>3.125</v>
      </c>
      <c r="K38" s="120">
        <v>3.625</v>
      </c>
      <c r="L38" s="120">
        <v>3.5833333333333335</v>
      </c>
      <c r="M38" s="120">
        <v>3.5833333333333335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3</v>
      </c>
      <c r="W38" s="123">
        <f>SUM(W6:W37)</f>
        <v>0</v>
      </c>
      <c r="X38" s="123">
        <f>SUM(X6:X37)</f>
        <v>0</v>
      </c>
      <c r="Y38" s="123">
        <f>SUM(Y6:Y37)-X38</f>
        <v>2</v>
      </c>
      <c r="Z38" s="123">
        <f>SUM(Z6:Z37)</f>
        <v>86</v>
      </c>
      <c r="AA38" s="123">
        <f>SUM(AA6:AA37)</f>
        <v>46</v>
      </c>
      <c r="AB38" s="123">
        <f>SUM(AB6:AB37)</f>
        <v>37</v>
      </c>
      <c r="AC38" s="123">
        <f t="shared" si="7"/>
        <v>171</v>
      </c>
      <c r="AD38" s="95">
        <f t="shared" si="8"/>
        <v>3.6900584795321638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>
        <f t="shared" si="27"/>
        <v>4.24</v>
      </c>
      <c r="AI38" s="125">
        <f t="shared" si="27"/>
        <v>3.24</v>
      </c>
      <c r="AJ38" s="125">
        <f t="shared" si="27"/>
        <v>4.4000000000000004</v>
      </c>
      <c r="AK38" s="125">
        <f t="shared" si="27"/>
        <v>3.125</v>
      </c>
      <c r="AL38" s="125">
        <f t="shared" si="27"/>
        <v>3.625</v>
      </c>
      <c r="AM38" s="125">
        <f t="shared" si="27"/>
        <v>3.5833333333333335</v>
      </c>
      <c r="AN38" s="125">
        <f t="shared" si="27"/>
        <v>3.5833333333333335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8</v>
      </c>
      <c r="H39" s="130">
        <v>1</v>
      </c>
      <c r="I39" s="130">
        <v>16</v>
      </c>
      <c r="J39" s="130">
        <v>2</v>
      </c>
      <c r="K39" s="130">
        <v>3</v>
      </c>
      <c r="L39" s="130">
        <v>5</v>
      </c>
      <c r="M39" s="130">
        <v>2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171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>
        <f t="shared" si="28"/>
        <v>8</v>
      </c>
      <c r="AI39" s="137">
        <f t="shared" si="28"/>
        <v>1</v>
      </c>
      <c r="AJ39" s="137">
        <f t="shared" si="28"/>
        <v>16</v>
      </c>
      <c r="AK39" s="137">
        <f t="shared" si="28"/>
        <v>2</v>
      </c>
      <c r="AL39" s="137">
        <f t="shared" si="28"/>
        <v>3</v>
      </c>
      <c r="AM39" s="137">
        <f t="shared" si="28"/>
        <v>5</v>
      </c>
      <c r="AN39" s="137">
        <f t="shared" si="28"/>
        <v>2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15</v>
      </c>
      <c r="H40" s="145">
        <v>4</v>
      </c>
      <c r="I40" s="145">
        <v>3</v>
      </c>
      <c r="J40" s="145">
        <v>1</v>
      </c>
      <c r="K40" s="145">
        <v>9</v>
      </c>
      <c r="L40" s="145">
        <v>4</v>
      </c>
      <c r="M40" s="145">
        <v>10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4</v>
      </c>
      <c r="AA40" s="148">
        <f>IF(COUNTIF(AA6:AA37,4)=0," ",COUNTIF(AA6:AA37,4))</f>
        <v>2</v>
      </c>
      <c r="AB40" s="148">
        <f>IF(COUNTIF(AB6:AB37,4)=0," ",COUNTIF(AB6:AB37,4))</f>
        <v>1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>
        <f t="shared" si="29"/>
        <v>15</v>
      </c>
      <c r="AI40" s="148">
        <f t="shared" si="29"/>
        <v>4</v>
      </c>
      <c r="AJ40" s="148">
        <f t="shared" si="29"/>
        <v>3</v>
      </c>
      <c r="AK40" s="148">
        <f t="shared" si="29"/>
        <v>1</v>
      </c>
      <c r="AL40" s="148">
        <f t="shared" si="29"/>
        <v>9</v>
      </c>
      <c r="AM40" s="148">
        <f t="shared" si="29"/>
        <v>4</v>
      </c>
      <c r="AN40" s="148">
        <f t="shared" si="29"/>
        <v>10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2</v>
      </c>
      <c r="H41" s="158">
        <v>20</v>
      </c>
      <c r="I41" s="158">
        <v>6</v>
      </c>
      <c r="J41" s="158">
        <v>19</v>
      </c>
      <c r="K41" s="158">
        <v>12</v>
      </c>
      <c r="L41" s="158">
        <v>15</v>
      </c>
      <c r="M41" s="158">
        <v>12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22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6</v>
      </c>
      <c r="AA41" s="161">
        <f>IF(COUNTIF(AA6:AA37,3)=0," ",COUNTIF(AA6:AA37,3))</f>
        <v>1</v>
      </c>
      <c r="AB41" s="161">
        <f>IF(COUNTIF(AB6:AB37,3)=0," ",COUNTIF(AB6:AB37,3))</f>
        <v>3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>
        <f t="shared" si="30"/>
        <v>2</v>
      </c>
      <c r="AI41" s="161">
        <f t="shared" si="30"/>
        <v>20</v>
      </c>
      <c r="AJ41" s="161">
        <f t="shared" si="30"/>
        <v>6</v>
      </c>
      <c r="AK41" s="161">
        <f t="shared" si="30"/>
        <v>19</v>
      </c>
      <c r="AL41" s="161">
        <f t="shared" si="30"/>
        <v>12</v>
      </c>
      <c r="AM41" s="161">
        <f t="shared" si="30"/>
        <v>15</v>
      </c>
      <c r="AN41" s="161">
        <f t="shared" si="30"/>
        <v>12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2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2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2</v>
      </c>
      <c r="AA42" s="80">
        <f>IF(COUNTIF(AA6:AA37,2)=0," ",COUNTIF(AA6:AA37,2))</f>
        <v>14</v>
      </c>
      <c r="AB42" s="80">
        <f>IF(COUNTIF(AB6:AB37,2)=0," ",COUNTIF(AB6:AB37,2))</f>
        <v>5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2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1</v>
      </c>
      <c r="K43" s="79">
        <v>0</v>
      </c>
      <c r="L43" s="79">
        <v>1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1</v>
      </c>
      <c r="AL43" s="169">
        <f t="shared" si="33"/>
        <v>0</v>
      </c>
      <c r="AM43" s="169">
        <f t="shared" si="33"/>
        <v>1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25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5">IF(COUNTIF(AG6:AG37,"з")=0,"0",COUNTIF(AG6:AG37,"з"))</f>
        <v>25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44019.541676620371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190</v>
      </c>
      <c r="G2" s="23"/>
      <c r="H2" s="23"/>
      <c r="I2" s="23"/>
      <c r="J2" s="23"/>
      <c r="K2" s="23"/>
      <c r="L2" s="24" t="s">
        <v>2</v>
      </c>
      <c r="M2" s="24" t="s">
        <v>277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2832</v>
      </c>
      <c r="B3" s="29"/>
      <c r="C3" s="29"/>
      <c r="D3" s="30" t="s">
        <v>3</v>
      </c>
      <c r="E3" s="31"/>
      <c r="F3" s="32" t="s">
        <v>7</v>
      </c>
      <c r="G3" s="32" t="s">
        <v>102</v>
      </c>
      <c r="H3" s="175" t="s">
        <v>315</v>
      </c>
      <c r="I3" s="32" t="s">
        <v>191</v>
      </c>
      <c r="J3" s="32" t="s">
        <v>316</v>
      </c>
      <c r="K3" s="32" t="s">
        <v>317</v>
      </c>
      <c r="L3" s="32" t="s">
        <v>318</v>
      </c>
      <c r="M3" s="32" t="s">
        <v>319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7" t="s">
        <v>20</v>
      </c>
      <c r="H5" s="57" t="s">
        <v>282</v>
      </c>
      <c r="I5" s="56" t="s">
        <v>283</v>
      </c>
      <c r="J5" s="58" t="s">
        <v>284</v>
      </c>
      <c r="K5" s="58" t="s">
        <v>285</v>
      </c>
      <c r="L5" s="58" t="s">
        <v>21</v>
      </c>
      <c r="M5" s="58" t="s">
        <v>286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287</v>
      </c>
      <c r="C6" s="176" t="s">
        <v>31</v>
      </c>
      <c r="D6" s="177" t="s">
        <v>320</v>
      </c>
      <c r="E6" s="77">
        <v>2832</v>
      </c>
      <c r="F6" s="78" t="s">
        <v>33</v>
      </c>
      <c r="G6" s="78">
        <v>5</v>
      </c>
      <c r="H6" s="78">
        <v>4</v>
      </c>
      <c r="I6" s="78">
        <v>4</v>
      </c>
      <c r="J6" s="78">
        <v>4</v>
      </c>
      <c r="K6" s="78">
        <v>5</v>
      </c>
      <c r="L6" s="78">
        <v>4</v>
      </c>
      <c r="M6" s="78">
        <v>5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4</v>
      </c>
      <c r="AB6" s="81">
        <f t="shared" ref="AB6:AB37" si="6">COUNTIF(AG6:AV6,AB$5)</f>
        <v>3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4.4285714285714288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5</v>
      </c>
      <c r="AI6" s="85">
        <f t="shared" ref="AI6:AI37" si="12">IF(ISERROR(VALUE(LEFT(H6))),LEFT(H6),VALUE(LEFT(H6)))</f>
        <v>4</v>
      </c>
      <c r="AJ6" s="85">
        <f t="shared" ref="AJ6:AJ37" si="13">IF(ISERROR(VALUE(LEFT(I6))),LEFT(I6),VALUE(LEFT(I6)))</f>
        <v>4</v>
      </c>
      <c r="AK6" s="85">
        <f t="shared" ref="AK6:AK37" si="14">IF(ISERROR(VALUE(LEFT(J6))),LEFT(J6),VALUE(LEFT(J6)))</f>
        <v>4</v>
      </c>
      <c r="AL6" s="85">
        <f t="shared" ref="AL6:AL37" si="15">IF(ISERROR(VALUE(LEFT(K6))),LEFT(K6),VALUE(LEFT(K6)))</f>
        <v>5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5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93.6" x14ac:dyDescent="0.25">
      <c r="A7" s="73">
        <v>2</v>
      </c>
      <c r="B7" s="74" t="s">
        <v>287</v>
      </c>
      <c r="C7" s="176" t="s">
        <v>31</v>
      </c>
      <c r="D7" s="177" t="s">
        <v>321</v>
      </c>
      <c r="E7" s="77">
        <v>2832</v>
      </c>
      <c r="F7" s="78" t="s">
        <v>33</v>
      </c>
      <c r="G7" s="78" t="s">
        <v>304</v>
      </c>
      <c r="H7" s="78">
        <v>3</v>
      </c>
      <c r="I7" s="78">
        <v>3</v>
      </c>
      <c r="J7" s="78">
        <v>3</v>
      </c>
      <c r="K7" s="78">
        <v>4</v>
      </c>
      <c r="L7" s="78">
        <v>3</v>
      </c>
      <c r="M7" s="78" t="s">
        <v>35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2</v>
      </c>
      <c r="W7" s="81">
        <f t="shared" si="1"/>
        <v>0</v>
      </c>
      <c r="X7" s="81">
        <f t="shared" si="2"/>
        <v>0</v>
      </c>
      <c r="Y7" s="81">
        <f t="shared" si="3"/>
        <v>1</v>
      </c>
      <c r="Z7" s="81">
        <f t="shared" si="4"/>
        <v>4</v>
      </c>
      <c r="AA7" s="81">
        <f t="shared" si="5"/>
        <v>1</v>
      </c>
      <c r="AB7" s="81">
        <f t="shared" si="6"/>
        <v>0</v>
      </c>
      <c r="AC7" s="81">
        <f t="shared" si="7"/>
        <v>6</v>
      </c>
      <c r="AD7" s="82">
        <f t="shared" si="8"/>
        <v>3</v>
      </c>
      <c r="AE7" s="83">
        <f t="shared" si="9"/>
        <v>0</v>
      </c>
      <c r="AF7" s="84"/>
      <c r="AG7" s="85" t="str">
        <f t="shared" si="10"/>
        <v>з</v>
      </c>
      <c r="AH7" s="85" t="str">
        <f t="shared" si="11"/>
        <v>а</v>
      </c>
      <c r="AI7" s="85">
        <f t="shared" si="12"/>
        <v>3</v>
      </c>
      <c r="AJ7" s="85">
        <f t="shared" si="13"/>
        <v>3</v>
      </c>
      <c r="AK7" s="85">
        <f t="shared" si="14"/>
        <v>3</v>
      </c>
      <c r="AL7" s="85">
        <f t="shared" si="15"/>
        <v>4</v>
      </c>
      <c r="AM7" s="85">
        <f t="shared" si="16"/>
        <v>3</v>
      </c>
      <c r="AN7" s="85">
        <f t="shared" si="17"/>
        <v>2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62.4" x14ac:dyDescent="0.25">
      <c r="A8" s="73">
        <v>3</v>
      </c>
      <c r="B8" s="74" t="s">
        <v>287</v>
      </c>
      <c r="C8" s="176" t="s">
        <v>31</v>
      </c>
      <c r="D8" s="177" t="s">
        <v>322</v>
      </c>
      <c r="E8" s="77">
        <v>2832</v>
      </c>
      <c r="F8" s="78" t="s">
        <v>33</v>
      </c>
      <c r="G8" s="78">
        <v>5</v>
      </c>
      <c r="H8" s="78">
        <v>3</v>
      </c>
      <c r="I8" s="78">
        <v>4</v>
      </c>
      <c r="J8" s="78">
        <v>3</v>
      </c>
      <c r="K8" s="78">
        <v>4</v>
      </c>
      <c r="L8" s="78">
        <v>5</v>
      </c>
      <c r="M8" s="78">
        <v>5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2</v>
      </c>
      <c r="AA8" s="81">
        <f t="shared" si="5"/>
        <v>2</v>
      </c>
      <c r="AB8" s="81">
        <f t="shared" si="6"/>
        <v>3</v>
      </c>
      <c r="AC8" s="81">
        <f t="shared" si="7"/>
        <v>7</v>
      </c>
      <c r="AD8" s="82">
        <f t="shared" si="8"/>
        <v>4.1428571428571432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5</v>
      </c>
      <c r="AI8" s="85">
        <f t="shared" si="12"/>
        <v>3</v>
      </c>
      <c r="AJ8" s="85">
        <f t="shared" si="13"/>
        <v>4</v>
      </c>
      <c r="AK8" s="85">
        <f t="shared" si="14"/>
        <v>3</v>
      </c>
      <c r="AL8" s="85">
        <f t="shared" si="15"/>
        <v>4</v>
      </c>
      <c r="AM8" s="85">
        <f t="shared" si="16"/>
        <v>5</v>
      </c>
      <c r="AN8" s="85">
        <f t="shared" si="17"/>
        <v>5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287</v>
      </c>
      <c r="C9" s="176" t="s">
        <v>31</v>
      </c>
      <c r="D9" s="177" t="s">
        <v>323</v>
      </c>
      <c r="E9" s="77">
        <v>2832</v>
      </c>
      <c r="F9" s="78" t="s">
        <v>33</v>
      </c>
      <c r="G9" s="78">
        <v>4</v>
      </c>
      <c r="H9" s="78">
        <v>5</v>
      </c>
      <c r="I9" s="78">
        <v>3</v>
      </c>
      <c r="J9" s="78">
        <v>3</v>
      </c>
      <c r="K9" s="78">
        <v>4</v>
      </c>
      <c r="L9" s="78">
        <v>4</v>
      </c>
      <c r="M9" s="78">
        <v>3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3</v>
      </c>
      <c r="AA9" s="81">
        <f t="shared" si="5"/>
        <v>3</v>
      </c>
      <c r="AB9" s="81">
        <f t="shared" si="6"/>
        <v>1</v>
      </c>
      <c r="AC9" s="81">
        <f t="shared" si="7"/>
        <v>7</v>
      </c>
      <c r="AD9" s="82">
        <f t="shared" si="8"/>
        <v>3.7142857142857144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4</v>
      </c>
      <c r="AI9" s="85">
        <f t="shared" si="12"/>
        <v>5</v>
      </c>
      <c r="AJ9" s="85">
        <f t="shared" si="13"/>
        <v>3</v>
      </c>
      <c r="AK9" s="85">
        <f t="shared" si="14"/>
        <v>3</v>
      </c>
      <c r="AL9" s="85">
        <f t="shared" si="15"/>
        <v>4</v>
      </c>
      <c r="AM9" s="85">
        <f t="shared" si="16"/>
        <v>4</v>
      </c>
      <c r="AN9" s="85">
        <f t="shared" si="17"/>
        <v>3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62.4" x14ac:dyDescent="0.25">
      <c r="A10" s="73">
        <v>5</v>
      </c>
      <c r="B10" s="74" t="s">
        <v>287</v>
      </c>
      <c r="C10" s="176" t="s">
        <v>31</v>
      </c>
      <c r="D10" s="177" t="s">
        <v>324</v>
      </c>
      <c r="E10" s="77">
        <v>2832</v>
      </c>
      <c r="F10" s="78" t="s">
        <v>33</v>
      </c>
      <c r="G10" s="78">
        <v>5</v>
      </c>
      <c r="H10" s="78">
        <v>4</v>
      </c>
      <c r="I10" s="78">
        <v>3</v>
      </c>
      <c r="J10" s="78">
        <v>3</v>
      </c>
      <c r="K10" s="78">
        <v>5</v>
      </c>
      <c r="L10" s="78">
        <v>3</v>
      </c>
      <c r="M10" s="78">
        <v>3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4</v>
      </c>
      <c r="AA10" s="81">
        <f t="shared" si="5"/>
        <v>1</v>
      </c>
      <c r="AB10" s="81">
        <f t="shared" si="6"/>
        <v>2</v>
      </c>
      <c r="AC10" s="81">
        <f t="shared" si="7"/>
        <v>7</v>
      </c>
      <c r="AD10" s="82">
        <f t="shared" si="8"/>
        <v>3.7142857142857144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5</v>
      </c>
      <c r="AI10" s="85">
        <f t="shared" si="12"/>
        <v>4</v>
      </c>
      <c r="AJ10" s="85">
        <f t="shared" si="13"/>
        <v>3</v>
      </c>
      <c r="AK10" s="85">
        <f t="shared" si="14"/>
        <v>3</v>
      </c>
      <c r="AL10" s="85">
        <f t="shared" si="15"/>
        <v>5</v>
      </c>
      <c r="AM10" s="85">
        <f t="shared" si="16"/>
        <v>3</v>
      </c>
      <c r="AN10" s="85">
        <f t="shared" si="17"/>
        <v>3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78" x14ac:dyDescent="0.25">
      <c r="A11" s="73">
        <v>6</v>
      </c>
      <c r="B11" s="74" t="s">
        <v>287</v>
      </c>
      <c r="C11" s="176" t="s">
        <v>31</v>
      </c>
      <c r="D11" s="177" t="s">
        <v>325</v>
      </c>
      <c r="E11" s="77">
        <v>2832</v>
      </c>
      <c r="F11" s="78" t="s">
        <v>33</v>
      </c>
      <c r="G11" s="78">
        <v>5</v>
      </c>
      <c r="H11" s="78">
        <v>5</v>
      </c>
      <c r="I11" s="78">
        <v>4</v>
      </c>
      <c r="J11" s="78">
        <v>3</v>
      </c>
      <c r="K11" s="78">
        <v>5</v>
      </c>
      <c r="L11" s="78">
        <v>5</v>
      </c>
      <c r="M11" s="78">
        <v>5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1</v>
      </c>
      <c r="AA11" s="182">
        <f t="shared" si="5"/>
        <v>1</v>
      </c>
      <c r="AB11" s="182">
        <f t="shared" si="6"/>
        <v>5</v>
      </c>
      <c r="AC11" s="81">
        <f t="shared" si="7"/>
        <v>7</v>
      </c>
      <c r="AD11" s="82">
        <f t="shared" si="8"/>
        <v>4.5714285714285712</v>
      </c>
      <c r="AE11" s="90">
        <f t="shared" si="9"/>
        <v>0</v>
      </c>
      <c r="AG11" s="85" t="str">
        <f t="shared" si="10"/>
        <v>з</v>
      </c>
      <c r="AH11" s="85">
        <f t="shared" si="11"/>
        <v>5</v>
      </c>
      <c r="AI11" s="85">
        <f t="shared" si="12"/>
        <v>5</v>
      </c>
      <c r="AJ11" s="85">
        <f t="shared" si="13"/>
        <v>4</v>
      </c>
      <c r="AK11" s="85">
        <f t="shared" si="14"/>
        <v>3</v>
      </c>
      <c r="AL11" s="85">
        <f t="shared" si="15"/>
        <v>5</v>
      </c>
      <c r="AM11" s="85">
        <f t="shared" si="16"/>
        <v>5</v>
      </c>
      <c r="AN11" s="85">
        <f t="shared" si="17"/>
        <v>5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76" t="s">
        <v>31</v>
      </c>
      <c r="D12" s="181" t="s">
        <v>326</v>
      </c>
      <c r="E12" s="77">
        <v>2832</v>
      </c>
      <c r="F12" s="78" t="s">
        <v>33</v>
      </c>
      <c r="G12" s="78">
        <v>5</v>
      </c>
      <c r="H12" s="78">
        <v>4</v>
      </c>
      <c r="I12" s="78">
        <v>3</v>
      </c>
      <c r="J12" s="78">
        <v>3</v>
      </c>
      <c r="K12" s="78">
        <v>5</v>
      </c>
      <c r="L12" s="78">
        <v>4</v>
      </c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2</v>
      </c>
      <c r="AA12" s="81">
        <f t="shared" si="5"/>
        <v>3</v>
      </c>
      <c r="AB12" s="81">
        <f t="shared" si="6"/>
        <v>2</v>
      </c>
      <c r="AC12" s="81">
        <f t="shared" si="7"/>
        <v>7</v>
      </c>
      <c r="AD12" s="82">
        <f t="shared" si="8"/>
        <v>4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5</v>
      </c>
      <c r="AI12" s="85">
        <f t="shared" si="12"/>
        <v>4</v>
      </c>
      <c r="AJ12" s="85">
        <f t="shared" si="13"/>
        <v>3</v>
      </c>
      <c r="AK12" s="85">
        <f t="shared" si="14"/>
        <v>3</v>
      </c>
      <c r="AL12" s="85">
        <f t="shared" si="15"/>
        <v>5</v>
      </c>
      <c r="AM12" s="85">
        <f t="shared" si="16"/>
        <v>4</v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78" x14ac:dyDescent="0.25">
      <c r="A13" s="73">
        <v>8</v>
      </c>
      <c r="B13" s="74" t="s">
        <v>287</v>
      </c>
      <c r="C13" s="176" t="s">
        <v>31</v>
      </c>
      <c r="D13" s="177" t="s">
        <v>327</v>
      </c>
      <c r="E13" s="77">
        <v>2832</v>
      </c>
      <c r="F13" s="78" t="s">
        <v>33</v>
      </c>
      <c r="G13" s="78">
        <v>5</v>
      </c>
      <c r="H13" s="78">
        <v>5</v>
      </c>
      <c r="I13" s="78">
        <v>4</v>
      </c>
      <c r="J13" s="78">
        <v>4</v>
      </c>
      <c r="K13" s="78">
        <v>5</v>
      </c>
      <c r="L13" s="78">
        <v>5</v>
      </c>
      <c r="M13" s="78">
        <v>5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2</v>
      </c>
      <c r="AB13" s="81">
        <f t="shared" si="6"/>
        <v>5</v>
      </c>
      <c r="AC13" s="81">
        <f t="shared" si="7"/>
        <v>7</v>
      </c>
      <c r="AD13" s="82">
        <f t="shared" si="8"/>
        <v>4.7142857142857144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5</v>
      </c>
      <c r="AI13" s="85">
        <f t="shared" si="12"/>
        <v>5</v>
      </c>
      <c r="AJ13" s="85">
        <f t="shared" si="13"/>
        <v>4</v>
      </c>
      <c r="AK13" s="85">
        <f t="shared" si="14"/>
        <v>4</v>
      </c>
      <c r="AL13" s="85">
        <f t="shared" si="15"/>
        <v>5</v>
      </c>
      <c r="AM13" s="85">
        <f t="shared" si="16"/>
        <v>5</v>
      </c>
      <c r="AN13" s="85">
        <f t="shared" si="17"/>
        <v>5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62.4" x14ac:dyDescent="0.25">
      <c r="A14" s="73">
        <v>9</v>
      </c>
      <c r="B14" s="74"/>
      <c r="C14" s="176" t="s">
        <v>31</v>
      </c>
      <c r="D14" s="177" t="s">
        <v>328</v>
      </c>
      <c r="E14" s="77">
        <v>2832</v>
      </c>
      <c r="F14" s="78" t="s">
        <v>33</v>
      </c>
      <c r="G14" s="78">
        <v>5</v>
      </c>
      <c r="H14" s="78">
        <v>4</v>
      </c>
      <c r="I14" s="78">
        <v>3</v>
      </c>
      <c r="J14" s="78">
        <v>3</v>
      </c>
      <c r="K14" s="78">
        <v>4</v>
      </c>
      <c r="L14" s="78">
        <v>4</v>
      </c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3</v>
      </c>
      <c r="AA14" s="123">
        <f t="shared" si="5"/>
        <v>3</v>
      </c>
      <c r="AB14" s="123">
        <f t="shared" si="6"/>
        <v>1</v>
      </c>
      <c r="AC14" s="123">
        <f t="shared" si="7"/>
        <v>7</v>
      </c>
      <c r="AD14" s="95">
        <f t="shared" si="8"/>
        <v>3.7142857142857144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5</v>
      </c>
      <c r="AI14" s="85">
        <f t="shared" si="12"/>
        <v>4</v>
      </c>
      <c r="AJ14" s="85">
        <f t="shared" si="13"/>
        <v>3</v>
      </c>
      <c r="AK14" s="85">
        <f t="shared" si="14"/>
        <v>3</v>
      </c>
      <c r="AL14" s="85">
        <f t="shared" si="15"/>
        <v>4</v>
      </c>
      <c r="AM14" s="85">
        <f t="shared" si="16"/>
        <v>4</v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6" t="s">
        <v>31</v>
      </c>
      <c r="D15" s="177" t="s">
        <v>329</v>
      </c>
      <c r="E15" s="77">
        <v>2832</v>
      </c>
      <c r="F15" s="78" t="s">
        <v>33</v>
      </c>
      <c r="G15" s="78">
        <v>5</v>
      </c>
      <c r="H15" s="78">
        <v>4</v>
      </c>
      <c r="I15" s="78">
        <v>3</v>
      </c>
      <c r="J15" s="78">
        <v>3</v>
      </c>
      <c r="K15" s="78">
        <v>3</v>
      </c>
      <c r="L15" s="78">
        <v>4</v>
      </c>
      <c r="M15" s="78">
        <v>3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4</v>
      </c>
      <c r="AA15" s="123">
        <f t="shared" si="5"/>
        <v>2</v>
      </c>
      <c r="AB15" s="123">
        <f t="shared" si="6"/>
        <v>1</v>
      </c>
      <c r="AC15" s="123">
        <f t="shared" si="7"/>
        <v>7</v>
      </c>
      <c r="AD15" s="95">
        <f t="shared" si="8"/>
        <v>3.5714285714285716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5</v>
      </c>
      <c r="AI15" s="85">
        <f t="shared" si="12"/>
        <v>4</v>
      </c>
      <c r="AJ15" s="85">
        <f t="shared" si="13"/>
        <v>3</v>
      </c>
      <c r="AK15" s="85">
        <f t="shared" si="14"/>
        <v>3</v>
      </c>
      <c r="AL15" s="85">
        <f t="shared" si="15"/>
        <v>3</v>
      </c>
      <c r="AM15" s="85">
        <f t="shared" si="16"/>
        <v>4</v>
      </c>
      <c r="AN15" s="85">
        <f t="shared" si="17"/>
        <v>3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93.6" x14ac:dyDescent="0.25">
      <c r="A16" s="73">
        <v>11</v>
      </c>
      <c r="B16" s="74"/>
      <c r="C16" s="176" t="s">
        <v>31</v>
      </c>
      <c r="D16" s="177" t="s">
        <v>330</v>
      </c>
      <c r="E16" s="77">
        <v>2832</v>
      </c>
      <c r="F16" s="78" t="s">
        <v>33</v>
      </c>
      <c r="G16" s="78" t="s">
        <v>331</v>
      </c>
      <c r="H16" s="78">
        <v>4</v>
      </c>
      <c r="I16" s="78">
        <v>4</v>
      </c>
      <c r="J16" s="78">
        <v>3</v>
      </c>
      <c r="K16" s="78">
        <v>5</v>
      </c>
      <c r="L16" s="78">
        <v>4</v>
      </c>
      <c r="M16" s="78">
        <v>4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1</v>
      </c>
      <c r="AA16" s="123">
        <f t="shared" si="5"/>
        <v>4</v>
      </c>
      <c r="AB16" s="123">
        <f t="shared" si="6"/>
        <v>1</v>
      </c>
      <c r="AC16" s="123">
        <f t="shared" si="7"/>
        <v>6</v>
      </c>
      <c r="AD16" s="95">
        <f t="shared" si="8"/>
        <v>4</v>
      </c>
      <c r="AE16" s="96">
        <f t="shared" si="9"/>
        <v>0</v>
      </c>
      <c r="AF16" s="17"/>
      <c r="AG16" s="85" t="str">
        <f t="shared" si="10"/>
        <v>з</v>
      </c>
      <c r="AH16" s="85" t="str">
        <f t="shared" si="11"/>
        <v>А</v>
      </c>
      <c r="AI16" s="85">
        <f t="shared" si="12"/>
        <v>4</v>
      </c>
      <c r="AJ16" s="85">
        <f t="shared" si="13"/>
        <v>4</v>
      </c>
      <c r="AK16" s="85">
        <f t="shared" si="14"/>
        <v>3</v>
      </c>
      <c r="AL16" s="85">
        <f t="shared" si="15"/>
        <v>5</v>
      </c>
      <c r="AM16" s="85">
        <f t="shared" si="16"/>
        <v>4</v>
      </c>
      <c r="AN16" s="85">
        <f t="shared" si="17"/>
        <v>4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62.4" x14ac:dyDescent="0.25">
      <c r="A17" s="73">
        <v>12</v>
      </c>
      <c r="B17" s="99"/>
      <c r="C17" s="176" t="s">
        <v>31</v>
      </c>
      <c r="D17" s="177" t="s">
        <v>332</v>
      </c>
      <c r="E17" s="77">
        <v>2832</v>
      </c>
      <c r="F17" s="78" t="s">
        <v>33</v>
      </c>
      <c r="G17" s="78">
        <v>3</v>
      </c>
      <c r="H17" s="78">
        <v>4</v>
      </c>
      <c r="I17" s="78">
        <v>3</v>
      </c>
      <c r="J17" s="78">
        <v>3</v>
      </c>
      <c r="K17" s="78">
        <v>5</v>
      </c>
      <c r="L17" s="78">
        <v>3</v>
      </c>
      <c r="M17" s="78" t="s">
        <v>35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2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1</v>
      </c>
      <c r="Z17" s="123">
        <f t="shared" si="4"/>
        <v>4</v>
      </c>
      <c r="AA17" s="123">
        <f t="shared" si="5"/>
        <v>1</v>
      </c>
      <c r="AB17" s="123">
        <f t="shared" si="6"/>
        <v>1</v>
      </c>
      <c r="AC17" s="123">
        <f t="shared" si="7"/>
        <v>7</v>
      </c>
      <c r="AD17" s="95">
        <f t="shared" si="8"/>
        <v>3.2857142857142856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3</v>
      </c>
      <c r="AI17" s="85">
        <f t="shared" si="12"/>
        <v>4</v>
      </c>
      <c r="AJ17" s="85">
        <f t="shared" si="13"/>
        <v>3</v>
      </c>
      <c r="AK17" s="85">
        <f t="shared" si="14"/>
        <v>3</v>
      </c>
      <c r="AL17" s="85">
        <f t="shared" si="15"/>
        <v>5</v>
      </c>
      <c r="AM17" s="85">
        <f t="shared" si="16"/>
        <v>3</v>
      </c>
      <c r="AN17" s="85">
        <f t="shared" si="17"/>
        <v>2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62.4" x14ac:dyDescent="0.25">
      <c r="A18" s="73">
        <v>13</v>
      </c>
      <c r="B18" s="100"/>
      <c r="C18" s="176" t="s">
        <v>333</v>
      </c>
      <c r="D18" s="177" t="s">
        <v>334</v>
      </c>
      <c r="E18" s="77">
        <v>2832</v>
      </c>
      <c r="F18" s="78" t="s">
        <v>33</v>
      </c>
      <c r="G18" s="78">
        <v>5</v>
      </c>
      <c r="H18" s="78">
        <v>4</v>
      </c>
      <c r="I18" s="78">
        <v>4</v>
      </c>
      <c r="J18" s="78">
        <v>5</v>
      </c>
      <c r="K18" s="78">
        <v>5</v>
      </c>
      <c r="L18" s="78">
        <v>5</v>
      </c>
      <c r="M18" s="78">
        <v>5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2</v>
      </c>
      <c r="AB18" s="123">
        <f t="shared" si="6"/>
        <v>5</v>
      </c>
      <c r="AC18" s="123">
        <f t="shared" si="7"/>
        <v>7</v>
      </c>
      <c r="AD18" s="95">
        <f t="shared" si="8"/>
        <v>4.7142857142857144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5</v>
      </c>
      <c r="AI18" s="85">
        <f t="shared" si="12"/>
        <v>4</v>
      </c>
      <c r="AJ18" s="85">
        <f t="shared" si="13"/>
        <v>4</v>
      </c>
      <c r="AK18" s="85">
        <f t="shared" si="14"/>
        <v>5</v>
      </c>
      <c r="AL18" s="85">
        <f t="shared" si="15"/>
        <v>5</v>
      </c>
      <c r="AM18" s="85">
        <f t="shared" si="16"/>
        <v>5</v>
      </c>
      <c r="AN18" s="85">
        <f t="shared" si="17"/>
        <v>5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78" x14ac:dyDescent="0.25">
      <c r="A19" s="73">
        <v>14</v>
      </c>
      <c r="B19" s="100"/>
      <c r="C19" s="176" t="s">
        <v>31</v>
      </c>
      <c r="D19" s="177" t="s">
        <v>335</v>
      </c>
      <c r="E19" s="77">
        <v>2832</v>
      </c>
      <c r="F19" s="78" t="s">
        <v>336</v>
      </c>
      <c r="G19" s="78" t="s">
        <v>304</v>
      </c>
      <c r="H19" s="78" t="s">
        <v>337</v>
      </c>
      <c r="I19" s="78" t="s">
        <v>127</v>
      </c>
      <c r="J19" s="78" t="s">
        <v>127</v>
      </c>
      <c r="K19" s="78" t="s">
        <v>337</v>
      </c>
      <c r="L19" s="78" t="s">
        <v>127</v>
      </c>
      <c r="M19" s="78" t="s">
        <v>127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0</v>
      </c>
      <c r="AC19" s="123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>а</v>
      </c>
      <c r="AH19" s="85" t="str">
        <f t="shared" si="11"/>
        <v>а</v>
      </c>
      <c r="AI19" s="85" t="str">
        <f t="shared" si="12"/>
        <v>А</v>
      </c>
      <c r="AJ19" s="85" t="str">
        <f t="shared" si="13"/>
        <v>А</v>
      </c>
      <c r="AK19" s="85" t="str">
        <f t="shared" si="14"/>
        <v>А</v>
      </c>
      <c r="AL19" s="85" t="str">
        <f t="shared" si="15"/>
        <v>А</v>
      </c>
      <c r="AM19" s="85" t="str">
        <f t="shared" si="16"/>
        <v>А</v>
      </c>
      <c r="AN19" s="85" t="str">
        <f t="shared" si="17"/>
        <v>А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93.6" x14ac:dyDescent="0.25">
      <c r="A20" s="73">
        <v>15</v>
      </c>
      <c r="B20" s="100"/>
      <c r="C20" s="176" t="s">
        <v>31</v>
      </c>
      <c r="D20" s="177" t="s">
        <v>338</v>
      </c>
      <c r="E20" s="77">
        <v>2832</v>
      </c>
      <c r="F20" s="78" t="s">
        <v>33</v>
      </c>
      <c r="G20" s="78">
        <v>5</v>
      </c>
      <c r="H20" s="78">
        <v>5</v>
      </c>
      <c r="I20" s="78">
        <v>3</v>
      </c>
      <c r="J20" s="78">
        <v>3</v>
      </c>
      <c r="K20" s="78">
        <v>4</v>
      </c>
      <c r="L20" s="78">
        <v>4</v>
      </c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2</v>
      </c>
      <c r="AA20" s="123">
        <f t="shared" si="5"/>
        <v>3</v>
      </c>
      <c r="AB20" s="123">
        <f t="shared" si="6"/>
        <v>2</v>
      </c>
      <c r="AC20" s="123">
        <f t="shared" si="7"/>
        <v>7</v>
      </c>
      <c r="AD20" s="95">
        <f t="shared" si="8"/>
        <v>4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5</v>
      </c>
      <c r="AI20" s="85">
        <f t="shared" si="12"/>
        <v>5</v>
      </c>
      <c r="AJ20" s="85">
        <f t="shared" si="13"/>
        <v>3</v>
      </c>
      <c r="AK20" s="85">
        <f t="shared" si="14"/>
        <v>3</v>
      </c>
      <c r="AL20" s="85">
        <f t="shared" si="15"/>
        <v>4</v>
      </c>
      <c r="AM20" s="85">
        <f t="shared" si="16"/>
        <v>4</v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6" t="s">
        <v>31</v>
      </c>
      <c r="D21" s="181" t="s">
        <v>339</v>
      </c>
      <c r="E21" s="77">
        <v>2832</v>
      </c>
      <c r="F21" s="78" t="s">
        <v>33</v>
      </c>
      <c r="G21" s="78">
        <v>5</v>
      </c>
      <c r="H21" s="78">
        <v>4</v>
      </c>
      <c r="I21" s="78">
        <v>3</v>
      </c>
      <c r="J21" s="78">
        <v>3</v>
      </c>
      <c r="K21" s="78">
        <v>5</v>
      </c>
      <c r="L21" s="78">
        <v>4</v>
      </c>
      <c r="M21" s="78" t="s">
        <v>35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2</v>
      </c>
      <c r="W21" s="123">
        <f t="shared" si="1"/>
        <v>0</v>
      </c>
      <c r="X21" s="123">
        <f t="shared" si="27"/>
        <v>0</v>
      </c>
      <c r="Y21" s="123">
        <f t="shared" si="3"/>
        <v>1</v>
      </c>
      <c r="Z21" s="123">
        <f t="shared" si="4"/>
        <v>2</v>
      </c>
      <c r="AA21" s="123">
        <f t="shared" si="5"/>
        <v>2</v>
      </c>
      <c r="AB21" s="123">
        <f t="shared" si="6"/>
        <v>2</v>
      </c>
      <c r="AC21" s="123">
        <f t="shared" si="7"/>
        <v>7</v>
      </c>
      <c r="AD21" s="95">
        <f t="shared" si="8"/>
        <v>3.7142857142857144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5</v>
      </c>
      <c r="AI21" s="85">
        <f t="shared" si="12"/>
        <v>4</v>
      </c>
      <c r="AJ21" s="85">
        <f t="shared" si="13"/>
        <v>3</v>
      </c>
      <c r="AK21" s="85">
        <f t="shared" si="14"/>
        <v>3</v>
      </c>
      <c r="AL21" s="85">
        <f t="shared" si="15"/>
        <v>5</v>
      </c>
      <c r="AM21" s="85">
        <f t="shared" si="16"/>
        <v>4</v>
      </c>
      <c r="AN21" s="85">
        <f t="shared" si="17"/>
        <v>2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6" t="s">
        <v>31</v>
      </c>
      <c r="D22" s="181" t="s">
        <v>340</v>
      </c>
      <c r="E22" s="77">
        <v>2832</v>
      </c>
      <c r="F22" s="78" t="s">
        <v>33</v>
      </c>
      <c r="G22" s="78">
        <v>5</v>
      </c>
      <c r="H22" s="78">
        <v>4</v>
      </c>
      <c r="I22" s="78">
        <v>3</v>
      </c>
      <c r="J22" s="78">
        <v>3</v>
      </c>
      <c r="K22" s="78">
        <v>5</v>
      </c>
      <c r="L22" s="78">
        <v>4</v>
      </c>
      <c r="M22" s="78">
        <v>4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2</v>
      </c>
      <c r="AA22" s="123">
        <f t="shared" si="5"/>
        <v>3</v>
      </c>
      <c r="AB22" s="123">
        <f t="shared" si="6"/>
        <v>2</v>
      </c>
      <c r="AC22" s="123">
        <f t="shared" si="7"/>
        <v>7</v>
      </c>
      <c r="AD22" s="95">
        <f t="shared" si="8"/>
        <v>4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5</v>
      </c>
      <c r="AI22" s="85">
        <f t="shared" si="12"/>
        <v>4</v>
      </c>
      <c r="AJ22" s="85">
        <f t="shared" si="13"/>
        <v>3</v>
      </c>
      <c r="AK22" s="85">
        <f t="shared" si="14"/>
        <v>3</v>
      </c>
      <c r="AL22" s="85">
        <f t="shared" si="15"/>
        <v>5</v>
      </c>
      <c r="AM22" s="85">
        <f t="shared" si="16"/>
        <v>4</v>
      </c>
      <c r="AN22" s="85">
        <f t="shared" si="17"/>
        <v>4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6" t="s">
        <v>31</v>
      </c>
      <c r="D23" s="181" t="s">
        <v>341</v>
      </c>
      <c r="E23" s="77">
        <v>2832</v>
      </c>
      <c r="F23" s="78" t="s">
        <v>33</v>
      </c>
      <c r="G23" s="78">
        <v>5</v>
      </c>
      <c r="H23" s="78">
        <v>4</v>
      </c>
      <c r="I23" s="78">
        <v>3</v>
      </c>
      <c r="J23" s="78">
        <v>3</v>
      </c>
      <c r="K23" s="78">
        <v>5</v>
      </c>
      <c r="L23" s="78">
        <v>4</v>
      </c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2</v>
      </c>
      <c r="AA23" s="123">
        <f t="shared" si="5"/>
        <v>3</v>
      </c>
      <c r="AB23" s="123">
        <f t="shared" si="6"/>
        <v>2</v>
      </c>
      <c r="AC23" s="123">
        <f t="shared" si="7"/>
        <v>7</v>
      </c>
      <c r="AD23" s="95">
        <f t="shared" si="8"/>
        <v>4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5</v>
      </c>
      <c r="AI23" s="85">
        <f t="shared" si="12"/>
        <v>4</v>
      </c>
      <c r="AJ23" s="85">
        <f t="shared" si="13"/>
        <v>3</v>
      </c>
      <c r="AK23" s="85">
        <f t="shared" si="14"/>
        <v>3</v>
      </c>
      <c r="AL23" s="85">
        <f t="shared" si="15"/>
        <v>5</v>
      </c>
      <c r="AM23" s="85">
        <f t="shared" si="16"/>
        <v>4</v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78" x14ac:dyDescent="0.25">
      <c r="A24" s="73">
        <v>19</v>
      </c>
      <c r="B24" s="100"/>
      <c r="C24" s="176" t="s">
        <v>31</v>
      </c>
      <c r="D24" s="177" t="s">
        <v>342</v>
      </c>
      <c r="E24" s="77">
        <v>2832</v>
      </c>
      <c r="F24" s="78" t="s">
        <v>33</v>
      </c>
      <c r="G24" s="78">
        <v>5</v>
      </c>
      <c r="H24" s="78">
        <v>5</v>
      </c>
      <c r="I24" s="78">
        <v>3</v>
      </c>
      <c r="J24" s="78">
        <v>3</v>
      </c>
      <c r="K24" s="78">
        <v>5</v>
      </c>
      <c r="L24" s="78">
        <v>5</v>
      </c>
      <c r="M24" s="78">
        <v>5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2</v>
      </c>
      <c r="AA24" s="123">
        <f t="shared" si="5"/>
        <v>0</v>
      </c>
      <c r="AB24" s="123">
        <f t="shared" si="6"/>
        <v>5</v>
      </c>
      <c r="AC24" s="123">
        <f t="shared" si="7"/>
        <v>7</v>
      </c>
      <c r="AD24" s="95">
        <f t="shared" si="8"/>
        <v>4.4285714285714288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5</v>
      </c>
      <c r="AI24" s="85">
        <f t="shared" si="12"/>
        <v>5</v>
      </c>
      <c r="AJ24" s="85">
        <f t="shared" si="13"/>
        <v>3</v>
      </c>
      <c r="AK24" s="85">
        <f t="shared" si="14"/>
        <v>3</v>
      </c>
      <c r="AL24" s="85">
        <f t="shared" si="15"/>
        <v>5</v>
      </c>
      <c r="AM24" s="85">
        <f t="shared" si="16"/>
        <v>5</v>
      </c>
      <c r="AN24" s="85">
        <f t="shared" si="17"/>
        <v>5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6" t="s">
        <v>31</v>
      </c>
      <c r="D25" s="181" t="s">
        <v>343</v>
      </c>
      <c r="E25" s="77">
        <v>2832</v>
      </c>
      <c r="F25" s="78" t="s">
        <v>33</v>
      </c>
      <c r="G25" s="78">
        <v>5</v>
      </c>
      <c r="H25" s="78">
        <v>4</v>
      </c>
      <c r="I25" s="78">
        <v>3</v>
      </c>
      <c r="J25" s="78">
        <v>3</v>
      </c>
      <c r="K25" s="78">
        <v>5</v>
      </c>
      <c r="L25" s="78">
        <v>5</v>
      </c>
      <c r="M25" s="78">
        <v>4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2</v>
      </c>
      <c r="AA25" s="123">
        <f t="shared" si="5"/>
        <v>2</v>
      </c>
      <c r="AB25" s="123">
        <f t="shared" si="6"/>
        <v>3</v>
      </c>
      <c r="AC25" s="123">
        <f t="shared" si="7"/>
        <v>7</v>
      </c>
      <c r="AD25" s="95">
        <f t="shared" si="8"/>
        <v>4.1428571428571432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5</v>
      </c>
      <c r="AI25" s="85">
        <f t="shared" si="12"/>
        <v>4</v>
      </c>
      <c r="AJ25" s="85">
        <f t="shared" si="13"/>
        <v>3</v>
      </c>
      <c r="AK25" s="85">
        <f t="shared" si="14"/>
        <v>3</v>
      </c>
      <c r="AL25" s="85">
        <f t="shared" si="15"/>
        <v>5</v>
      </c>
      <c r="AM25" s="85">
        <f t="shared" si="16"/>
        <v>5</v>
      </c>
      <c r="AN25" s="85">
        <f t="shared" si="17"/>
        <v>4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6" t="s">
        <v>31</v>
      </c>
      <c r="D26" s="181" t="s">
        <v>344</v>
      </c>
      <c r="E26" s="77">
        <v>2832</v>
      </c>
      <c r="F26" s="78" t="s">
        <v>33</v>
      </c>
      <c r="G26" s="78">
        <v>5</v>
      </c>
      <c r="H26" s="78">
        <v>4</v>
      </c>
      <c r="I26" s="78">
        <v>3</v>
      </c>
      <c r="J26" s="78">
        <v>3</v>
      </c>
      <c r="K26" s="78">
        <v>4</v>
      </c>
      <c r="L26" s="78">
        <v>4</v>
      </c>
      <c r="M26" s="78">
        <v>4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2</v>
      </c>
      <c r="AA26" s="123">
        <f t="shared" si="5"/>
        <v>4</v>
      </c>
      <c r="AB26" s="123">
        <f t="shared" si="6"/>
        <v>1</v>
      </c>
      <c r="AC26" s="123">
        <f t="shared" si="7"/>
        <v>7</v>
      </c>
      <c r="AD26" s="95">
        <f t="shared" si="8"/>
        <v>3.8571428571428572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5</v>
      </c>
      <c r="AI26" s="85">
        <f t="shared" si="12"/>
        <v>4</v>
      </c>
      <c r="AJ26" s="85">
        <f t="shared" si="13"/>
        <v>3</v>
      </c>
      <c r="AK26" s="85">
        <f t="shared" si="14"/>
        <v>3</v>
      </c>
      <c r="AL26" s="85">
        <f t="shared" si="15"/>
        <v>4</v>
      </c>
      <c r="AM26" s="85">
        <f t="shared" si="16"/>
        <v>4</v>
      </c>
      <c r="AN26" s="85">
        <f t="shared" si="17"/>
        <v>4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6" t="s">
        <v>31</v>
      </c>
      <c r="D27" s="181" t="s">
        <v>345</v>
      </c>
      <c r="E27" s="77">
        <v>2832</v>
      </c>
      <c r="F27" s="78" t="s">
        <v>33</v>
      </c>
      <c r="G27" s="78">
        <v>5</v>
      </c>
      <c r="H27" s="78">
        <v>4</v>
      </c>
      <c r="I27" s="78">
        <v>4</v>
      </c>
      <c r="J27" s="78">
        <v>3</v>
      </c>
      <c r="K27" s="78">
        <v>5</v>
      </c>
      <c r="L27" s="78">
        <v>5</v>
      </c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1</v>
      </c>
      <c r="AA27" s="123">
        <f t="shared" si="5"/>
        <v>3</v>
      </c>
      <c r="AB27" s="123">
        <f t="shared" si="6"/>
        <v>3</v>
      </c>
      <c r="AC27" s="123">
        <f t="shared" si="7"/>
        <v>7</v>
      </c>
      <c r="AD27" s="95">
        <f t="shared" si="8"/>
        <v>4.2857142857142856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5</v>
      </c>
      <c r="AI27" s="85">
        <f t="shared" si="12"/>
        <v>4</v>
      </c>
      <c r="AJ27" s="85">
        <f t="shared" si="13"/>
        <v>4</v>
      </c>
      <c r="AK27" s="85">
        <f t="shared" si="14"/>
        <v>3</v>
      </c>
      <c r="AL27" s="85">
        <f t="shared" si="15"/>
        <v>5</v>
      </c>
      <c r="AM27" s="85">
        <f t="shared" si="16"/>
        <v>5</v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6" t="s">
        <v>31</v>
      </c>
      <c r="D28" s="181" t="s">
        <v>346</v>
      </c>
      <c r="E28" s="77">
        <v>2832</v>
      </c>
      <c r="F28" s="78" t="s">
        <v>33</v>
      </c>
      <c r="G28" s="78">
        <v>5</v>
      </c>
      <c r="H28" s="78">
        <v>4</v>
      </c>
      <c r="I28" s="78">
        <v>3</v>
      </c>
      <c r="J28" s="78">
        <v>3</v>
      </c>
      <c r="K28" s="78">
        <v>5</v>
      </c>
      <c r="L28" s="78">
        <v>4</v>
      </c>
      <c r="M28" s="78">
        <v>4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2</v>
      </c>
      <c r="AA28" s="123">
        <f t="shared" si="5"/>
        <v>3</v>
      </c>
      <c r="AB28" s="123">
        <f t="shared" si="6"/>
        <v>2</v>
      </c>
      <c r="AC28" s="123">
        <f t="shared" si="7"/>
        <v>7</v>
      </c>
      <c r="AD28" s="95">
        <f t="shared" si="8"/>
        <v>4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5</v>
      </c>
      <c r="AI28" s="85">
        <f t="shared" si="12"/>
        <v>4</v>
      </c>
      <c r="AJ28" s="85">
        <f t="shared" si="13"/>
        <v>3</v>
      </c>
      <c r="AK28" s="85">
        <f t="shared" si="14"/>
        <v>3</v>
      </c>
      <c r="AL28" s="85">
        <f t="shared" si="15"/>
        <v>5</v>
      </c>
      <c r="AM28" s="85">
        <f t="shared" si="16"/>
        <v>4</v>
      </c>
      <c r="AN28" s="85">
        <f t="shared" si="17"/>
        <v>4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1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6" t="s">
        <v>31</v>
      </c>
      <c r="D29" s="181" t="s">
        <v>347</v>
      </c>
      <c r="E29" s="77">
        <v>2832</v>
      </c>
      <c r="F29" s="78" t="s">
        <v>33</v>
      </c>
      <c r="G29" s="78">
        <v>4</v>
      </c>
      <c r="H29" s="78">
        <v>4</v>
      </c>
      <c r="I29" s="78">
        <v>3</v>
      </c>
      <c r="J29" s="78">
        <v>3</v>
      </c>
      <c r="K29" s="78">
        <v>5</v>
      </c>
      <c r="L29" s="78">
        <v>5</v>
      </c>
      <c r="M29" s="78">
        <v>4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2</v>
      </c>
      <c r="AA29" s="123">
        <f t="shared" si="5"/>
        <v>3</v>
      </c>
      <c r="AB29" s="123">
        <f t="shared" si="6"/>
        <v>2</v>
      </c>
      <c r="AC29" s="123">
        <f t="shared" si="7"/>
        <v>7</v>
      </c>
      <c r="AD29" s="101">
        <f t="shared" si="8"/>
        <v>4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4</v>
      </c>
      <c r="AI29" s="85">
        <f t="shared" si="12"/>
        <v>4</v>
      </c>
      <c r="AJ29" s="85">
        <f t="shared" si="13"/>
        <v>3</v>
      </c>
      <c r="AK29" s="85">
        <f t="shared" si="14"/>
        <v>3</v>
      </c>
      <c r="AL29" s="85">
        <f t="shared" si="15"/>
        <v>5</v>
      </c>
      <c r="AM29" s="85">
        <f t="shared" si="16"/>
        <v>5</v>
      </c>
      <c r="AN29" s="85">
        <f t="shared" si="17"/>
        <v>4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1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76" t="s">
        <v>31</v>
      </c>
      <c r="D30" s="181" t="s">
        <v>348</v>
      </c>
      <c r="E30" s="77">
        <v>2832</v>
      </c>
      <c r="F30" s="78" t="s">
        <v>33</v>
      </c>
      <c r="G30" s="78">
        <v>5</v>
      </c>
      <c r="H30" s="78">
        <v>4</v>
      </c>
      <c r="I30" s="78">
        <v>4</v>
      </c>
      <c r="J30" s="78">
        <v>4</v>
      </c>
      <c r="K30" s="78">
        <v>5</v>
      </c>
      <c r="L30" s="78">
        <v>4</v>
      </c>
      <c r="M30" s="78">
        <v>5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4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4</v>
      </c>
      <c r="AB30" s="123">
        <f t="shared" si="6"/>
        <v>3</v>
      </c>
      <c r="AC30" s="123">
        <f t="shared" si="7"/>
        <v>7</v>
      </c>
      <c r="AD30" s="95">
        <f t="shared" si="8"/>
        <v>4.4285714285714288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5</v>
      </c>
      <c r="AI30" s="85">
        <f t="shared" si="12"/>
        <v>4</v>
      </c>
      <c r="AJ30" s="85">
        <f t="shared" si="13"/>
        <v>4</v>
      </c>
      <c r="AK30" s="85">
        <f t="shared" si="14"/>
        <v>4</v>
      </c>
      <c r="AL30" s="85">
        <f t="shared" si="15"/>
        <v>5</v>
      </c>
      <c r="AM30" s="85">
        <f t="shared" si="16"/>
        <v>4</v>
      </c>
      <c r="AN30" s="85">
        <f t="shared" si="17"/>
        <v>5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1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COUNTIF(E6:E36,"2832")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4.8181818181818183</v>
      </c>
      <c r="H38" s="120">
        <v>4.125</v>
      </c>
      <c r="I38" s="120">
        <v>3.3333333333333335</v>
      </c>
      <c r="J38" s="120">
        <v>3.2083333333333335</v>
      </c>
      <c r="K38" s="120">
        <v>4.666666666666667</v>
      </c>
      <c r="L38" s="120">
        <v>4.208333333333333</v>
      </c>
      <c r="M38" s="120">
        <v>3.875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сводн.!T8</f>
        <v>3</v>
      </c>
      <c r="W38" s="123">
        <f>SUM(W6:W37)</f>
        <v>0</v>
      </c>
      <c r="X38" s="123">
        <f>SUM(X6:X37)</f>
        <v>0</v>
      </c>
      <c r="Y38" s="123">
        <f>SUM(Y6:Y37)-X38</f>
        <v>3</v>
      </c>
      <c r="Z38" s="123">
        <f>SUM(Z6:Z37)</f>
        <v>47</v>
      </c>
      <c r="AA38" s="123">
        <f>SUM(AA6:AA37)</f>
        <v>59</v>
      </c>
      <c r="AB38" s="123">
        <f>SUM(AB6:AB37)</f>
        <v>57</v>
      </c>
      <c r="AC38" s="123">
        <f t="shared" si="7"/>
        <v>166</v>
      </c>
      <c r="AD38" s="95">
        <f t="shared" si="8"/>
        <v>4.024096385542169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4.8181818181818183</v>
      </c>
      <c r="AI38" s="125">
        <f t="shared" si="28"/>
        <v>4.125</v>
      </c>
      <c r="AJ38" s="125">
        <f t="shared" si="28"/>
        <v>3.3333333333333335</v>
      </c>
      <c r="AK38" s="125">
        <f t="shared" si="28"/>
        <v>3.2083333333333335</v>
      </c>
      <c r="AL38" s="125">
        <f t="shared" si="28"/>
        <v>4.666666666666667</v>
      </c>
      <c r="AM38" s="125">
        <f t="shared" si="28"/>
        <v>4.208333333333333</v>
      </c>
      <c r="AN38" s="125">
        <f t="shared" si="28"/>
        <v>3.875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19</v>
      </c>
      <c r="H39" s="130">
        <v>5</v>
      </c>
      <c r="I39" s="130" t="str">
        <v>0</v>
      </c>
      <c r="J39" s="130">
        <v>1</v>
      </c>
      <c r="K39" s="130">
        <v>17</v>
      </c>
      <c r="L39" s="130">
        <v>8</v>
      </c>
      <c r="M39" s="130">
        <v>7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166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19</v>
      </c>
      <c r="AI39" s="137">
        <f t="shared" si="29"/>
        <v>5</v>
      </c>
      <c r="AJ39" s="137" t="str">
        <f t="shared" si="29"/>
        <v>0</v>
      </c>
      <c r="AK39" s="137">
        <f t="shared" si="29"/>
        <v>1</v>
      </c>
      <c r="AL39" s="137">
        <f t="shared" si="29"/>
        <v>17</v>
      </c>
      <c r="AM39" s="137">
        <f t="shared" si="29"/>
        <v>8</v>
      </c>
      <c r="AN39" s="137">
        <f t="shared" si="29"/>
        <v>7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2</v>
      </c>
      <c r="H40" s="145">
        <v>17</v>
      </c>
      <c r="I40" s="145">
        <v>8</v>
      </c>
      <c r="J40" s="145">
        <v>3</v>
      </c>
      <c r="K40" s="145">
        <v>6</v>
      </c>
      <c r="L40" s="145">
        <v>13</v>
      </c>
      <c r="M40" s="145">
        <v>10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4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4</v>
      </c>
      <c r="AA40" s="148">
        <f>IF(COUNTIF(AA6:AA37,4)=0," ",COUNTIF(AA6:AA37,4))</f>
        <v>4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2</v>
      </c>
      <c r="AI40" s="148">
        <f t="shared" si="30"/>
        <v>17</v>
      </c>
      <c r="AJ40" s="148">
        <f t="shared" si="30"/>
        <v>8</v>
      </c>
      <c r="AK40" s="148">
        <f t="shared" si="30"/>
        <v>3</v>
      </c>
      <c r="AL40" s="148">
        <f t="shared" si="30"/>
        <v>6</v>
      </c>
      <c r="AM40" s="148">
        <f t="shared" si="30"/>
        <v>13</v>
      </c>
      <c r="AN40" s="148">
        <f t="shared" si="30"/>
        <v>10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1</v>
      </c>
      <c r="H41" s="158">
        <v>2</v>
      </c>
      <c r="I41" s="158">
        <v>16</v>
      </c>
      <c r="J41" s="158">
        <v>20</v>
      </c>
      <c r="K41" s="158">
        <v>1</v>
      </c>
      <c r="L41" s="158">
        <v>3</v>
      </c>
      <c r="M41" s="158">
        <v>4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17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2</v>
      </c>
      <c r="AA41" s="161">
        <f>IF(COUNTIF(AA6:AA37,3)=0," ",COUNTIF(AA6:AA37,3))</f>
        <v>9</v>
      </c>
      <c r="AB41" s="161">
        <f>IF(COUNTIF(AB6:AB37,3)=0," ",COUNTIF(AB6:AB37,3))</f>
        <v>5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1</v>
      </c>
      <c r="AI41" s="161">
        <f t="shared" si="31"/>
        <v>2</v>
      </c>
      <c r="AJ41" s="161">
        <f t="shared" si="31"/>
        <v>16</v>
      </c>
      <c r="AK41" s="161">
        <f t="shared" si="31"/>
        <v>20</v>
      </c>
      <c r="AL41" s="161">
        <f t="shared" si="31"/>
        <v>1</v>
      </c>
      <c r="AM41" s="161">
        <f t="shared" si="31"/>
        <v>3</v>
      </c>
      <c r="AN41" s="161">
        <f t="shared" si="31"/>
        <v>4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3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3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11</v>
      </c>
      <c r="AA42" s="80">
        <f>IF(COUNTIF(AA6:AA37,2)=0," ",COUNTIF(AA6:AA37,2))</f>
        <v>6</v>
      </c>
      <c r="AB42" s="80">
        <f>IF(COUNTIF(AB6:AB37,2)=0," ",COUNTIF(AB6:AB37,2))</f>
        <v>8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3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1</v>
      </c>
      <c r="G43" s="79">
        <v>3</v>
      </c>
      <c r="H43" s="79">
        <v>1</v>
      </c>
      <c r="I43" s="79">
        <v>1</v>
      </c>
      <c r="J43" s="79">
        <v>1</v>
      </c>
      <c r="K43" s="79">
        <v>1</v>
      </c>
      <c r="L43" s="79">
        <v>1</v>
      </c>
      <c r="M43" s="79">
        <v>1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1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1</v>
      </c>
      <c r="AH43" s="169">
        <f t="shared" si="34"/>
        <v>3</v>
      </c>
      <c r="AI43" s="169">
        <f t="shared" si="34"/>
        <v>1</v>
      </c>
      <c r="AJ43" s="169">
        <f t="shared" si="34"/>
        <v>1</v>
      </c>
      <c r="AK43" s="169">
        <f t="shared" si="34"/>
        <v>1</v>
      </c>
      <c r="AL43" s="169">
        <f t="shared" si="34"/>
        <v>1</v>
      </c>
      <c r="AM43" s="169">
        <f t="shared" si="34"/>
        <v>1</v>
      </c>
      <c r="AN43" s="169">
        <f t="shared" si="34"/>
        <v>1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24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6">IF(COUNTIF(AG6:AG37,"з")=0,"0",COUNTIF(AG6:AG37,"з"))</f>
        <v>24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44019.541676620371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72" t="s">
        <v>190</v>
      </c>
      <c r="G2" s="172"/>
      <c r="H2" s="172"/>
      <c r="I2" s="172"/>
      <c r="J2" s="172"/>
      <c r="K2" s="172"/>
      <c r="L2" s="24" t="s">
        <v>2</v>
      </c>
      <c r="M2" s="24" t="s">
        <v>277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2833</v>
      </c>
      <c r="B3" s="29"/>
      <c r="C3" s="29"/>
      <c r="D3" s="30" t="s">
        <v>3</v>
      </c>
      <c r="E3" s="31"/>
      <c r="F3" s="32" t="s">
        <v>7</v>
      </c>
      <c r="G3" s="32" t="s">
        <v>4</v>
      </c>
      <c r="H3" s="175" t="s">
        <v>191</v>
      </c>
      <c r="I3" s="32" t="s">
        <v>315</v>
      </c>
      <c r="J3" s="32" t="s">
        <v>349</v>
      </c>
      <c r="K3" s="32" t="s">
        <v>317</v>
      </c>
      <c r="L3" s="32" t="s">
        <v>350</v>
      </c>
      <c r="M3" s="32" t="s">
        <v>279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7" t="s">
        <v>282</v>
      </c>
      <c r="H5" s="56" t="s">
        <v>283</v>
      </c>
      <c r="I5" s="56" t="s">
        <v>20</v>
      </c>
      <c r="J5" s="58" t="s">
        <v>284</v>
      </c>
      <c r="K5" s="58" t="s">
        <v>285</v>
      </c>
      <c r="L5" s="58" t="s">
        <v>21</v>
      </c>
      <c r="M5" s="58" t="s">
        <v>286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287</v>
      </c>
      <c r="C6" s="176" t="s">
        <v>31</v>
      </c>
      <c r="D6" s="177" t="s">
        <v>351</v>
      </c>
      <c r="E6" s="77">
        <v>2833</v>
      </c>
      <c r="F6" s="78" t="s">
        <v>33</v>
      </c>
      <c r="G6" s="78">
        <v>4</v>
      </c>
      <c r="H6" s="78">
        <v>4</v>
      </c>
      <c r="I6" s="78">
        <v>4</v>
      </c>
      <c r="J6" s="78">
        <v>5</v>
      </c>
      <c r="K6" s="78">
        <v>4</v>
      </c>
      <c r="L6" s="78">
        <v>4</v>
      </c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6</v>
      </c>
      <c r="AB6" s="81">
        <f t="shared" ref="AB6:AB37" si="6">COUNTIF(AG6:AV6,AB$5)</f>
        <v>1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4.1428571428571432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4</v>
      </c>
      <c r="AI6" s="85">
        <f t="shared" ref="AI6:AI37" si="12">IF(ISERROR(VALUE(LEFT(H6))),LEFT(H6),VALUE(LEFT(H6)))</f>
        <v>4</v>
      </c>
      <c r="AJ6" s="85">
        <f t="shared" ref="AJ6:AJ37" si="13">IF(ISERROR(VALUE(LEFT(I6))),LEFT(I6),VALUE(LEFT(I6)))</f>
        <v>4</v>
      </c>
      <c r="AK6" s="85">
        <f t="shared" ref="AK6:AK37" si="14">IF(ISERROR(VALUE(LEFT(J6))),LEFT(J6),VALUE(LEFT(J6)))</f>
        <v>5</v>
      </c>
      <c r="AL6" s="85">
        <f t="shared" ref="AL6:AL37" si="15">IF(ISERROR(VALUE(LEFT(K6))),LEFT(K6),VALUE(LEFT(K6)))</f>
        <v>4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62.4" x14ac:dyDescent="0.25">
      <c r="A7" s="73">
        <v>2</v>
      </c>
      <c r="B7" s="74" t="s">
        <v>287</v>
      </c>
      <c r="C7" s="176" t="s">
        <v>31</v>
      </c>
      <c r="D7" s="177" t="s">
        <v>352</v>
      </c>
      <c r="E7" s="77">
        <v>2833</v>
      </c>
      <c r="F7" s="78" t="s">
        <v>33</v>
      </c>
      <c r="G7" s="78">
        <v>4</v>
      </c>
      <c r="H7" s="78">
        <v>3</v>
      </c>
      <c r="I7" s="78">
        <v>5</v>
      </c>
      <c r="J7" s="78">
        <v>3</v>
      </c>
      <c r="K7" s="78">
        <v>4</v>
      </c>
      <c r="L7" s="78">
        <v>3</v>
      </c>
      <c r="M7" s="78">
        <v>5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3</v>
      </c>
      <c r="AA7" s="81">
        <f t="shared" si="5"/>
        <v>2</v>
      </c>
      <c r="AB7" s="81">
        <f t="shared" si="6"/>
        <v>2</v>
      </c>
      <c r="AC7" s="81">
        <f t="shared" si="7"/>
        <v>7</v>
      </c>
      <c r="AD7" s="82">
        <f t="shared" si="8"/>
        <v>3.8571428571428572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4</v>
      </c>
      <c r="AI7" s="85">
        <f t="shared" si="12"/>
        <v>3</v>
      </c>
      <c r="AJ7" s="85">
        <f t="shared" si="13"/>
        <v>5</v>
      </c>
      <c r="AK7" s="85">
        <f t="shared" si="14"/>
        <v>3</v>
      </c>
      <c r="AL7" s="85">
        <f t="shared" si="15"/>
        <v>4</v>
      </c>
      <c r="AM7" s="85">
        <f t="shared" si="16"/>
        <v>3</v>
      </c>
      <c r="AN7" s="85">
        <f t="shared" si="17"/>
        <v>5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78" x14ac:dyDescent="0.25">
      <c r="A8" s="73">
        <v>3</v>
      </c>
      <c r="B8" s="74" t="s">
        <v>287</v>
      </c>
      <c r="C8" s="176" t="s">
        <v>31</v>
      </c>
      <c r="D8" s="177" t="s">
        <v>353</v>
      </c>
      <c r="E8" s="77">
        <v>2833</v>
      </c>
      <c r="F8" s="78" t="s">
        <v>33</v>
      </c>
      <c r="G8" s="78">
        <v>3</v>
      </c>
      <c r="H8" s="78">
        <v>4</v>
      </c>
      <c r="I8" s="78">
        <v>5</v>
      </c>
      <c r="J8" s="78">
        <v>3</v>
      </c>
      <c r="K8" s="78">
        <v>4</v>
      </c>
      <c r="L8" s="78">
        <v>4</v>
      </c>
      <c r="M8" s="78">
        <v>5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2</v>
      </c>
      <c r="AA8" s="81">
        <f t="shared" si="5"/>
        <v>3</v>
      </c>
      <c r="AB8" s="81">
        <f t="shared" si="6"/>
        <v>2</v>
      </c>
      <c r="AC8" s="81">
        <f t="shared" si="7"/>
        <v>7</v>
      </c>
      <c r="AD8" s="82">
        <f t="shared" si="8"/>
        <v>4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3</v>
      </c>
      <c r="AI8" s="85">
        <f t="shared" si="12"/>
        <v>4</v>
      </c>
      <c r="AJ8" s="85">
        <f t="shared" si="13"/>
        <v>5</v>
      </c>
      <c r="AK8" s="85">
        <f t="shared" si="14"/>
        <v>3</v>
      </c>
      <c r="AL8" s="85">
        <f t="shared" si="15"/>
        <v>4</v>
      </c>
      <c r="AM8" s="85">
        <f t="shared" si="16"/>
        <v>4</v>
      </c>
      <c r="AN8" s="85">
        <f t="shared" si="17"/>
        <v>5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93.6" x14ac:dyDescent="0.25">
      <c r="A9" s="73">
        <v>4</v>
      </c>
      <c r="B9" s="74" t="s">
        <v>287</v>
      </c>
      <c r="C9" s="176" t="s">
        <v>31</v>
      </c>
      <c r="D9" s="177" t="s">
        <v>354</v>
      </c>
      <c r="E9" s="77">
        <v>2833</v>
      </c>
      <c r="F9" s="78" t="s">
        <v>33</v>
      </c>
      <c r="G9" s="78">
        <v>4</v>
      </c>
      <c r="H9" s="78">
        <v>3</v>
      </c>
      <c r="I9" s="78">
        <v>5</v>
      </c>
      <c r="J9" s="78">
        <v>3</v>
      </c>
      <c r="K9" s="78">
        <v>3</v>
      </c>
      <c r="L9" s="78">
        <v>3</v>
      </c>
      <c r="M9" s="78">
        <v>3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5</v>
      </c>
      <c r="AA9" s="81">
        <f t="shared" si="5"/>
        <v>1</v>
      </c>
      <c r="AB9" s="81">
        <f t="shared" si="6"/>
        <v>1</v>
      </c>
      <c r="AC9" s="81">
        <f t="shared" si="7"/>
        <v>7</v>
      </c>
      <c r="AD9" s="82">
        <f t="shared" si="8"/>
        <v>3.4285714285714284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4</v>
      </c>
      <c r="AI9" s="85">
        <f t="shared" si="12"/>
        <v>3</v>
      </c>
      <c r="AJ9" s="85">
        <f t="shared" si="13"/>
        <v>5</v>
      </c>
      <c r="AK9" s="85">
        <f t="shared" si="14"/>
        <v>3</v>
      </c>
      <c r="AL9" s="85">
        <f t="shared" si="15"/>
        <v>3</v>
      </c>
      <c r="AM9" s="85">
        <f t="shared" si="16"/>
        <v>3</v>
      </c>
      <c r="AN9" s="85">
        <f t="shared" si="17"/>
        <v>3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62.4" x14ac:dyDescent="0.25">
      <c r="A10" s="73">
        <v>5</v>
      </c>
      <c r="B10" s="74" t="s">
        <v>287</v>
      </c>
      <c r="C10" s="176" t="s">
        <v>31</v>
      </c>
      <c r="D10" s="177" t="s">
        <v>355</v>
      </c>
      <c r="E10" s="77">
        <v>2833</v>
      </c>
      <c r="F10" s="78" t="s">
        <v>33</v>
      </c>
      <c r="G10" s="78">
        <v>4</v>
      </c>
      <c r="H10" s="78">
        <v>4</v>
      </c>
      <c r="I10" s="78">
        <v>5</v>
      </c>
      <c r="J10" s="78">
        <v>4</v>
      </c>
      <c r="K10" s="78">
        <v>4</v>
      </c>
      <c r="L10" s="78">
        <v>4</v>
      </c>
      <c r="M10" s="78">
        <v>5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5</v>
      </c>
      <c r="AB10" s="81">
        <f t="shared" si="6"/>
        <v>2</v>
      </c>
      <c r="AC10" s="81">
        <f t="shared" si="7"/>
        <v>7</v>
      </c>
      <c r="AD10" s="82">
        <f t="shared" si="8"/>
        <v>4.2857142857142856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4</v>
      </c>
      <c r="AI10" s="85">
        <f t="shared" si="12"/>
        <v>4</v>
      </c>
      <c r="AJ10" s="85">
        <f t="shared" si="13"/>
        <v>5</v>
      </c>
      <c r="AK10" s="85">
        <f t="shared" si="14"/>
        <v>4</v>
      </c>
      <c r="AL10" s="85">
        <f t="shared" si="15"/>
        <v>4</v>
      </c>
      <c r="AM10" s="85">
        <f t="shared" si="16"/>
        <v>4</v>
      </c>
      <c r="AN10" s="85">
        <f t="shared" si="17"/>
        <v>5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287</v>
      </c>
      <c r="C11" s="176" t="s">
        <v>31</v>
      </c>
      <c r="D11" s="177" t="s">
        <v>356</v>
      </c>
      <c r="E11" s="77">
        <v>2833</v>
      </c>
      <c r="F11" s="78" t="s">
        <v>33</v>
      </c>
      <c r="G11" s="78">
        <v>4</v>
      </c>
      <c r="H11" s="78">
        <v>3</v>
      </c>
      <c r="I11" s="78">
        <v>5</v>
      </c>
      <c r="J11" s="78">
        <v>3</v>
      </c>
      <c r="K11" s="78">
        <v>4</v>
      </c>
      <c r="L11" s="78">
        <v>3</v>
      </c>
      <c r="M11" s="78">
        <v>3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4</v>
      </c>
      <c r="AA11" s="182">
        <f t="shared" si="5"/>
        <v>2</v>
      </c>
      <c r="AB11" s="182">
        <f t="shared" si="6"/>
        <v>1</v>
      </c>
      <c r="AC11" s="81">
        <f t="shared" si="7"/>
        <v>7</v>
      </c>
      <c r="AD11" s="82">
        <f t="shared" si="8"/>
        <v>3.5714285714285716</v>
      </c>
      <c r="AE11" s="90">
        <f t="shared" si="9"/>
        <v>0</v>
      </c>
      <c r="AG11" s="85" t="str">
        <f t="shared" si="10"/>
        <v>з</v>
      </c>
      <c r="AH11" s="85">
        <f t="shared" si="11"/>
        <v>4</v>
      </c>
      <c r="AI11" s="85">
        <f t="shared" si="12"/>
        <v>3</v>
      </c>
      <c r="AJ11" s="85">
        <f t="shared" si="13"/>
        <v>5</v>
      </c>
      <c r="AK11" s="85">
        <f t="shared" si="14"/>
        <v>3</v>
      </c>
      <c r="AL11" s="85">
        <f t="shared" si="15"/>
        <v>4</v>
      </c>
      <c r="AM11" s="85">
        <f t="shared" si="16"/>
        <v>3</v>
      </c>
      <c r="AN11" s="85">
        <f t="shared" si="17"/>
        <v>3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76" t="s">
        <v>31</v>
      </c>
      <c r="D12" s="181" t="s">
        <v>357</v>
      </c>
      <c r="E12" s="77">
        <v>2833</v>
      </c>
      <c r="F12" s="78" t="s">
        <v>336</v>
      </c>
      <c r="G12" s="78">
        <v>4</v>
      </c>
      <c r="H12" s="78">
        <v>3</v>
      </c>
      <c r="I12" s="78" t="s">
        <v>127</v>
      </c>
      <c r="J12" s="78">
        <v>3</v>
      </c>
      <c r="K12" s="78">
        <v>4</v>
      </c>
      <c r="L12" s="78">
        <v>3</v>
      </c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3</v>
      </c>
      <c r="AA12" s="81">
        <f t="shared" si="5"/>
        <v>3</v>
      </c>
      <c r="AB12" s="81">
        <f t="shared" si="6"/>
        <v>0</v>
      </c>
      <c r="AC12" s="81">
        <f t="shared" si="7"/>
        <v>6</v>
      </c>
      <c r="AD12" s="82">
        <f t="shared" si="8"/>
        <v>3.5</v>
      </c>
      <c r="AE12" s="83">
        <f t="shared" si="9"/>
        <v>0</v>
      </c>
      <c r="AF12" s="84"/>
      <c r="AG12" s="85" t="str">
        <f t="shared" si="10"/>
        <v>а</v>
      </c>
      <c r="AH12" s="85">
        <f t="shared" si="11"/>
        <v>4</v>
      </c>
      <c r="AI12" s="85">
        <f t="shared" si="12"/>
        <v>3</v>
      </c>
      <c r="AJ12" s="85" t="str">
        <f t="shared" si="13"/>
        <v>А</v>
      </c>
      <c r="AK12" s="85">
        <f t="shared" si="14"/>
        <v>3</v>
      </c>
      <c r="AL12" s="85">
        <f t="shared" si="15"/>
        <v>4</v>
      </c>
      <c r="AM12" s="85">
        <f t="shared" si="16"/>
        <v>3</v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78" x14ac:dyDescent="0.25">
      <c r="A13" s="73">
        <v>8</v>
      </c>
      <c r="B13" s="74" t="s">
        <v>287</v>
      </c>
      <c r="C13" s="176" t="s">
        <v>31</v>
      </c>
      <c r="D13" s="177" t="s">
        <v>358</v>
      </c>
      <c r="E13" s="77">
        <v>2833</v>
      </c>
      <c r="F13" s="78" t="s">
        <v>33</v>
      </c>
      <c r="G13" s="78">
        <v>5</v>
      </c>
      <c r="H13" s="78">
        <v>4</v>
      </c>
      <c r="I13" s="78">
        <v>5</v>
      </c>
      <c r="J13" s="78">
        <v>3</v>
      </c>
      <c r="K13" s="78">
        <v>5</v>
      </c>
      <c r="L13" s="78">
        <v>5</v>
      </c>
      <c r="M13" s="78">
        <v>4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1</v>
      </c>
      <c r="AA13" s="81">
        <f t="shared" si="5"/>
        <v>2</v>
      </c>
      <c r="AB13" s="81">
        <f t="shared" si="6"/>
        <v>4</v>
      </c>
      <c r="AC13" s="81">
        <f t="shared" si="7"/>
        <v>7</v>
      </c>
      <c r="AD13" s="82">
        <f t="shared" si="8"/>
        <v>4.4285714285714288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5</v>
      </c>
      <c r="AI13" s="85">
        <f t="shared" si="12"/>
        <v>4</v>
      </c>
      <c r="AJ13" s="85">
        <f t="shared" si="13"/>
        <v>5</v>
      </c>
      <c r="AK13" s="85">
        <f t="shared" si="14"/>
        <v>3</v>
      </c>
      <c r="AL13" s="85">
        <f t="shared" si="15"/>
        <v>5</v>
      </c>
      <c r="AM13" s="85">
        <f t="shared" si="16"/>
        <v>5</v>
      </c>
      <c r="AN13" s="85">
        <f t="shared" si="17"/>
        <v>4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78" x14ac:dyDescent="0.25">
      <c r="A14" s="73">
        <v>9</v>
      </c>
      <c r="B14" s="74"/>
      <c r="C14" s="176" t="s">
        <v>31</v>
      </c>
      <c r="D14" s="177" t="s">
        <v>359</v>
      </c>
      <c r="E14" s="77">
        <v>2833</v>
      </c>
      <c r="F14" s="78" t="s">
        <v>33</v>
      </c>
      <c r="G14" s="78">
        <v>4</v>
      </c>
      <c r="H14" s="78">
        <v>4</v>
      </c>
      <c r="I14" s="78">
        <v>4</v>
      </c>
      <c r="J14" s="78">
        <v>4</v>
      </c>
      <c r="K14" s="78">
        <v>5</v>
      </c>
      <c r="L14" s="78">
        <v>4</v>
      </c>
      <c r="M14" s="78">
        <v>5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4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5</v>
      </c>
      <c r="AB14" s="123">
        <f t="shared" si="6"/>
        <v>2</v>
      </c>
      <c r="AC14" s="123">
        <f t="shared" si="7"/>
        <v>7</v>
      </c>
      <c r="AD14" s="95">
        <f t="shared" si="8"/>
        <v>4.2857142857142856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4</v>
      </c>
      <c r="AI14" s="85">
        <f t="shared" si="12"/>
        <v>4</v>
      </c>
      <c r="AJ14" s="85">
        <f t="shared" si="13"/>
        <v>4</v>
      </c>
      <c r="AK14" s="85">
        <f t="shared" si="14"/>
        <v>4</v>
      </c>
      <c r="AL14" s="85">
        <f t="shared" si="15"/>
        <v>5</v>
      </c>
      <c r="AM14" s="85">
        <f t="shared" si="16"/>
        <v>4</v>
      </c>
      <c r="AN14" s="85">
        <f t="shared" si="17"/>
        <v>5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62.4" x14ac:dyDescent="0.25">
      <c r="A15" s="73">
        <v>10</v>
      </c>
      <c r="B15" s="74"/>
      <c r="C15" s="176" t="s">
        <v>31</v>
      </c>
      <c r="D15" s="177" t="s">
        <v>360</v>
      </c>
      <c r="E15" s="77">
        <v>2833</v>
      </c>
      <c r="F15" s="78" t="s">
        <v>33</v>
      </c>
      <c r="G15" s="78">
        <v>5</v>
      </c>
      <c r="H15" s="78">
        <v>4</v>
      </c>
      <c r="I15" s="78">
        <v>5</v>
      </c>
      <c r="J15" s="78">
        <v>4</v>
      </c>
      <c r="K15" s="78">
        <v>4</v>
      </c>
      <c r="L15" s="78">
        <v>5</v>
      </c>
      <c r="M15" s="78">
        <v>5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4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3</v>
      </c>
      <c r="AB15" s="123">
        <f t="shared" si="6"/>
        <v>4</v>
      </c>
      <c r="AC15" s="123">
        <f t="shared" si="7"/>
        <v>7</v>
      </c>
      <c r="AD15" s="95">
        <f t="shared" si="8"/>
        <v>4.5714285714285712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5</v>
      </c>
      <c r="AI15" s="85">
        <f t="shared" si="12"/>
        <v>4</v>
      </c>
      <c r="AJ15" s="85">
        <f t="shared" si="13"/>
        <v>5</v>
      </c>
      <c r="AK15" s="85">
        <f t="shared" si="14"/>
        <v>4</v>
      </c>
      <c r="AL15" s="85">
        <f t="shared" si="15"/>
        <v>4</v>
      </c>
      <c r="AM15" s="85">
        <f t="shared" si="16"/>
        <v>5</v>
      </c>
      <c r="AN15" s="85">
        <f t="shared" si="17"/>
        <v>5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76" t="s">
        <v>31</v>
      </c>
      <c r="D16" s="181" t="s">
        <v>361</v>
      </c>
      <c r="E16" s="77">
        <v>2833</v>
      </c>
      <c r="F16" s="78" t="s">
        <v>336</v>
      </c>
      <c r="G16" s="78">
        <v>5</v>
      </c>
      <c r="H16" s="78">
        <v>3</v>
      </c>
      <c r="I16" s="78">
        <v>4</v>
      </c>
      <c r="J16" s="78">
        <v>3</v>
      </c>
      <c r="K16" s="78">
        <v>4</v>
      </c>
      <c r="L16" s="78">
        <v>4</v>
      </c>
      <c r="M16" s="78">
        <v>5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2</v>
      </c>
      <c r="AA16" s="123">
        <f t="shared" si="5"/>
        <v>3</v>
      </c>
      <c r="AB16" s="123">
        <f t="shared" si="6"/>
        <v>2</v>
      </c>
      <c r="AC16" s="123">
        <f t="shared" si="7"/>
        <v>7</v>
      </c>
      <c r="AD16" s="95">
        <f t="shared" si="8"/>
        <v>4</v>
      </c>
      <c r="AE16" s="96">
        <f t="shared" si="9"/>
        <v>0</v>
      </c>
      <c r="AF16" s="17"/>
      <c r="AG16" s="85" t="str">
        <f t="shared" si="10"/>
        <v>а</v>
      </c>
      <c r="AH16" s="85">
        <f t="shared" si="11"/>
        <v>5</v>
      </c>
      <c r="AI16" s="85">
        <f t="shared" si="12"/>
        <v>3</v>
      </c>
      <c r="AJ16" s="85">
        <f t="shared" si="13"/>
        <v>4</v>
      </c>
      <c r="AK16" s="85">
        <f t="shared" si="14"/>
        <v>3</v>
      </c>
      <c r="AL16" s="85">
        <f t="shared" si="15"/>
        <v>4</v>
      </c>
      <c r="AM16" s="85">
        <f t="shared" si="16"/>
        <v>4</v>
      </c>
      <c r="AN16" s="85">
        <f t="shared" si="17"/>
        <v>5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78" x14ac:dyDescent="0.25">
      <c r="A17" s="73">
        <v>12</v>
      </c>
      <c r="B17" s="99"/>
      <c r="C17" s="176" t="s">
        <v>31</v>
      </c>
      <c r="D17" s="177" t="s">
        <v>362</v>
      </c>
      <c r="E17" s="77">
        <v>2833</v>
      </c>
      <c r="F17" s="78" t="s">
        <v>33</v>
      </c>
      <c r="G17" s="78">
        <v>4</v>
      </c>
      <c r="H17" s="78">
        <v>3</v>
      </c>
      <c r="I17" s="78">
        <v>5</v>
      </c>
      <c r="J17" s="78">
        <v>3</v>
      </c>
      <c r="K17" s="78">
        <v>4</v>
      </c>
      <c r="L17" s="78">
        <v>3</v>
      </c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3</v>
      </c>
      <c r="AA17" s="123">
        <f t="shared" si="5"/>
        <v>3</v>
      </c>
      <c r="AB17" s="123">
        <f t="shared" si="6"/>
        <v>1</v>
      </c>
      <c r="AC17" s="123">
        <f t="shared" si="7"/>
        <v>7</v>
      </c>
      <c r="AD17" s="95">
        <f t="shared" si="8"/>
        <v>3.7142857142857144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4</v>
      </c>
      <c r="AI17" s="85">
        <f t="shared" si="12"/>
        <v>3</v>
      </c>
      <c r="AJ17" s="85">
        <f t="shared" si="13"/>
        <v>5</v>
      </c>
      <c r="AK17" s="85">
        <f t="shared" si="14"/>
        <v>3</v>
      </c>
      <c r="AL17" s="85">
        <f t="shared" si="15"/>
        <v>4</v>
      </c>
      <c r="AM17" s="85">
        <f t="shared" si="16"/>
        <v>3</v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78" x14ac:dyDescent="0.25">
      <c r="A18" s="73">
        <v>13</v>
      </c>
      <c r="B18" s="100"/>
      <c r="C18" s="176" t="s">
        <v>31</v>
      </c>
      <c r="D18" s="177" t="s">
        <v>363</v>
      </c>
      <c r="E18" s="77">
        <v>2833</v>
      </c>
      <c r="F18" s="78" t="s">
        <v>33</v>
      </c>
      <c r="G18" s="78">
        <v>4</v>
      </c>
      <c r="H18" s="78">
        <v>3</v>
      </c>
      <c r="I18" s="78">
        <v>5</v>
      </c>
      <c r="J18" s="78">
        <v>3</v>
      </c>
      <c r="K18" s="78">
        <v>3</v>
      </c>
      <c r="L18" s="78">
        <v>3</v>
      </c>
      <c r="M18" s="78">
        <v>3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5</v>
      </c>
      <c r="AA18" s="123">
        <f t="shared" si="5"/>
        <v>1</v>
      </c>
      <c r="AB18" s="123">
        <f t="shared" si="6"/>
        <v>1</v>
      </c>
      <c r="AC18" s="123">
        <f t="shared" si="7"/>
        <v>7</v>
      </c>
      <c r="AD18" s="95">
        <f t="shared" si="8"/>
        <v>3.4285714285714284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4</v>
      </c>
      <c r="AI18" s="85">
        <f t="shared" si="12"/>
        <v>3</v>
      </c>
      <c r="AJ18" s="85">
        <f t="shared" si="13"/>
        <v>5</v>
      </c>
      <c r="AK18" s="85">
        <f t="shared" si="14"/>
        <v>3</v>
      </c>
      <c r="AL18" s="85">
        <f t="shared" si="15"/>
        <v>3</v>
      </c>
      <c r="AM18" s="85">
        <f t="shared" si="16"/>
        <v>3</v>
      </c>
      <c r="AN18" s="85">
        <f t="shared" si="17"/>
        <v>3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93.6" x14ac:dyDescent="0.25">
      <c r="A19" s="73">
        <v>14</v>
      </c>
      <c r="B19" s="100"/>
      <c r="C19" s="176" t="s">
        <v>31</v>
      </c>
      <c r="D19" s="177" t="s">
        <v>364</v>
      </c>
      <c r="E19" s="77">
        <v>2833</v>
      </c>
      <c r="F19" s="78" t="s">
        <v>33</v>
      </c>
      <c r="G19" s="78">
        <v>5</v>
      </c>
      <c r="H19" s="78">
        <v>5</v>
      </c>
      <c r="I19" s="78">
        <v>5</v>
      </c>
      <c r="J19" s="78">
        <v>4</v>
      </c>
      <c r="K19" s="78">
        <v>5</v>
      </c>
      <c r="L19" s="78">
        <v>5</v>
      </c>
      <c r="M19" s="78">
        <v>5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4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1</v>
      </c>
      <c r="AB19" s="123">
        <f t="shared" si="6"/>
        <v>6</v>
      </c>
      <c r="AC19" s="123">
        <f t="shared" si="7"/>
        <v>7</v>
      </c>
      <c r="AD19" s="95">
        <f t="shared" si="8"/>
        <v>4.8571428571428568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5</v>
      </c>
      <c r="AI19" s="85">
        <f t="shared" si="12"/>
        <v>5</v>
      </c>
      <c r="AJ19" s="85">
        <f t="shared" si="13"/>
        <v>5</v>
      </c>
      <c r="AK19" s="85">
        <f t="shared" si="14"/>
        <v>4</v>
      </c>
      <c r="AL19" s="85">
        <f t="shared" si="15"/>
        <v>5</v>
      </c>
      <c r="AM19" s="85">
        <f t="shared" si="16"/>
        <v>5</v>
      </c>
      <c r="AN19" s="85">
        <f t="shared" si="17"/>
        <v>5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78" x14ac:dyDescent="0.25">
      <c r="A20" s="73">
        <v>15</v>
      </c>
      <c r="B20" s="100"/>
      <c r="C20" s="176" t="s">
        <v>31</v>
      </c>
      <c r="D20" s="177" t="s">
        <v>365</v>
      </c>
      <c r="E20" s="77">
        <v>2833</v>
      </c>
      <c r="F20" s="78" t="s">
        <v>33</v>
      </c>
      <c r="G20" s="78">
        <v>5</v>
      </c>
      <c r="H20" s="78">
        <v>4</v>
      </c>
      <c r="I20" s="78">
        <v>5</v>
      </c>
      <c r="J20" s="78">
        <v>4</v>
      </c>
      <c r="K20" s="78">
        <v>4</v>
      </c>
      <c r="L20" s="78">
        <v>4</v>
      </c>
      <c r="M20" s="78">
        <v>5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4</v>
      </c>
      <c r="AB20" s="123">
        <f t="shared" si="6"/>
        <v>3</v>
      </c>
      <c r="AC20" s="123">
        <f t="shared" si="7"/>
        <v>7</v>
      </c>
      <c r="AD20" s="95">
        <f t="shared" si="8"/>
        <v>4.4285714285714288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5</v>
      </c>
      <c r="AI20" s="85">
        <f t="shared" si="12"/>
        <v>4</v>
      </c>
      <c r="AJ20" s="85">
        <f t="shared" si="13"/>
        <v>5</v>
      </c>
      <c r="AK20" s="85">
        <f t="shared" si="14"/>
        <v>4</v>
      </c>
      <c r="AL20" s="85">
        <f t="shared" si="15"/>
        <v>4</v>
      </c>
      <c r="AM20" s="85">
        <f t="shared" si="16"/>
        <v>4</v>
      </c>
      <c r="AN20" s="85">
        <f t="shared" si="17"/>
        <v>5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93.6" x14ac:dyDescent="0.25">
      <c r="A21" s="73">
        <v>16</v>
      </c>
      <c r="B21" s="100"/>
      <c r="C21" s="176" t="s">
        <v>31</v>
      </c>
      <c r="D21" s="177" t="s">
        <v>366</v>
      </c>
      <c r="E21" s="77">
        <v>2833</v>
      </c>
      <c r="F21" s="78" t="s">
        <v>33</v>
      </c>
      <c r="G21" s="78">
        <v>4</v>
      </c>
      <c r="H21" s="78">
        <v>5</v>
      </c>
      <c r="I21" s="78">
        <v>5</v>
      </c>
      <c r="J21" s="78" t="s">
        <v>337</v>
      </c>
      <c r="K21" s="78">
        <v>5</v>
      </c>
      <c r="L21" s="78">
        <v>4</v>
      </c>
      <c r="M21" s="78">
        <v>4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4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3</v>
      </c>
      <c r="AB21" s="123">
        <f t="shared" si="6"/>
        <v>3</v>
      </c>
      <c r="AC21" s="123">
        <f t="shared" si="7"/>
        <v>6</v>
      </c>
      <c r="AD21" s="95">
        <f t="shared" si="8"/>
        <v>4.5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4</v>
      </c>
      <c r="AI21" s="85">
        <f t="shared" si="12"/>
        <v>5</v>
      </c>
      <c r="AJ21" s="85">
        <f t="shared" si="13"/>
        <v>5</v>
      </c>
      <c r="AK21" s="85" t="str">
        <f t="shared" si="14"/>
        <v>А</v>
      </c>
      <c r="AL21" s="85">
        <f t="shared" si="15"/>
        <v>5</v>
      </c>
      <c r="AM21" s="85">
        <f t="shared" si="16"/>
        <v>4</v>
      </c>
      <c r="AN21" s="85">
        <f t="shared" si="17"/>
        <v>4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62.4" x14ac:dyDescent="0.25">
      <c r="A22" s="73">
        <v>17</v>
      </c>
      <c r="B22" s="100"/>
      <c r="C22" s="176" t="s">
        <v>31</v>
      </c>
      <c r="D22" s="177" t="s">
        <v>367</v>
      </c>
      <c r="E22" s="77">
        <v>2833</v>
      </c>
      <c r="F22" s="78" t="s">
        <v>33</v>
      </c>
      <c r="G22" s="78">
        <v>3</v>
      </c>
      <c r="H22" s="78">
        <v>3</v>
      </c>
      <c r="I22" s="78">
        <v>4</v>
      </c>
      <c r="J22" s="78">
        <v>3</v>
      </c>
      <c r="K22" s="78">
        <v>5</v>
      </c>
      <c r="L22" s="78">
        <v>3</v>
      </c>
      <c r="M22" s="78">
        <v>3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5</v>
      </c>
      <c r="AA22" s="123">
        <f t="shared" si="5"/>
        <v>1</v>
      </c>
      <c r="AB22" s="123">
        <f t="shared" si="6"/>
        <v>1</v>
      </c>
      <c r="AC22" s="123">
        <f t="shared" si="7"/>
        <v>7</v>
      </c>
      <c r="AD22" s="95">
        <f t="shared" si="8"/>
        <v>3.4285714285714284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3</v>
      </c>
      <c r="AI22" s="85">
        <f t="shared" si="12"/>
        <v>3</v>
      </c>
      <c r="AJ22" s="85">
        <f t="shared" si="13"/>
        <v>4</v>
      </c>
      <c r="AK22" s="85">
        <f t="shared" si="14"/>
        <v>3</v>
      </c>
      <c r="AL22" s="85">
        <f t="shared" si="15"/>
        <v>5</v>
      </c>
      <c r="AM22" s="85">
        <f t="shared" si="16"/>
        <v>3</v>
      </c>
      <c r="AN22" s="85">
        <f t="shared" si="17"/>
        <v>3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93.6" x14ac:dyDescent="0.25">
      <c r="A23" s="73">
        <v>18</v>
      </c>
      <c r="B23" s="100"/>
      <c r="C23" s="176" t="s">
        <v>31</v>
      </c>
      <c r="D23" s="177" t="s">
        <v>368</v>
      </c>
      <c r="E23" s="77">
        <v>2833</v>
      </c>
      <c r="F23" s="78" t="s">
        <v>33</v>
      </c>
      <c r="G23" s="78">
        <v>5</v>
      </c>
      <c r="H23" s="78">
        <v>3</v>
      </c>
      <c r="I23" s="78">
        <v>5</v>
      </c>
      <c r="J23" s="78">
        <v>3</v>
      </c>
      <c r="K23" s="78">
        <v>5</v>
      </c>
      <c r="L23" s="78">
        <v>3</v>
      </c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3</v>
      </c>
      <c r="AA23" s="123">
        <f t="shared" si="5"/>
        <v>1</v>
      </c>
      <c r="AB23" s="123">
        <f t="shared" si="6"/>
        <v>3</v>
      </c>
      <c r="AC23" s="123">
        <f t="shared" si="7"/>
        <v>7</v>
      </c>
      <c r="AD23" s="95">
        <f t="shared" si="8"/>
        <v>4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5</v>
      </c>
      <c r="AI23" s="85">
        <f t="shared" si="12"/>
        <v>3</v>
      </c>
      <c r="AJ23" s="85">
        <f t="shared" si="13"/>
        <v>5</v>
      </c>
      <c r="AK23" s="85">
        <f t="shared" si="14"/>
        <v>3</v>
      </c>
      <c r="AL23" s="85">
        <f t="shared" si="15"/>
        <v>5</v>
      </c>
      <c r="AM23" s="85">
        <f t="shared" si="16"/>
        <v>3</v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6" t="s">
        <v>31</v>
      </c>
      <c r="D24" s="181" t="s">
        <v>369</v>
      </c>
      <c r="E24" s="77">
        <v>2833</v>
      </c>
      <c r="F24" s="78" t="s">
        <v>33</v>
      </c>
      <c r="G24" s="78">
        <v>4</v>
      </c>
      <c r="H24" s="78">
        <v>3</v>
      </c>
      <c r="I24" s="78">
        <v>5</v>
      </c>
      <c r="J24" s="78">
        <v>4</v>
      </c>
      <c r="K24" s="78">
        <v>3</v>
      </c>
      <c r="L24" s="78">
        <v>4</v>
      </c>
      <c r="M24" s="78">
        <v>3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3</v>
      </c>
      <c r="AA24" s="123">
        <f t="shared" si="5"/>
        <v>3</v>
      </c>
      <c r="AB24" s="123">
        <f t="shared" si="6"/>
        <v>1</v>
      </c>
      <c r="AC24" s="123">
        <f t="shared" si="7"/>
        <v>7</v>
      </c>
      <c r="AD24" s="95">
        <f t="shared" si="8"/>
        <v>3.7142857142857144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4</v>
      </c>
      <c r="AI24" s="85">
        <f t="shared" si="12"/>
        <v>3</v>
      </c>
      <c r="AJ24" s="85">
        <f t="shared" si="13"/>
        <v>5</v>
      </c>
      <c r="AK24" s="85">
        <f t="shared" si="14"/>
        <v>4</v>
      </c>
      <c r="AL24" s="85">
        <f t="shared" si="15"/>
        <v>3</v>
      </c>
      <c r="AM24" s="85">
        <f t="shared" si="16"/>
        <v>4</v>
      </c>
      <c r="AN24" s="85">
        <f t="shared" si="17"/>
        <v>3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18" x14ac:dyDescent="0.25">
      <c r="A25" s="73">
        <v>20</v>
      </c>
      <c r="B25" s="100"/>
      <c r="C25" s="176" t="s">
        <v>370</v>
      </c>
      <c r="D25" s="181" t="s">
        <v>371</v>
      </c>
      <c r="E25" s="77">
        <v>2833</v>
      </c>
      <c r="F25" s="78" t="s">
        <v>33</v>
      </c>
      <c r="G25" s="78">
        <v>5</v>
      </c>
      <c r="H25" s="78">
        <v>4</v>
      </c>
      <c r="I25" s="78">
        <v>5</v>
      </c>
      <c r="J25" s="78">
        <v>4</v>
      </c>
      <c r="K25" s="78">
        <v>5</v>
      </c>
      <c r="L25" s="78">
        <v>4</v>
      </c>
      <c r="M25" s="78">
        <v>5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3</v>
      </c>
      <c r="AB25" s="123">
        <f t="shared" si="6"/>
        <v>4</v>
      </c>
      <c r="AC25" s="123">
        <f t="shared" si="7"/>
        <v>7</v>
      </c>
      <c r="AD25" s="95">
        <f t="shared" si="8"/>
        <v>4.5714285714285712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5</v>
      </c>
      <c r="AI25" s="85">
        <f t="shared" si="12"/>
        <v>4</v>
      </c>
      <c r="AJ25" s="85">
        <f t="shared" si="13"/>
        <v>5</v>
      </c>
      <c r="AK25" s="85">
        <f t="shared" si="14"/>
        <v>4</v>
      </c>
      <c r="AL25" s="85">
        <f t="shared" si="15"/>
        <v>5</v>
      </c>
      <c r="AM25" s="85">
        <f t="shared" si="16"/>
        <v>4</v>
      </c>
      <c r="AN25" s="85">
        <f t="shared" si="17"/>
        <v>5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6" t="s">
        <v>31</v>
      </c>
      <c r="D26" s="181" t="s">
        <v>372</v>
      </c>
      <c r="E26" s="77">
        <v>2833</v>
      </c>
      <c r="F26" s="78" t="s">
        <v>33</v>
      </c>
      <c r="G26" s="78">
        <v>4</v>
      </c>
      <c r="H26" s="78">
        <v>4</v>
      </c>
      <c r="I26" s="78">
        <v>5</v>
      </c>
      <c r="J26" s="78">
        <v>4</v>
      </c>
      <c r="K26" s="78">
        <v>4</v>
      </c>
      <c r="L26" s="78">
        <v>4</v>
      </c>
      <c r="M26" s="78">
        <v>5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4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5</v>
      </c>
      <c r="AB26" s="123">
        <f t="shared" si="6"/>
        <v>2</v>
      </c>
      <c r="AC26" s="123">
        <f t="shared" si="7"/>
        <v>7</v>
      </c>
      <c r="AD26" s="95">
        <f t="shared" si="8"/>
        <v>4.2857142857142856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4</v>
      </c>
      <c r="AI26" s="85">
        <f t="shared" si="12"/>
        <v>4</v>
      </c>
      <c r="AJ26" s="85">
        <f t="shared" si="13"/>
        <v>5</v>
      </c>
      <c r="AK26" s="85">
        <f t="shared" si="14"/>
        <v>4</v>
      </c>
      <c r="AL26" s="85">
        <f t="shared" si="15"/>
        <v>4</v>
      </c>
      <c r="AM26" s="85">
        <f t="shared" si="16"/>
        <v>4</v>
      </c>
      <c r="AN26" s="85">
        <f t="shared" si="17"/>
        <v>5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6" t="s">
        <v>31</v>
      </c>
      <c r="D27" s="181" t="s">
        <v>373</v>
      </c>
      <c r="E27" s="77">
        <v>2833</v>
      </c>
      <c r="F27" s="78" t="s">
        <v>33</v>
      </c>
      <c r="G27" s="78">
        <v>4</v>
      </c>
      <c r="H27" s="78">
        <v>3</v>
      </c>
      <c r="I27" s="78">
        <v>3</v>
      </c>
      <c r="J27" s="78">
        <v>3</v>
      </c>
      <c r="K27" s="78">
        <v>4</v>
      </c>
      <c r="L27" s="78">
        <v>3</v>
      </c>
      <c r="M27" s="78">
        <v>3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5</v>
      </c>
      <c r="AA27" s="123">
        <f t="shared" si="5"/>
        <v>2</v>
      </c>
      <c r="AB27" s="123">
        <f t="shared" si="6"/>
        <v>0</v>
      </c>
      <c r="AC27" s="123">
        <f t="shared" si="7"/>
        <v>7</v>
      </c>
      <c r="AD27" s="95">
        <f t="shared" si="8"/>
        <v>3.2857142857142856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4</v>
      </c>
      <c r="AI27" s="85">
        <f t="shared" si="12"/>
        <v>3</v>
      </c>
      <c r="AJ27" s="85">
        <f t="shared" si="13"/>
        <v>3</v>
      </c>
      <c r="AK27" s="85">
        <f t="shared" si="14"/>
        <v>3</v>
      </c>
      <c r="AL27" s="85">
        <f t="shared" si="15"/>
        <v>4</v>
      </c>
      <c r="AM27" s="85">
        <f t="shared" si="16"/>
        <v>3</v>
      </c>
      <c r="AN27" s="85">
        <f t="shared" si="17"/>
        <v>3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6" t="s">
        <v>31</v>
      </c>
      <c r="D28" s="181" t="s">
        <v>374</v>
      </c>
      <c r="E28" s="77">
        <v>2833</v>
      </c>
      <c r="F28" s="78" t="s">
        <v>33</v>
      </c>
      <c r="G28" s="78">
        <v>5</v>
      </c>
      <c r="H28" s="78">
        <v>5</v>
      </c>
      <c r="I28" s="78">
        <v>5</v>
      </c>
      <c r="J28" s="78">
        <v>5</v>
      </c>
      <c r="K28" s="78">
        <v>5</v>
      </c>
      <c r="L28" s="78">
        <v>5</v>
      </c>
      <c r="M28" s="78">
        <v>5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5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7</v>
      </c>
      <c r="AC28" s="123">
        <f t="shared" si="7"/>
        <v>7</v>
      </c>
      <c r="AD28" s="95">
        <f t="shared" si="8"/>
        <v>5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5</v>
      </c>
      <c r="AI28" s="85">
        <f t="shared" si="12"/>
        <v>5</v>
      </c>
      <c r="AJ28" s="85">
        <f t="shared" si="13"/>
        <v>5</v>
      </c>
      <c r="AK28" s="85">
        <f t="shared" si="14"/>
        <v>5</v>
      </c>
      <c r="AL28" s="85">
        <f t="shared" si="15"/>
        <v>5</v>
      </c>
      <c r="AM28" s="85">
        <f t="shared" si="16"/>
        <v>5</v>
      </c>
      <c r="AN28" s="85">
        <f t="shared" si="17"/>
        <v>5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1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6" t="s">
        <v>31</v>
      </c>
      <c r="D29" s="181" t="s">
        <v>375</v>
      </c>
      <c r="E29" s="77">
        <v>2833</v>
      </c>
      <c r="F29" s="78" t="s">
        <v>33</v>
      </c>
      <c r="G29" s="78">
        <v>4</v>
      </c>
      <c r="H29" s="78">
        <v>5</v>
      </c>
      <c r="I29" s="78">
        <v>5</v>
      </c>
      <c r="J29" s="78">
        <v>4</v>
      </c>
      <c r="K29" s="78">
        <v>4</v>
      </c>
      <c r="L29" s="78">
        <v>4</v>
      </c>
      <c r="M29" s="78">
        <v>5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4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4</v>
      </c>
      <c r="AB29" s="123">
        <f t="shared" si="6"/>
        <v>3</v>
      </c>
      <c r="AC29" s="123">
        <f t="shared" si="7"/>
        <v>7</v>
      </c>
      <c r="AD29" s="101">
        <f t="shared" si="8"/>
        <v>4.4285714285714288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4</v>
      </c>
      <c r="AI29" s="85">
        <f t="shared" si="12"/>
        <v>5</v>
      </c>
      <c r="AJ29" s="85">
        <f t="shared" si="13"/>
        <v>5</v>
      </c>
      <c r="AK29" s="85">
        <f t="shared" si="14"/>
        <v>4</v>
      </c>
      <c r="AL29" s="85">
        <f t="shared" si="15"/>
        <v>4</v>
      </c>
      <c r="AM29" s="85">
        <f t="shared" si="16"/>
        <v>4</v>
      </c>
      <c r="AN29" s="85">
        <f t="shared" si="17"/>
        <v>5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1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76" t="s">
        <v>31</v>
      </c>
      <c r="D30" s="181" t="s">
        <v>376</v>
      </c>
      <c r="E30" s="77">
        <v>2833</v>
      </c>
      <c r="F30" s="78" t="s">
        <v>33</v>
      </c>
      <c r="G30" s="78">
        <v>5</v>
      </c>
      <c r="H30" s="78">
        <v>4</v>
      </c>
      <c r="I30" s="78">
        <v>5</v>
      </c>
      <c r="J30" s="78">
        <v>4</v>
      </c>
      <c r="K30" s="78">
        <v>4</v>
      </c>
      <c r="L30" s="78">
        <v>5</v>
      </c>
      <c r="M30" s="78">
        <v>5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4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3</v>
      </c>
      <c r="AB30" s="123">
        <f t="shared" si="6"/>
        <v>4</v>
      </c>
      <c r="AC30" s="123">
        <f t="shared" si="7"/>
        <v>7</v>
      </c>
      <c r="AD30" s="95">
        <f t="shared" si="8"/>
        <v>4.5714285714285712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5</v>
      </c>
      <c r="AI30" s="85">
        <f t="shared" si="12"/>
        <v>4</v>
      </c>
      <c r="AJ30" s="85">
        <f t="shared" si="13"/>
        <v>5</v>
      </c>
      <c r="AK30" s="85">
        <f t="shared" si="14"/>
        <v>4</v>
      </c>
      <c r="AL30" s="85">
        <f t="shared" si="15"/>
        <v>4</v>
      </c>
      <c r="AM30" s="85">
        <f t="shared" si="16"/>
        <v>5</v>
      </c>
      <c r="AN30" s="85">
        <f t="shared" si="17"/>
        <v>5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1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COUNTIF(E6:E36,"2833")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4.28</v>
      </c>
      <c r="H38" s="120">
        <v>3.72</v>
      </c>
      <c r="I38" s="120">
        <v>4.75</v>
      </c>
      <c r="J38" s="120">
        <v>3.5833333333333335</v>
      </c>
      <c r="K38" s="120">
        <v>4.2</v>
      </c>
      <c r="L38" s="120">
        <v>3.84</v>
      </c>
      <c r="M38" s="120">
        <v>4.28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сводн.!T9</f>
        <v>3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44</v>
      </c>
      <c r="AA38" s="123">
        <f>SUM(AA6:AA37)</f>
        <v>69</v>
      </c>
      <c r="AB38" s="123">
        <f>SUM(AB6:AB37)</f>
        <v>60</v>
      </c>
      <c r="AC38" s="123">
        <f t="shared" si="7"/>
        <v>173</v>
      </c>
      <c r="AD38" s="95">
        <f t="shared" si="8"/>
        <v>4.0924855491329479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4.28</v>
      </c>
      <c r="AI38" s="125">
        <f t="shared" si="28"/>
        <v>3.72</v>
      </c>
      <c r="AJ38" s="125">
        <f t="shared" si="28"/>
        <v>4.75</v>
      </c>
      <c r="AK38" s="125">
        <f t="shared" si="28"/>
        <v>3.5833333333333335</v>
      </c>
      <c r="AL38" s="125">
        <f t="shared" si="28"/>
        <v>4.2</v>
      </c>
      <c r="AM38" s="125">
        <f t="shared" si="28"/>
        <v>3.84</v>
      </c>
      <c r="AN38" s="125">
        <f t="shared" si="28"/>
        <v>4.28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9</v>
      </c>
      <c r="H39" s="130">
        <v>4</v>
      </c>
      <c r="I39" s="130">
        <v>19</v>
      </c>
      <c r="J39" s="130">
        <v>2</v>
      </c>
      <c r="K39" s="130">
        <v>8</v>
      </c>
      <c r="L39" s="130">
        <v>5</v>
      </c>
      <c r="M39" s="130">
        <v>13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</v>
      </c>
      <c r="W39" s="133"/>
      <c r="X39" s="134">
        <f>SUM(X38:AB38)</f>
        <v>173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9</v>
      </c>
      <c r="AI39" s="137">
        <f t="shared" si="29"/>
        <v>4</v>
      </c>
      <c r="AJ39" s="137">
        <f t="shared" si="29"/>
        <v>19</v>
      </c>
      <c r="AK39" s="137">
        <f t="shared" si="29"/>
        <v>2</v>
      </c>
      <c r="AL39" s="137">
        <f t="shared" si="29"/>
        <v>8</v>
      </c>
      <c r="AM39" s="137">
        <f t="shared" si="29"/>
        <v>5</v>
      </c>
      <c r="AN39" s="137">
        <f t="shared" si="29"/>
        <v>13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14</v>
      </c>
      <c r="H40" s="145">
        <v>10</v>
      </c>
      <c r="I40" s="145">
        <v>4</v>
      </c>
      <c r="J40" s="145">
        <v>10</v>
      </c>
      <c r="K40" s="145">
        <v>14</v>
      </c>
      <c r="L40" s="145">
        <v>11</v>
      </c>
      <c r="M40" s="145">
        <v>6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11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1</v>
      </c>
      <c r="AA40" s="148">
        <f>IF(COUNTIF(AA6:AA37,4)=0," ",COUNTIF(AA6:AA37,4))</f>
        <v>2</v>
      </c>
      <c r="AB40" s="148">
        <f>IF(COUNTIF(AB6:AB37,4)=0," ",COUNTIF(AB6:AB37,4))</f>
        <v>4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14</v>
      </c>
      <c r="AI40" s="148">
        <f t="shared" si="30"/>
        <v>10</v>
      </c>
      <c r="AJ40" s="148">
        <f t="shared" si="30"/>
        <v>4</v>
      </c>
      <c r="AK40" s="148">
        <f t="shared" si="30"/>
        <v>10</v>
      </c>
      <c r="AL40" s="148">
        <f t="shared" si="30"/>
        <v>14</v>
      </c>
      <c r="AM40" s="148">
        <f t="shared" si="30"/>
        <v>11</v>
      </c>
      <c r="AN40" s="148">
        <f t="shared" si="30"/>
        <v>6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2</v>
      </c>
      <c r="H41" s="158">
        <v>11</v>
      </c>
      <c r="I41" s="158">
        <v>1</v>
      </c>
      <c r="J41" s="158">
        <v>12</v>
      </c>
      <c r="K41" s="158">
        <v>3</v>
      </c>
      <c r="L41" s="158">
        <v>9</v>
      </c>
      <c r="M41" s="158">
        <v>6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13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5</v>
      </c>
      <c r="AA41" s="161">
        <f>IF(COUNTIF(AA6:AA37,3)=0," ",COUNTIF(AA6:AA37,3))</f>
        <v>9</v>
      </c>
      <c r="AB41" s="161">
        <f>IF(COUNTIF(AB6:AB37,3)=0," ",COUNTIF(AB6:AB37,3))</f>
        <v>4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2</v>
      </c>
      <c r="AI41" s="161">
        <f t="shared" si="31"/>
        <v>11</v>
      </c>
      <c r="AJ41" s="161">
        <f t="shared" si="31"/>
        <v>1</v>
      </c>
      <c r="AK41" s="161">
        <f t="shared" si="31"/>
        <v>12</v>
      </c>
      <c r="AL41" s="161">
        <f t="shared" si="31"/>
        <v>3</v>
      </c>
      <c r="AM41" s="161">
        <f t="shared" si="31"/>
        <v>9</v>
      </c>
      <c r="AN41" s="161">
        <f t="shared" si="31"/>
        <v>6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2</v>
      </c>
      <c r="AA42" s="80">
        <f>IF(COUNTIF(AA6:AA37,2)=0," ",COUNTIF(AA6:AA37,2))</f>
        <v>4</v>
      </c>
      <c r="AB42" s="80">
        <f>IF(COUNTIF(AB6:AB37,2)=0," ",COUNTIF(AB6:AB37,2))</f>
        <v>6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2</v>
      </c>
      <c r="G43" s="79">
        <v>0</v>
      </c>
      <c r="H43" s="79">
        <v>0</v>
      </c>
      <c r="I43" s="79">
        <v>1</v>
      </c>
      <c r="J43" s="79">
        <v>1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2</v>
      </c>
      <c r="AH43" s="169">
        <f t="shared" si="34"/>
        <v>0</v>
      </c>
      <c r="AI43" s="169">
        <f t="shared" si="34"/>
        <v>0</v>
      </c>
      <c r="AJ43" s="169">
        <f t="shared" si="34"/>
        <v>1</v>
      </c>
      <c r="AK43" s="169">
        <f t="shared" si="34"/>
        <v>1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23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6">IF(COUNTIF(AG6:AG37,"з")=0,"0",COUNTIF(AG6:AG37,"з"))</f>
        <v>23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tabSelected="1" workbookViewId="0">
      <selection activeCell="F2" sqref="F2"/>
    </sheetView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44019.541676620371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190</v>
      </c>
      <c r="G2" s="23"/>
      <c r="H2" s="23"/>
      <c r="I2" s="23"/>
      <c r="J2" s="23"/>
      <c r="K2" s="23"/>
      <c r="L2" s="24" t="s">
        <v>2</v>
      </c>
      <c r="M2" s="24" t="s">
        <v>277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2834</v>
      </c>
      <c r="B3" s="29"/>
      <c r="C3" s="29"/>
      <c r="D3" s="30" t="s">
        <v>3</v>
      </c>
      <c r="E3" s="31"/>
      <c r="F3" s="32" t="s">
        <v>7</v>
      </c>
      <c r="G3" s="32" t="s">
        <v>8</v>
      </c>
      <c r="H3" s="175" t="s">
        <v>349</v>
      </c>
      <c r="I3" s="32" t="s">
        <v>315</v>
      </c>
      <c r="J3" s="32" t="s">
        <v>278</v>
      </c>
      <c r="K3" s="32" t="s">
        <v>316</v>
      </c>
      <c r="L3" s="32" t="s">
        <v>318</v>
      </c>
      <c r="M3" s="32">
        <v>43846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6" t="s">
        <v>20</v>
      </c>
      <c r="H5" s="57" t="s">
        <v>282</v>
      </c>
      <c r="I5" s="56" t="s">
        <v>283</v>
      </c>
      <c r="J5" s="58" t="s">
        <v>284</v>
      </c>
      <c r="K5" s="58" t="s">
        <v>285</v>
      </c>
      <c r="L5" s="58" t="s">
        <v>21</v>
      </c>
      <c r="M5" s="58" t="s">
        <v>286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78" x14ac:dyDescent="0.25">
      <c r="A6" s="73">
        <v>1</v>
      </c>
      <c r="B6" s="74" t="s">
        <v>287</v>
      </c>
      <c r="C6" s="176" t="s">
        <v>31</v>
      </c>
      <c r="D6" s="177" t="s">
        <v>377</v>
      </c>
      <c r="E6" s="77">
        <v>2834</v>
      </c>
      <c r="F6" s="78" t="s">
        <v>33</v>
      </c>
      <c r="G6" s="78">
        <v>5</v>
      </c>
      <c r="H6" s="78">
        <v>4</v>
      </c>
      <c r="I6" s="78">
        <v>5</v>
      </c>
      <c r="J6" s="78">
        <v>3</v>
      </c>
      <c r="K6" s="78">
        <v>4</v>
      </c>
      <c r="L6" s="78">
        <v>3</v>
      </c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2</v>
      </c>
      <c r="AA6" s="81">
        <f t="shared" ref="AA6:AA37" si="5">COUNTIF(AG6:AV6,AA$5)</f>
        <v>3</v>
      </c>
      <c r="AB6" s="81">
        <f t="shared" ref="AB6:AB37" si="6">COUNTIF(AG6:AV6,AB$5)</f>
        <v>2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4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5</v>
      </c>
      <c r="AI6" s="85">
        <f t="shared" ref="AI6:AI37" si="12">IF(ISERROR(VALUE(LEFT(H6))),LEFT(H6),VALUE(LEFT(H6)))</f>
        <v>4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3</v>
      </c>
      <c r="AL6" s="85">
        <f t="shared" ref="AL6:AL37" si="15">IF(ISERROR(VALUE(LEFT(K6))),LEFT(K6),VALUE(LEFT(K6)))</f>
        <v>4</v>
      </c>
      <c r="AM6" s="85">
        <f t="shared" ref="AM6:AM37" si="16">IF(ISERROR(VALUE(LEFT(L6))),LEFT(L6),VALUE(LEFT(L6)))</f>
        <v>3</v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93.6" x14ac:dyDescent="0.25">
      <c r="A7" s="73">
        <v>2</v>
      </c>
      <c r="B7" s="74" t="s">
        <v>287</v>
      </c>
      <c r="C7" s="176" t="s">
        <v>31</v>
      </c>
      <c r="D7" s="178" t="s">
        <v>378</v>
      </c>
      <c r="E7" s="77">
        <v>2834</v>
      </c>
      <c r="F7" s="78" t="s">
        <v>33</v>
      </c>
      <c r="G7" s="78">
        <v>5</v>
      </c>
      <c r="H7" s="78">
        <v>5</v>
      </c>
      <c r="I7" s="78">
        <v>5</v>
      </c>
      <c r="J7" s="78">
        <v>3</v>
      </c>
      <c r="K7" s="78">
        <v>4</v>
      </c>
      <c r="L7" s="78">
        <v>3</v>
      </c>
      <c r="M7" s="78">
        <v>5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2</v>
      </c>
      <c r="AA7" s="81">
        <f t="shared" si="5"/>
        <v>1</v>
      </c>
      <c r="AB7" s="81">
        <f t="shared" si="6"/>
        <v>4</v>
      </c>
      <c r="AC7" s="81">
        <f t="shared" si="7"/>
        <v>7</v>
      </c>
      <c r="AD7" s="82">
        <f t="shared" si="8"/>
        <v>4.2857142857142856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5</v>
      </c>
      <c r="AI7" s="85">
        <f t="shared" si="12"/>
        <v>5</v>
      </c>
      <c r="AJ7" s="85">
        <f t="shared" si="13"/>
        <v>5</v>
      </c>
      <c r="AK7" s="85">
        <f t="shared" si="14"/>
        <v>3</v>
      </c>
      <c r="AL7" s="85">
        <f t="shared" si="15"/>
        <v>4</v>
      </c>
      <c r="AM7" s="85">
        <f t="shared" si="16"/>
        <v>3</v>
      </c>
      <c r="AN7" s="85">
        <f t="shared" si="17"/>
        <v>5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62.4" x14ac:dyDescent="0.25">
      <c r="A8" s="73">
        <v>3</v>
      </c>
      <c r="B8" s="74" t="s">
        <v>287</v>
      </c>
      <c r="C8" s="176" t="s">
        <v>31</v>
      </c>
      <c r="D8" s="177" t="s">
        <v>379</v>
      </c>
      <c r="E8" s="77">
        <v>2834</v>
      </c>
      <c r="F8" s="78" t="s">
        <v>33</v>
      </c>
      <c r="G8" s="78" t="s">
        <v>176</v>
      </c>
      <c r="H8" s="78">
        <v>5</v>
      </c>
      <c r="I8" s="78">
        <v>4</v>
      </c>
      <c r="J8" s="78">
        <v>3</v>
      </c>
      <c r="K8" s="78">
        <v>5</v>
      </c>
      <c r="L8" s="78">
        <v>3</v>
      </c>
      <c r="M8" s="78">
        <v>3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2</v>
      </c>
      <c r="W8" s="81">
        <f t="shared" si="1"/>
        <v>0</v>
      </c>
      <c r="X8" s="81">
        <f t="shared" si="2"/>
        <v>0</v>
      </c>
      <c r="Y8" s="81">
        <f t="shared" si="3"/>
        <v>1</v>
      </c>
      <c r="Z8" s="81">
        <f t="shared" si="4"/>
        <v>3</v>
      </c>
      <c r="AA8" s="81">
        <f t="shared" si="5"/>
        <v>1</v>
      </c>
      <c r="AB8" s="81">
        <f t="shared" si="6"/>
        <v>2</v>
      </c>
      <c r="AC8" s="81">
        <f t="shared" si="7"/>
        <v>7</v>
      </c>
      <c r="AD8" s="82">
        <f t="shared" si="8"/>
        <v>3.5714285714285716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2</v>
      </c>
      <c r="AI8" s="85">
        <f t="shared" si="12"/>
        <v>5</v>
      </c>
      <c r="AJ8" s="85">
        <f t="shared" si="13"/>
        <v>4</v>
      </c>
      <c r="AK8" s="85">
        <f t="shared" si="14"/>
        <v>3</v>
      </c>
      <c r="AL8" s="85">
        <f t="shared" si="15"/>
        <v>5</v>
      </c>
      <c r="AM8" s="85">
        <f t="shared" si="16"/>
        <v>3</v>
      </c>
      <c r="AN8" s="85">
        <f t="shared" si="17"/>
        <v>3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78" x14ac:dyDescent="0.25">
      <c r="A9" s="73">
        <v>4</v>
      </c>
      <c r="B9" s="74" t="s">
        <v>287</v>
      </c>
      <c r="C9" s="176" t="s">
        <v>31</v>
      </c>
      <c r="D9" s="177" t="s">
        <v>380</v>
      </c>
      <c r="E9" s="77">
        <v>2834</v>
      </c>
      <c r="F9" s="78" t="s">
        <v>33</v>
      </c>
      <c r="G9" s="78">
        <v>4</v>
      </c>
      <c r="H9" s="78">
        <v>4</v>
      </c>
      <c r="I9" s="78">
        <v>4</v>
      </c>
      <c r="J9" s="78">
        <v>3</v>
      </c>
      <c r="K9" s="78">
        <v>4</v>
      </c>
      <c r="L9" s="78">
        <v>3</v>
      </c>
      <c r="M9" s="78">
        <v>4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2</v>
      </c>
      <c r="AA9" s="81">
        <f t="shared" si="5"/>
        <v>5</v>
      </c>
      <c r="AB9" s="81">
        <f t="shared" si="6"/>
        <v>0</v>
      </c>
      <c r="AC9" s="81">
        <f t="shared" si="7"/>
        <v>7</v>
      </c>
      <c r="AD9" s="82">
        <f t="shared" si="8"/>
        <v>3.7142857142857144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4</v>
      </c>
      <c r="AI9" s="85">
        <f t="shared" si="12"/>
        <v>4</v>
      </c>
      <c r="AJ9" s="85">
        <f t="shared" si="13"/>
        <v>4</v>
      </c>
      <c r="AK9" s="85">
        <f t="shared" si="14"/>
        <v>3</v>
      </c>
      <c r="AL9" s="85">
        <f t="shared" si="15"/>
        <v>4</v>
      </c>
      <c r="AM9" s="85">
        <f t="shared" si="16"/>
        <v>3</v>
      </c>
      <c r="AN9" s="85">
        <f t="shared" si="17"/>
        <v>4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78" x14ac:dyDescent="0.25">
      <c r="A10" s="73">
        <v>5</v>
      </c>
      <c r="B10" s="74" t="s">
        <v>287</v>
      </c>
      <c r="C10" s="176" t="s">
        <v>31</v>
      </c>
      <c r="D10" s="177" t="s">
        <v>381</v>
      </c>
      <c r="E10" s="77">
        <v>2834</v>
      </c>
      <c r="F10" s="78" t="s">
        <v>33</v>
      </c>
      <c r="G10" s="78" t="s">
        <v>176</v>
      </c>
      <c r="H10" s="78">
        <v>5</v>
      </c>
      <c r="I10" s="78">
        <v>5</v>
      </c>
      <c r="J10" s="78">
        <v>4</v>
      </c>
      <c r="K10" s="78">
        <v>4</v>
      </c>
      <c r="L10" s="78">
        <v>5</v>
      </c>
      <c r="M10" s="78">
        <v>5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2</v>
      </c>
      <c r="W10" s="81">
        <f t="shared" si="1"/>
        <v>0</v>
      </c>
      <c r="X10" s="81">
        <f t="shared" si="2"/>
        <v>0</v>
      </c>
      <c r="Y10" s="81">
        <f t="shared" si="3"/>
        <v>1</v>
      </c>
      <c r="Z10" s="81">
        <f t="shared" si="4"/>
        <v>0</v>
      </c>
      <c r="AA10" s="81">
        <f t="shared" si="5"/>
        <v>2</v>
      </c>
      <c r="AB10" s="81">
        <f t="shared" si="6"/>
        <v>4</v>
      </c>
      <c r="AC10" s="81">
        <f t="shared" si="7"/>
        <v>7</v>
      </c>
      <c r="AD10" s="82">
        <f t="shared" si="8"/>
        <v>4.2857142857142856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2</v>
      </c>
      <c r="AI10" s="85">
        <f t="shared" si="12"/>
        <v>5</v>
      </c>
      <c r="AJ10" s="85">
        <f t="shared" si="13"/>
        <v>5</v>
      </c>
      <c r="AK10" s="85">
        <f t="shared" si="14"/>
        <v>4</v>
      </c>
      <c r="AL10" s="85">
        <f t="shared" si="15"/>
        <v>4</v>
      </c>
      <c r="AM10" s="85">
        <f t="shared" si="16"/>
        <v>5</v>
      </c>
      <c r="AN10" s="85">
        <f t="shared" si="17"/>
        <v>5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287</v>
      </c>
      <c r="C11" s="176" t="s">
        <v>31</v>
      </c>
      <c r="D11" s="177" t="s">
        <v>382</v>
      </c>
      <c r="E11" s="77">
        <v>2834</v>
      </c>
      <c r="F11" s="78" t="s">
        <v>33</v>
      </c>
      <c r="G11" s="78">
        <v>5</v>
      </c>
      <c r="H11" s="78">
        <v>5</v>
      </c>
      <c r="I11" s="78">
        <v>4</v>
      </c>
      <c r="J11" s="78">
        <v>4</v>
      </c>
      <c r="K11" s="78">
        <v>4</v>
      </c>
      <c r="L11" s="78">
        <v>4</v>
      </c>
      <c r="M11" s="78">
        <v>4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4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5</v>
      </c>
      <c r="AB11" s="182">
        <f t="shared" si="6"/>
        <v>2</v>
      </c>
      <c r="AC11" s="81">
        <f t="shared" si="7"/>
        <v>7</v>
      </c>
      <c r="AD11" s="82">
        <f t="shared" si="8"/>
        <v>4.2857142857142856</v>
      </c>
      <c r="AE11" s="90">
        <f t="shared" si="9"/>
        <v>0</v>
      </c>
      <c r="AG11" s="85" t="str">
        <f t="shared" si="10"/>
        <v>з</v>
      </c>
      <c r="AH11" s="85">
        <f t="shared" si="11"/>
        <v>5</v>
      </c>
      <c r="AI11" s="85">
        <f t="shared" si="12"/>
        <v>5</v>
      </c>
      <c r="AJ11" s="85">
        <f t="shared" si="13"/>
        <v>4</v>
      </c>
      <c r="AK11" s="85">
        <f t="shared" si="14"/>
        <v>4</v>
      </c>
      <c r="AL11" s="85">
        <f t="shared" si="15"/>
        <v>4</v>
      </c>
      <c r="AM11" s="85">
        <f t="shared" si="16"/>
        <v>4</v>
      </c>
      <c r="AN11" s="85">
        <f t="shared" si="17"/>
        <v>4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78" x14ac:dyDescent="0.25">
      <c r="A12" s="73">
        <v>7</v>
      </c>
      <c r="B12" s="74" t="s">
        <v>287</v>
      </c>
      <c r="C12" s="176" t="s">
        <v>31</v>
      </c>
      <c r="D12" s="177" t="s">
        <v>383</v>
      </c>
      <c r="E12" s="77">
        <v>2834</v>
      </c>
      <c r="F12" s="78" t="s">
        <v>33</v>
      </c>
      <c r="G12" s="78">
        <v>5</v>
      </c>
      <c r="H12" s="78">
        <v>5</v>
      </c>
      <c r="I12" s="78">
        <v>5</v>
      </c>
      <c r="J12" s="78">
        <v>4</v>
      </c>
      <c r="K12" s="78">
        <v>5</v>
      </c>
      <c r="L12" s="78">
        <v>5</v>
      </c>
      <c r="M12" s="78">
        <v>5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1</v>
      </c>
      <c r="AB12" s="81">
        <f t="shared" si="6"/>
        <v>6</v>
      </c>
      <c r="AC12" s="81">
        <f t="shared" si="7"/>
        <v>7</v>
      </c>
      <c r="AD12" s="82">
        <f t="shared" si="8"/>
        <v>4.8571428571428568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5</v>
      </c>
      <c r="AI12" s="85">
        <f t="shared" si="12"/>
        <v>5</v>
      </c>
      <c r="AJ12" s="85">
        <f t="shared" si="13"/>
        <v>5</v>
      </c>
      <c r="AK12" s="85">
        <f t="shared" si="14"/>
        <v>4</v>
      </c>
      <c r="AL12" s="85">
        <f t="shared" si="15"/>
        <v>5</v>
      </c>
      <c r="AM12" s="85">
        <f t="shared" si="16"/>
        <v>5</v>
      </c>
      <c r="AN12" s="85">
        <f t="shared" si="17"/>
        <v>5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93.6" x14ac:dyDescent="0.25">
      <c r="A13" s="73">
        <v>8</v>
      </c>
      <c r="B13" s="74" t="s">
        <v>287</v>
      </c>
      <c r="C13" s="176" t="s">
        <v>31</v>
      </c>
      <c r="D13" s="177" t="s">
        <v>384</v>
      </c>
      <c r="E13" s="77">
        <v>2834</v>
      </c>
      <c r="F13" s="78" t="s">
        <v>33</v>
      </c>
      <c r="G13" s="78">
        <v>3</v>
      </c>
      <c r="H13" s="78">
        <v>4</v>
      </c>
      <c r="I13" s="78">
        <v>4</v>
      </c>
      <c r="J13" s="78">
        <v>3</v>
      </c>
      <c r="K13" s="78">
        <v>4</v>
      </c>
      <c r="L13" s="78">
        <v>3</v>
      </c>
      <c r="M13" s="78">
        <v>4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3</v>
      </c>
      <c r="AA13" s="81">
        <f t="shared" si="5"/>
        <v>4</v>
      </c>
      <c r="AB13" s="81">
        <f t="shared" si="6"/>
        <v>0</v>
      </c>
      <c r="AC13" s="81">
        <f t="shared" si="7"/>
        <v>7</v>
      </c>
      <c r="AD13" s="82">
        <f t="shared" si="8"/>
        <v>3.5714285714285716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3</v>
      </c>
      <c r="AI13" s="85">
        <f t="shared" si="12"/>
        <v>4</v>
      </c>
      <c r="AJ13" s="85">
        <f t="shared" si="13"/>
        <v>4</v>
      </c>
      <c r="AK13" s="85">
        <f t="shared" si="14"/>
        <v>3</v>
      </c>
      <c r="AL13" s="85">
        <f t="shared" si="15"/>
        <v>4</v>
      </c>
      <c r="AM13" s="85">
        <f t="shared" si="16"/>
        <v>3</v>
      </c>
      <c r="AN13" s="85">
        <f t="shared" si="17"/>
        <v>4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93.6" x14ac:dyDescent="0.25">
      <c r="A14" s="73">
        <v>9</v>
      </c>
      <c r="B14" s="74"/>
      <c r="C14" s="176" t="s">
        <v>31</v>
      </c>
      <c r="D14" s="177" t="s">
        <v>385</v>
      </c>
      <c r="E14" s="77">
        <v>2834</v>
      </c>
      <c r="F14" s="78" t="s">
        <v>33</v>
      </c>
      <c r="G14" s="78">
        <v>5</v>
      </c>
      <c r="H14" s="78">
        <v>5</v>
      </c>
      <c r="I14" s="78">
        <v>5</v>
      </c>
      <c r="J14" s="78">
        <v>3</v>
      </c>
      <c r="K14" s="78">
        <v>5</v>
      </c>
      <c r="L14" s="78">
        <v>3</v>
      </c>
      <c r="M14" s="78">
        <v>5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2</v>
      </c>
      <c r="AA14" s="123">
        <f t="shared" si="5"/>
        <v>0</v>
      </c>
      <c r="AB14" s="123">
        <f t="shared" si="6"/>
        <v>5</v>
      </c>
      <c r="AC14" s="123">
        <f t="shared" si="7"/>
        <v>7</v>
      </c>
      <c r="AD14" s="95">
        <f t="shared" si="8"/>
        <v>4.4285714285714288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5</v>
      </c>
      <c r="AI14" s="85">
        <f t="shared" si="12"/>
        <v>5</v>
      </c>
      <c r="AJ14" s="85">
        <f t="shared" si="13"/>
        <v>5</v>
      </c>
      <c r="AK14" s="85">
        <f t="shared" si="14"/>
        <v>3</v>
      </c>
      <c r="AL14" s="85">
        <f t="shared" si="15"/>
        <v>5</v>
      </c>
      <c r="AM14" s="85">
        <f t="shared" si="16"/>
        <v>3</v>
      </c>
      <c r="AN14" s="85">
        <f t="shared" si="17"/>
        <v>5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6" t="s">
        <v>31</v>
      </c>
      <c r="D15" s="177" t="s">
        <v>386</v>
      </c>
      <c r="E15" s="77">
        <v>2834</v>
      </c>
      <c r="F15" s="78" t="s">
        <v>33</v>
      </c>
      <c r="G15" s="78">
        <v>5</v>
      </c>
      <c r="H15" s="78">
        <v>5</v>
      </c>
      <c r="I15" s="78">
        <v>5</v>
      </c>
      <c r="J15" s="78">
        <v>5</v>
      </c>
      <c r="K15" s="78">
        <v>5</v>
      </c>
      <c r="L15" s="78">
        <v>5</v>
      </c>
      <c r="M15" s="78">
        <v>5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7</v>
      </c>
      <c r="AC15" s="123">
        <f t="shared" si="7"/>
        <v>7</v>
      </c>
      <c r="AD15" s="95">
        <f t="shared" si="8"/>
        <v>5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5</v>
      </c>
      <c r="AI15" s="85">
        <f t="shared" si="12"/>
        <v>5</v>
      </c>
      <c r="AJ15" s="85">
        <f t="shared" si="13"/>
        <v>5</v>
      </c>
      <c r="AK15" s="85">
        <f t="shared" si="14"/>
        <v>5</v>
      </c>
      <c r="AL15" s="85">
        <f t="shared" si="15"/>
        <v>5</v>
      </c>
      <c r="AM15" s="85">
        <f t="shared" si="16"/>
        <v>5</v>
      </c>
      <c r="AN15" s="85">
        <f t="shared" si="17"/>
        <v>5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93.6" x14ac:dyDescent="0.25">
      <c r="A16" s="73">
        <v>11</v>
      </c>
      <c r="B16" s="74"/>
      <c r="C16" s="176" t="s">
        <v>31</v>
      </c>
      <c r="D16" s="177" t="s">
        <v>387</v>
      </c>
      <c r="E16" s="77">
        <v>2834</v>
      </c>
      <c r="F16" s="78" t="s">
        <v>33</v>
      </c>
      <c r="G16" s="78" t="s">
        <v>176</v>
      </c>
      <c r="H16" s="78">
        <v>4</v>
      </c>
      <c r="I16" s="78">
        <v>5</v>
      </c>
      <c r="J16" s="78">
        <v>3</v>
      </c>
      <c r="K16" s="78">
        <v>4</v>
      </c>
      <c r="L16" s="78">
        <v>5</v>
      </c>
      <c r="M16" s="78">
        <v>5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2</v>
      </c>
      <c r="W16" s="123">
        <f t="shared" si="1"/>
        <v>0</v>
      </c>
      <c r="X16" s="123">
        <f t="shared" si="2"/>
        <v>0</v>
      </c>
      <c r="Y16" s="123">
        <f t="shared" si="3"/>
        <v>1</v>
      </c>
      <c r="Z16" s="123">
        <f t="shared" si="4"/>
        <v>1</v>
      </c>
      <c r="AA16" s="123">
        <f t="shared" si="5"/>
        <v>2</v>
      </c>
      <c r="AB16" s="123">
        <f t="shared" si="6"/>
        <v>3</v>
      </c>
      <c r="AC16" s="123">
        <f t="shared" si="7"/>
        <v>7</v>
      </c>
      <c r="AD16" s="95">
        <f t="shared" si="8"/>
        <v>4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2</v>
      </c>
      <c r="AI16" s="85">
        <f t="shared" si="12"/>
        <v>4</v>
      </c>
      <c r="AJ16" s="85">
        <f t="shared" si="13"/>
        <v>5</v>
      </c>
      <c r="AK16" s="85">
        <f t="shared" si="14"/>
        <v>3</v>
      </c>
      <c r="AL16" s="85">
        <f t="shared" si="15"/>
        <v>4</v>
      </c>
      <c r="AM16" s="85">
        <f t="shared" si="16"/>
        <v>5</v>
      </c>
      <c r="AN16" s="85">
        <f t="shared" si="17"/>
        <v>5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78" x14ac:dyDescent="0.25">
      <c r="A17" s="73">
        <v>12</v>
      </c>
      <c r="B17" s="99"/>
      <c r="C17" s="176" t="s">
        <v>31</v>
      </c>
      <c r="D17" s="177" t="s">
        <v>388</v>
      </c>
      <c r="E17" s="77">
        <v>2834</v>
      </c>
      <c r="F17" s="78" t="s">
        <v>33</v>
      </c>
      <c r="G17" s="78">
        <v>5</v>
      </c>
      <c r="H17" s="78">
        <v>5</v>
      </c>
      <c r="I17" s="78">
        <v>5</v>
      </c>
      <c r="J17" s="78">
        <v>3</v>
      </c>
      <c r="K17" s="78">
        <v>4</v>
      </c>
      <c r="L17" s="78">
        <v>3</v>
      </c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2</v>
      </c>
      <c r="AA17" s="123">
        <f t="shared" si="5"/>
        <v>2</v>
      </c>
      <c r="AB17" s="123">
        <f t="shared" si="6"/>
        <v>3</v>
      </c>
      <c r="AC17" s="123">
        <f t="shared" si="7"/>
        <v>7</v>
      </c>
      <c r="AD17" s="95">
        <f t="shared" si="8"/>
        <v>4.1428571428571432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5</v>
      </c>
      <c r="AI17" s="85">
        <f t="shared" si="12"/>
        <v>5</v>
      </c>
      <c r="AJ17" s="85">
        <f t="shared" si="13"/>
        <v>5</v>
      </c>
      <c r="AK17" s="85">
        <f t="shared" si="14"/>
        <v>3</v>
      </c>
      <c r="AL17" s="85">
        <f t="shared" si="15"/>
        <v>4</v>
      </c>
      <c r="AM17" s="85">
        <f t="shared" si="16"/>
        <v>3</v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78" x14ac:dyDescent="0.25">
      <c r="A18" s="73">
        <v>13</v>
      </c>
      <c r="B18" s="100"/>
      <c r="C18" s="176" t="s">
        <v>31</v>
      </c>
      <c r="D18" s="177" t="s">
        <v>389</v>
      </c>
      <c r="E18" s="77">
        <v>2834</v>
      </c>
      <c r="F18" s="78" t="s">
        <v>33</v>
      </c>
      <c r="G18" s="78">
        <v>5</v>
      </c>
      <c r="H18" s="78">
        <v>5</v>
      </c>
      <c r="I18" s="78">
        <v>5</v>
      </c>
      <c r="J18" s="78">
        <v>3</v>
      </c>
      <c r="K18" s="78">
        <v>4</v>
      </c>
      <c r="L18" s="78">
        <v>4</v>
      </c>
      <c r="M18" s="78">
        <v>5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1</v>
      </c>
      <c r="AA18" s="123">
        <f t="shared" si="5"/>
        <v>2</v>
      </c>
      <c r="AB18" s="123">
        <f t="shared" si="6"/>
        <v>4</v>
      </c>
      <c r="AC18" s="123">
        <f t="shared" si="7"/>
        <v>7</v>
      </c>
      <c r="AD18" s="95">
        <f t="shared" si="8"/>
        <v>4.4285714285714288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5</v>
      </c>
      <c r="AI18" s="85">
        <f t="shared" si="12"/>
        <v>5</v>
      </c>
      <c r="AJ18" s="85">
        <f t="shared" si="13"/>
        <v>5</v>
      </c>
      <c r="AK18" s="85">
        <f t="shared" si="14"/>
        <v>3</v>
      </c>
      <c r="AL18" s="85">
        <f t="shared" si="15"/>
        <v>4</v>
      </c>
      <c r="AM18" s="85">
        <f t="shared" si="16"/>
        <v>4</v>
      </c>
      <c r="AN18" s="85">
        <f t="shared" si="17"/>
        <v>5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62.4" x14ac:dyDescent="0.25">
      <c r="A19" s="73">
        <v>14</v>
      </c>
      <c r="B19" s="100"/>
      <c r="C19" s="176" t="s">
        <v>31</v>
      </c>
      <c r="D19" s="177" t="s">
        <v>390</v>
      </c>
      <c r="E19" s="77">
        <v>2834</v>
      </c>
      <c r="F19" s="78" t="s">
        <v>33</v>
      </c>
      <c r="G19" s="78">
        <v>5</v>
      </c>
      <c r="H19" s="78">
        <v>5</v>
      </c>
      <c r="I19" s="78">
        <v>5</v>
      </c>
      <c r="J19" s="78">
        <v>4</v>
      </c>
      <c r="K19" s="78">
        <v>4</v>
      </c>
      <c r="L19" s="78">
        <v>4</v>
      </c>
      <c r="M19" s="78">
        <v>4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4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4</v>
      </c>
      <c r="AB19" s="123">
        <f t="shared" si="6"/>
        <v>3</v>
      </c>
      <c r="AC19" s="123">
        <f t="shared" si="7"/>
        <v>7</v>
      </c>
      <c r="AD19" s="95">
        <f t="shared" si="8"/>
        <v>4.4285714285714288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5</v>
      </c>
      <c r="AI19" s="85">
        <f t="shared" si="12"/>
        <v>5</v>
      </c>
      <c r="AJ19" s="85">
        <f t="shared" si="13"/>
        <v>5</v>
      </c>
      <c r="AK19" s="85">
        <f t="shared" si="14"/>
        <v>4</v>
      </c>
      <c r="AL19" s="85">
        <f t="shared" si="15"/>
        <v>4</v>
      </c>
      <c r="AM19" s="85">
        <f t="shared" si="16"/>
        <v>4</v>
      </c>
      <c r="AN19" s="85">
        <f t="shared" si="17"/>
        <v>4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93.6" x14ac:dyDescent="0.25">
      <c r="A20" s="73">
        <v>15</v>
      </c>
      <c r="B20" s="100"/>
      <c r="C20" s="176" t="s">
        <v>31</v>
      </c>
      <c r="D20" s="177" t="s">
        <v>391</v>
      </c>
      <c r="E20" s="77">
        <v>2834</v>
      </c>
      <c r="F20" s="78" t="s">
        <v>33</v>
      </c>
      <c r="G20" s="78" t="s">
        <v>114</v>
      </c>
      <c r="H20" s="78">
        <v>4</v>
      </c>
      <c r="I20" s="78">
        <v>4</v>
      </c>
      <c r="J20" s="78">
        <v>3</v>
      </c>
      <c r="K20" s="78">
        <v>4</v>
      </c>
      <c r="L20" s="78">
        <v>4</v>
      </c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2</v>
      </c>
      <c r="W20" s="123">
        <f t="shared" si="1"/>
        <v>0</v>
      </c>
      <c r="X20" s="123">
        <f t="shared" si="27"/>
        <v>0</v>
      </c>
      <c r="Y20" s="123">
        <f t="shared" si="3"/>
        <v>1</v>
      </c>
      <c r="Z20" s="123">
        <f t="shared" si="4"/>
        <v>1</v>
      </c>
      <c r="AA20" s="123">
        <f t="shared" si="5"/>
        <v>5</v>
      </c>
      <c r="AB20" s="123">
        <f t="shared" si="6"/>
        <v>0</v>
      </c>
      <c r="AC20" s="123">
        <f t="shared" si="7"/>
        <v>7</v>
      </c>
      <c r="AD20" s="95">
        <f t="shared" si="8"/>
        <v>3.5714285714285716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2</v>
      </c>
      <c r="AI20" s="85">
        <f t="shared" si="12"/>
        <v>4</v>
      </c>
      <c r="AJ20" s="85">
        <f t="shared" si="13"/>
        <v>4</v>
      </c>
      <c r="AK20" s="85">
        <f t="shared" si="14"/>
        <v>3</v>
      </c>
      <c r="AL20" s="85">
        <f t="shared" si="15"/>
        <v>4</v>
      </c>
      <c r="AM20" s="85">
        <f t="shared" si="16"/>
        <v>4</v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18" x14ac:dyDescent="0.25">
      <c r="A21" s="73">
        <v>16</v>
      </c>
      <c r="B21" s="100"/>
      <c r="C21" s="176" t="s">
        <v>392</v>
      </c>
      <c r="D21" s="181" t="s">
        <v>393</v>
      </c>
      <c r="E21" s="77">
        <v>2834</v>
      </c>
      <c r="F21" s="78" t="s">
        <v>33</v>
      </c>
      <c r="G21" s="78" t="s">
        <v>394</v>
      </c>
      <c r="H21" s="78">
        <v>5</v>
      </c>
      <c r="I21" s="78">
        <v>5</v>
      </c>
      <c r="J21" s="78">
        <v>3</v>
      </c>
      <c r="K21" s="78">
        <v>4</v>
      </c>
      <c r="L21" s="78">
        <v>3</v>
      </c>
      <c r="M21" s="78">
        <v>5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2</v>
      </c>
      <c r="W21" s="123">
        <f t="shared" si="1"/>
        <v>0</v>
      </c>
      <c r="X21" s="123">
        <f t="shared" si="27"/>
        <v>0</v>
      </c>
      <c r="Y21" s="123">
        <f t="shared" si="3"/>
        <v>1</v>
      </c>
      <c r="Z21" s="123">
        <f t="shared" si="4"/>
        <v>2</v>
      </c>
      <c r="AA21" s="123">
        <f t="shared" si="5"/>
        <v>1</v>
      </c>
      <c r="AB21" s="123">
        <f t="shared" si="6"/>
        <v>3</v>
      </c>
      <c r="AC21" s="123">
        <f t="shared" si="7"/>
        <v>7</v>
      </c>
      <c r="AD21" s="95">
        <f t="shared" si="8"/>
        <v>3.8571428571428572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2</v>
      </c>
      <c r="AI21" s="85">
        <f t="shared" si="12"/>
        <v>5</v>
      </c>
      <c r="AJ21" s="85">
        <f t="shared" si="13"/>
        <v>5</v>
      </c>
      <c r="AK21" s="85">
        <f t="shared" si="14"/>
        <v>3</v>
      </c>
      <c r="AL21" s="85">
        <f t="shared" si="15"/>
        <v>4</v>
      </c>
      <c r="AM21" s="85">
        <f t="shared" si="16"/>
        <v>3</v>
      </c>
      <c r="AN21" s="85">
        <f t="shared" si="17"/>
        <v>5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6" t="s">
        <v>31</v>
      </c>
      <c r="D22" s="181" t="s">
        <v>395</v>
      </c>
      <c r="E22" s="77">
        <v>2834</v>
      </c>
      <c r="F22" s="78" t="s">
        <v>33</v>
      </c>
      <c r="G22" s="78" t="s">
        <v>396</v>
      </c>
      <c r="H22" s="78">
        <v>4</v>
      </c>
      <c r="I22" s="78">
        <v>4</v>
      </c>
      <c r="J22" s="78">
        <v>3</v>
      </c>
      <c r="K22" s="78">
        <v>3</v>
      </c>
      <c r="L22" s="78">
        <v>3</v>
      </c>
      <c r="M22" s="78">
        <v>4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2</v>
      </c>
      <c r="W22" s="123">
        <f t="shared" si="1"/>
        <v>0</v>
      </c>
      <c r="X22" s="123">
        <f t="shared" si="27"/>
        <v>0</v>
      </c>
      <c r="Y22" s="123">
        <f t="shared" si="3"/>
        <v>1</v>
      </c>
      <c r="Z22" s="123">
        <f t="shared" si="4"/>
        <v>3</v>
      </c>
      <c r="AA22" s="123">
        <f t="shared" si="5"/>
        <v>3</v>
      </c>
      <c r="AB22" s="123">
        <f t="shared" si="6"/>
        <v>0</v>
      </c>
      <c r="AC22" s="123">
        <f t="shared" si="7"/>
        <v>7</v>
      </c>
      <c r="AD22" s="95">
        <f t="shared" si="8"/>
        <v>3.2857142857142856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2</v>
      </c>
      <c r="AI22" s="85">
        <f t="shared" si="12"/>
        <v>4</v>
      </c>
      <c r="AJ22" s="85">
        <f t="shared" si="13"/>
        <v>4</v>
      </c>
      <c r="AK22" s="85">
        <f t="shared" si="14"/>
        <v>3</v>
      </c>
      <c r="AL22" s="85">
        <f t="shared" si="15"/>
        <v>3</v>
      </c>
      <c r="AM22" s="85">
        <f t="shared" si="16"/>
        <v>3</v>
      </c>
      <c r="AN22" s="85">
        <f t="shared" si="17"/>
        <v>4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6" t="s">
        <v>31</v>
      </c>
      <c r="D23" s="181" t="s">
        <v>397</v>
      </c>
      <c r="E23" s="77">
        <v>2834</v>
      </c>
      <c r="F23" s="78" t="s">
        <v>33</v>
      </c>
      <c r="G23" s="78">
        <v>5</v>
      </c>
      <c r="H23" s="78">
        <v>4</v>
      </c>
      <c r="I23" s="78">
        <v>5</v>
      </c>
      <c r="J23" s="78">
        <v>3</v>
      </c>
      <c r="K23" s="78">
        <v>5</v>
      </c>
      <c r="L23" s="78">
        <v>3</v>
      </c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2</v>
      </c>
      <c r="AA23" s="123">
        <f t="shared" si="5"/>
        <v>2</v>
      </c>
      <c r="AB23" s="123">
        <f t="shared" si="6"/>
        <v>3</v>
      </c>
      <c r="AC23" s="123">
        <f t="shared" si="7"/>
        <v>7</v>
      </c>
      <c r="AD23" s="95">
        <f t="shared" si="8"/>
        <v>4.1428571428571432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5</v>
      </c>
      <c r="AI23" s="85">
        <f t="shared" si="12"/>
        <v>4</v>
      </c>
      <c r="AJ23" s="85">
        <f t="shared" si="13"/>
        <v>5</v>
      </c>
      <c r="AK23" s="85">
        <f t="shared" si="14"/>
        <v>3</v>
      </c>
      <c r="AL23" s="85">
        <f t="shared" si="15"/>
        <v>5</v>
      </c>
      <c r="AM23" s="85">
        <f t="shared" si="16"/>
        <v>3</v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6" t="s">
        <v>31</v>
      </c>
      <c r="D24" s="181" t="s">
        <v>398</v>
      </c>
      <c r="E24" s="77">
        <v>2834</v>
      </c>
      <c r="F24" s="78" t="s">
        <v>33</v>
      </c>
      <c r="G24" s="78">
        <v>5</v>
      </c>
      <c r="H24" s="78">
        <v>5</v>
      </c>
      <c r="I24" s="78">
        <v>5</v>
      </c>
      <c r="J24" s="78">
        <v>3</v>
      </c>
      <c r="K24" s="78">
        <v>4</v>
      </c>
      <c r="L24" s="78">
        <v>3</v>
      </c>
      <c r="M24" s="78">
        <v>4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2</v>
      </c>
      <c r="AA24" s="123">
        <f t="shared" si="5"/>
        <v>2</v>
      </c>
      <c r="AB24" s="123">
        <f t="shared" si="6"/>
        <v>3</v>
      </c>
      <c r="AC24" s="123">
        <f t="shared" si="7"/>
        <v>7</v>
      </c>
      <c r="AD24" s="95">
        <f t="shared" si="8"/>
        <v>4.1428571428571432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5</v>
      </c>
      <c r="AI24" s="85">
        <f t="shared" si="12"/>
        <v>5</v>
      </c>
      <c r="AJ24" s="85">
        <f t="shared" si="13"/>
        <v>5</v>
      </c>
      <c r="AK24" s="85">
        <f t="shared" si="14"/>
        <v>3</v>
      </c>
      <c r="AL24" s="85">
        <f t="shared" si="15"/>
        <v>4</v>
      </c>
      <c r="AM24" s="85">
        <f t="shared" si="16"/>
        <v>3</v>
      </c>
      <c r="AN24" s="85">
        <f t="shared" si="17"/>
        <v>4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18" x14ac:dyDescent="0.25">
      <c r="A25" s="73">
        <v>20</v>
      </c>
      <c r="B25" s="100"/>
      <c r="C25" s="176" t="s">
        <v>294</v>
      </c>
      <c r="D25" s="181" t="s">
        <v>399</v>
      </c>
      <c r="E25" s="77">
        <v>2834</v>
      </c>
      <c r="F25" s="78" t="s">
        <v>33</v>
      </c>
      <c r="G25" s="78" t="s">
        <v>400</v>
      </c>
      <c r="H25" s="78">
        <v>5</v>
      </c>
      <c r="I25" s="78">
        <v>5</v>
      </c>
      <c r="J25" s="78">
        <v>3</v>
      </c>
      <c r="K25" s="78">
        <v>5</v>
      </c>
      <c r="L25" s="78">
        <v>3</v>
      </c>
      <c r="M25" s="78">
        <v>4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2</v>
      </c>
      <c r="W25" s="123">
        <f t="shared" si="1"/>
        <v>0</v>
      </c>
      <c r="X25" s="123">
        <f t="shared" si="27"/>
        <v>0</v>
      </c>
      <c r="Y25" s="123">
        <f t="shared" si="3"/>
        <v>1</v>
      </c>
      <c r="Z25" s="123">
        <f t="shared" si="4"/>
        <v>2</v>
      </c>
      <c r="AA25" s="123">
        <f t="shared" si="5"/>
        <v>1</v>
      </c>
      <c r="AB25" s="123">
        <f t="shared" si="6"/>
        <v>3</v>
      </c>
      <c r="AC25" s="123">
        <f t="shared" si="7"/>
        <v>7</v>
      </c>
      <c r="AD25" s="95">
        <f t="shared" si="8"/>
        <v>3.8571428571428572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2</v>
      </c>
      <c r="AI25" s="85">
        <f t="shared" si="12"/>
        <v>5</v>
      </c>
      <c r="AJ25" s="85">
        <f t="shared" si="13"/>
        <v>5</v>
      </c>
      <c r="AK25" s="85">
        <f t="shared" si="14"/>
        <v>3</v>
      </c>
      <c r="AL25" s="85">
        <f t="shared" si="15"/>
        <v>5</v>
      </c>
      <c r="AM25" s="85">
        <f t="shared" si="16"/>
        <v>3</v>
      </c>
      <c r="AN25" s="85">
        <f t="shared" si="17"/>
        <v>4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6" t="s">
        <v>31</v>
      </c>
      <c r="D26" s="179" t="s">
        <v>401</v>
      </c>
      <c r="E26" s="77">
        <v>2834</v>
      </c>
      <c r="F26" s="78" t="s">
        <v>33</v>
      </c>
      <c r="G26" s="78">
        <v>5</v>
      </c>
      <c r="H26" s="78">
        <v>4</v>
      </c>
      <c r="I26" s="78">
        <v>5</v>
      </c>
      <c r="J26" s="78">
        <v>3</v>
      </c>
      <c r="K26" s="78">
        <v>4</v>
      </c>
      <c r="L26" s="78">
        <v>4</v>
      </c>
      <c r="M26" s="78">
        <v>4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3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1</v>
      </c>
      <c r="AA26" s="123">
        <f t="shared" si="5"/>
        <v>4</v>
      </c>
      <c r="AB26" s="123">
        <f t="shared" si="6"/>
        <v>2</v>
      </c>
      <c r="AC26" s="123">
        <f t="shared" si="7"/>
        <v>7</v>
      </c>
      <c r="AD26" s="95">
        <f t="shared" si="8"/>
        <v>4.1428571428571432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5</v>
      </c>
      <c r="AI26" s="85">
        <f t="shared" si="12"/>
        <v>4</v>
      </c>
      <c r="AJ26" s="85">
        <f t="shared" si="13"/>
        <v>5</v>
      </c>
      <c r="AK26" s="85">
        <f t="shared" si="14"/>
        <v>3</v>
      </c>
      <c r="AL26" s="85">
        <f t="shared" si="15"/>
        <v>4</v>
      </c>
      <c r="AM26" s="85">
        <f t="shared" si="16"/>
        <v>4</v>
      </c>
      <c r="AN26" s="85">
        <f t="shared" si="17"/>
        <v>4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6" t="s">
        <v>31</v>
      </c>
      <c r="D27" s="181" t="s">
        <v>402</v>
      </c>
      <c r="E27" s="77">
        <v>2834</v>
      </c>
      <c r="F27" s="78" t="s">
        <v>33</v>
      </c>
      <c r="G27" s="78">
        <v>5</v>
      </c>
      <c r="H27" s="78">
        <v>4</v>
      </c>
      <c r="I27" s="78">
        <v>4</v>
      </c>
      <c r="J27" s="78">
        <v>3</v>
      </c>
      <c r="K27" s="78">
        <v>5</v>
      </c>
      <c r="L27" s="78">
        <v>4</v>
      </c>
      <c r="M27" s="78">
        <v>5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1</v>
      </c>
      <c r="AA27" s="123">
        <f t="shared" si="5"/>
        <v>3</v>
      </c>
      <c r="AB27" s="123">
        <f t="shared" si="6"/>
        <v>3</v>
      </c>
      <c r="AC27" s="123">
        <f t="shared" si="7"/>
        <v>7</v>
      </c>
      <c r="AD27" s="95">
        <f t="shared" si="8"/>
        <v>4.2857142857142856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5</v>
      </c>
      <c r="AI27" s="85">
        <f t="shared" si="12"/>
        <v>4</v>
      </c>
      <c r="AJ27" s="85">
        <f t="shared" si="13"/>
        <v>4</v>
      </c>
      <c r="AK27" s="85">
        <f t="shared" si="14"/>
        <v>3</v>
      </c>
      <c r="AL27" s="85">
        <f t="shared" si="15"/>
        <v>5</v>
      </c>
      <c r="AM27" s="85">
        <f t="shared" si="16"/>
        <v>4</v>
      </c>
      <c r="AN27" s="85">
        <f t="shared" si="17"/>
        <v>5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6" t="s">
        <v>31</v>
      </c>
      <c r="D28" s="181" t="s">
        <v>403</v>
      </c>
      <c r="E28" s="77">
        <v>2834</v>
      </c>
      <c r="F28" s="78" t="s">
        <v>33</v>
      </c>
      <c r="G28" s="78">
        <v>5</v>
      </c>
      <c r="H28" s="78">
        <v>5</v>
      </c>
      <c r="I28" s="78">
        <v>5</v>
      </c>
      <c r="J28" s="78">
        <v>5</v>
      </c>
      <c r="K28" s="78">
        <v>5</v>
      </c>
      <c r="L28" s="78">
        <v>5</v>
      </c>
      <c r="M28" s="78">
        <v>5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5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7</v>
      </c>
      <c r="AC28" s="123">
        <f t="shared" si="7"/>
        <v>7</v>
      </c>
      <c r="AD28" s="95">
        <f t="shared" si="8"/>
        <v>5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5</v>
      </c>
      <c r="AI28" s="85">
        <f t="shared" si="12"/>
        <v>5</v>
      </c>
      <c r="AJ28" s="85">
        <f t="shared" si="13"/>
        <v>5</v>
      </c>
      <c r="AK28" s="85">
        <f t="shared" si="14"/>
        <v>5</v>
      </c>
      <c r="AL28" s="85">
        <f t="shared" si="15"/>
        <v>5</v>
      </c>
      <c r="AM28" s="85">
        <f t="shared" si="16"/>
        <v>5</v>
      </c>
      <c r="AN28" s="85">
        <f t="shared" si="17"/>
        <v>5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1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6" t="s">
        <v>31</v>
      </c>
      <c r="D29" s="181" t="s">
        <v>404</v>
      </c>
      <c r="E29" s="77">
        <v>2834</v>
      </c>
      <c r="F29" s="78" t="s">
        <v>33</v>
      </c>
      <c r="G29" s="78" t="s">
        <v>114</v>
      </c>
      <c r="H29" s="78">
        <v>5</v>
      </c>
      <c r="I29" s="78">
        <v>5</v>
      </c>
      <c r="J29" s="78">
        <v>4</v>
      </c>
      <c r="K29" s="78">
        <v>3</v>
      </c>
      <c r="L29" s="78">
        <v>4</v>
      </c>
      <c r="M29" s="78">
        <v>4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2</v>
      </c>
      <c r="W29" s="123">
        <f t="shared" si="1"/>
        <v>0</v>
      </c>
      <c r="X29" s="123">
        <f t="shared" si="27"/>
        <v>0</v>
      </c>
      <c r="Y29" s="123">
        <f t="shared" si="3"/>
        <v>1</v>
      </c>
      <c r="Z29" s="123">
        <f t="shared" si="4"/>
        <v>1</v>
      </c>
      <c r="AA29" s="123">
        <f t="shared" si="5"/>
        <v>3</v>
      </c>
      <c r="AB29" s="123">
        <f t="shared" si="6"/>
        <v>2</v>
      </c>
      <c r="AC29" s="123">
        <f t="shared" si="7"/>
        <v>7</v>
      </c>
      <c r="AD29" s="101">
        <f t="shared" si="8"/>
        <v>3.8571428571428572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2</v>
      </c>
      <c r="AI29" s="85">
        <f t="shared" si="12"/>
        <v>5</v>
      </c>
      <c r="AJ29" s="85">
        <f t="shared" si="13"/>
        <v>5</v>
      </c>
      <c r="AK29" s="85">
        <f t="shared" si="14"/>
        <v>4</v>
      </c>
      <c r="AL29" s="85">
        <f t="shared" si="15"/>
        <v>3</v>
      </c>
      <c r="AM29" s="85">
        <f t="shared" si="16"/>
        <v>4</v>
      </c>
      <c r="AN29" s="85">
        <f t="shared" si="17"/>
        <v>4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1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76"/>
      <c r="D30" s="181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COUNTIF(E6:E36,"2834")</f>
        <v>24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3.875</v>
      </c>
      <c r="H38" s="120">
        <v>4.625</v>
      </c>
      <c r="I38" s="120">
        <v>4.708333333333333</v>
      </c>
      <c r="J38" s="120">
        <v>3.375</v>
      </c>
      <c r="K38" s="120">
        <v>4.25</v>
      </c>
      <c r="L38" s="120">
        <v>3.7083333333333335</v>
      </c>
      <c r="M38" s="120">
        <v>4.375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сводн.!T10</f>
        <v>3</v>
      </c>
      <c r="W38" s="123">
        <f>SUM(W6:W37)</f>
        <v>0</v>
      </c>
      <c r="X38" s="123">
        <f>SUM(X6:X37)</f>
        <v>0</v>
      </c>
      <c r="Y38" s="123">
        <f>SUM(Y6:Y37)-X38</f>
        <v>8</v>
      </c>
      <c r="Z38" s="123">
        <f>SUM(Z6:Z37)</f>
        <v>33</v>
      </c>
      <c r="AA38" s="123">
        <f>SUM(AA6:AA37)</f>
        <v>56</v>
      </c>
      <c r="AB38" s="123">
        <f>SUM(AB6:AB37)</f>
        <v>71</v>
      </c>
      <c r="AC38" s="123">
        <f t="shared" si="7"/>
        <v>168</v>
      </c>
      <c r="AD38" s="95">
        <f t="shared" si="8"/>
        <v>4.1309523809523814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3.875</v>
      </c>
      <c r="AI38" s="125">
        <f t="shared" si="28"/>
        <v>4.625</v>
      </c>
      <c r="AJ38" s="125">
        <f t="shared" si="28"/>
        <v>4.708333333333333</v>
      </c>
      <c r="AK38" s="125">
        <f t="shared" si="28"/>
        <v>3.375</v>
      </c>
      <c r="AL38" s="125">
        <f t="shared" si="28"/>
        <v>4.25</v>
      </c>
      <c r="AM38" s="125">
        <f t="shared" si="28"/>
        <v>3.7083333333333335</v>
      </c>
      <c r="AN38" s="125">
        <f t="shared" si="28"/>
        <v>4.375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14</v>
      </c>
      <c r="H39" s="130">
        <v>15</v>
      </c>
      <c r="I39" s="130">
        <v>17</v>
      </c>
      <c r="J39" s="130">
        <v>2</v>
      </c>
      <c r="K39" s="130">
        <v>8</v>
      </c>
      <c r="L39" s="130">
        <v>5</v>
      </c>
      <c r="M39" s="130">
        <v>10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2</v>
      </c>
      <c r="W39" s="133"/>
      <c r="X39" s="134">
        <f>SUM(X38:AB38)</f>
        <v>168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14</v>
      </c>
      <c r="AI39" s="137">
        <f t="shared" si="29"/>
        <v>15</v>
      </c>
      <c r="AJ39" s="137">
        <f t="shared" si="29"/>
        <v>17</v>
      </c>
      <c r="AK39" s="137">
        <f t="shared" si="29"/>
        <v>2</v>
      </c>
      <c r="AL39" s="137">
        <f t="shared" si="29"/>
        <v>8</v>
      </c>
      <c r="AM39" s="137">
        <f t="shared" si="29"/>
        <v>5</v>
      </c>
      <c r="AN39" s="137">
        <f t="shared" si="29"/>
        <v>10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</v>
      </c>
      <c r="H40" s="145">
        <v>9</v>
      </c>
      <c r="I40" s="145">
        <v>7</v>
      </c>
      <c r="J40" s="145">
        <v>5</v>
      </c>
      <c r="K40" s="145">
        <v>14</v>
      </c>
      <c r="L40" s="145">
        <v>7</v>
      </c>
      <c r="M40" s="145">
        <v>13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3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>
        <f>IF(COUNTIF(AA6:AA37,4)=0," ",COUNTIF(AA6:AA37,4))</f>
        <v>3</v>
      </c>
      <c r="AB40" s="148">
        <f>IF(COUNTIF(AB6:AB37,4)=0," ",COUNTIF(AB6:AB37,4))</f>
        <v>3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1</v>
      </c>
      <c r="AI40" s="148">
        <f t="shared" si="30"/>
        <v>9</v>
      </c>
      <c r="AJ40" s="148">
        <f t="shared" si="30"/>
        <v>7</v>
      </c>
      <c r="AK40" s="148">
        <f t="shared" si="30"/>
        <v>5</v>
      </c>
      <c r="AL40" s="148">
        <f t="shared" si="30"/>
        <v>14</v>
      </c>
      <c r="AM40" s="148">
        <f t="shared" si="30"/>
        <v>7</v>
      </c>
      <c r="AN40" s="148">
        <f t="shared" si="30"/>
        <v>13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1</v>
      </c>
      <c r="H41" s="158" t="str">
        <v>0</v>
      </c>
      <c r="I41" s="158" t="str">
        <v>0</v>
      </c>
      <c r="J41" s="158">
        <v>17</v>
      </c>
      <c r="K41" s="158">
        <v>2</v>
      </c>
      <c r="L41" s="158">
        <v>12</v>
      </c>
      <c r="M41" s="158">
        <v>1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11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3</v>
      </c>
      <c r="AA41" s="161">
        <f>IF(COUNTIF(AA6:AA37,3)=0," ",COUNTIF(AA6:AA37,3))</f>
        <v>4</v>
      </c>
      <c r="AB41" s="161">
        <f>IF(COUNTIF(AB6:AB37,3)=0," ",COUNTIF(AB6:AB37,3))</f>
        <v>8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1</v>
      </c>
      <c r="AI41" s="161" t="str">
        <f t="shared" si="31"/>
        <v>0</v>
      </c>
      <c r="AJ41" s="161" t="str">
        <f t="shared" si="31"/>
        <v>0</v>
      </c>
      <c r="AK41" s="161">
        <f t="shared" si="31"/>
        <v>17</v>
      </c>
      <c r="AL41" s="161">
        <f t="shared" si="31"/>
        <v>2</v>
      </c>
      <c r="AM41" s="161">
        <f t="shared" si="31"/>
        <v>12</v>
      </c>
      <c r="AN41" s="161">
        <f t="shared" si="31"/>
        <v>1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8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8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9</v>
      </c>
      <c r="AA42" s="80">
        <f>IF(COUNTIF(AA6:AA37,2)=0," ",COUNTIF(AA6:AA37,2))</f>
        <v>6</v>
      </c>
      <c r="AB42" s="80">
        <f>IF(COUNTIF(AB6:AB37,2)=0," ",COUNTIF(AB6:AB37,2))</f>
        <v>5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8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1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24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6">IF(COUNTIF(AG6:AG37,"з")=0,"0",COUNTIF(AG6:AG37,"з"))</f>
        <v>24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190</v>
      </c>
      <c r="G2" s="23"/>
      <c r="H2" s="23"/>
      <c r="I2" s="23"/>
      <c r="J2" s="23"/>
      <c r="K2" s="23"/>
      <c r="L2" s="23"/>
      <c r="M2" s="183"/>
      <c r="N2" s="183" t="s">
        <v>2</v>
      </c>
      <c r="O2" s="24" t="s">
        <v>277</v>
      </c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2835</v>
      </c>
      <c r="B3" s="29"/>
      <c r="C3" s="29"/>
      <c r="D3" s="30" t="s">
        <v>3</v>
      </c>
      <c r="E3" s="31"/>
      <c r="F3" s="32" t="s">
        <v>7</v>
      </c>
      <c r="G3" s="32" t="s">
        <v>405</v>
      </c>
      <c r="H3" s="175" t="s">
        <v>279</v>
      </c>
      <c r="I3" s="32" t="s">
        <v>315</v>
      </c>
      <c r="J3" s="32" t="s">
        <v>319</v>
      </c>
      <c r="K3" s="32" t="s">
        <v>406</v>
      </c>
      <c r="L3" s="32"/>
      <c r="M3" s="32"/>
      <c r="N3" s="32" t="s">
        <v>407</v>
      </c>
      <c r="O3" s="32" t="s">
        <v>408</v>
      </c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6" t="s">
        <v>20</v>
      </c>
      <c r="H5" s="57" t="s">
        <v>282</v>
      </c>
      <c r="I5" s="56" t="s">
        <v>283</v>
      </c>
      <c r="J5" s="58" t="s">
        <v>284</v>
      </c>
      <c r="K5" s="58" t="s">
        <v>285</v>
      </c>
      <c r="L5" s="58"/>
      <c r="M5" s="58"/>
      <c r="N5" s="59" t="s">
        <v>21</v>
      </c>
      <c r="O5" s="58" t="s">
        <v>286</v>
      </c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287</v>
      </c>
      <c r="C6" s="176" t="s">
        <v>333</v>
      </c>
      <c r="D6" s="177" t="s">
        <v>409</v>
      </c>
      <c r="E6" s="77">
        <v>2835</v>
      </c>
      <c r="F6" s="78" t="s">
        <v>33</v>
      </c>
      <c r="G6" s="78">
        <v>5</v>
      </c>
      <c r="H6" s="78">
        <v>5</v>
      </c>
      <c r="I6" s="78">
        <v>5</v>
      </c>
      <c r="J6" s="78">
        <v>3</v>
      </c>
      <c r="K6" s="78">
        <v>5</v>
      </c>
      <c r="L6" s="78"/>
      <c r="M6" s="78"/>
      <c r="N6" s="78">
        <v>4</v>
      </c>
      <c r="O6" s="78">
        <v>5</v>
      </c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1</v>
      </c>
      <c r="AA6" s="81">
        <f t="shared" ref="AA6:AA37" si="5">COUNTIF(AG6:AV6,AA$5)</f>
        <v>1</v>
      </c>
      <c r="AB6" s="81">
        <f t="shared" ref="AB6:AB37" si="6">COUNTIF(AG6:AV6,AB$5)</f>
        <v>5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4.5714285714285712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5</v>
      </c>
      <c r="AI6" s="85">
        <f t="shared" ref="AI6:AI37" si="12">IF(ISERROR(VALUE(LEFT(H6))),LEFT(H6),VALUE(LEFT(H6)))</f>
        <v>5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3</v>
      </c>
      <c r="AL6" s="85">
        <f t="shared" ref="AL6:AL37" si="15">IF(ISERROR(VALUE(LEFT(K6))),LEFT(K6),VALUE(LEFT(K6)))</f>
        <v>5</v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>
        <f t="shared" ref="AO6:AO37" si="18">IF(ISERROR(VALUE(LEFT(N6))),LEFT(N6),VALUE(LEFT(N6)))</f>
        <v>4</v>
      </c>
      <c r="AP6" s="85">
        <f t="shared" ref="AP6:AP37" si="19">IF(ISERROR(VALUE(LEFT(O6))),LEFT(O6),VALUE(LEFT(O6)))</f>
        <v>5</v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62.4" x14ac:dyDescent="0.25">
      <c r="A7" s="73">
        <v>2</v>
      </c>
      <c r="B7" s="74" t="s">
        <v>287</v>
      </c>
      <c r="C7" s="176" t="s">
        <v>333</v>
      </c>
      <c r="D7" s="177" t="s">
        <v>410</v>
      </c>
      <c r="E7" s="77">
        <v>2835</v>
      </c>
      <c r="F7" s="78" t="s">
        <v>33</v>
      </c>
      <c r="G7" s="78">
        <v>5</v>
      </c>
      <c r="H7" s="78">
        <v>4</v>
      </c>
      <c r="I7" s="78">
        <v>5</v>
      </c>
      <c r="J7" s="78">
        <v>3</v>
      </c>
      <c r="K7" s="78">
        <v>5</v>
      </c>
      <c r="L7" s="78"/>
      <c r="M7" s="78"/>
      <c r="N7" s="78">
        <v>4</v>
      </c>
      <c r="O7" s="78">
        <v>5</v>
      </c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1</v>
      </c>
      <c r="AA7" s="81">
        <f t="shared" si="5"/>
        <v>2</v>
      </c>
      <c r="AB7" s="81">
        <f t="shared" si="6"/>
        <v>4</v>
      </c>
      <c r="AC7" s="81">
        <f t="shared" si="7"/>
        <v>7</v>
      </c>
      <c r="AD7" s="82">
        <f t="shared" si="8"/>
        <v>4.4285714285714288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5</v>
      </c>
      <c r="AI7" s="85">
        <f t="shared" si="12"/>
        <v>4</v>
      </c>
      <c r="AJ7" s="85">
        <f t="shared" si="13"/>
        <v>5</v>
      </c>
      <c r="AK7" s="85">
        <f t="shared" si="14"/>
        <v>3</v>
      </c>
      <c r="AL7" s="85">
        <f t="shared" si="15"/>
        <v>5</v>
      </c>
      <c r="AM7" s="85" t="str">
        <f t="shared" si="16"/>
        <v/>
      </c>
      <c r="AN7" s="85" t="str">
        <f t="shared" si="17"/>
        <v/>
      </c>
      <c r="AO7" s="85">
        <f t="shared" si="18"/>
        <v>4</v>
      </c>
      <c r="AP7" s="85">
        <f t="shared" si="19"/>
        <v>5</v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93.6" x14ac:dyDescent="0.25">
      <c r="A8" s="73">
        <v>3</v>
      </c>
      <c r="B8" s="74" t="s">
        <v>287</v>
      </c>
      <c r="C8" s="176" t="s">
        <v>31</v>
      </c>
      <c r="D8" s="178" t="s">
        <v>411</v>
      </c>
      <c r="E8" s="77">
        <v>2835</v>
      </c>
      <c r="F8" s="78" t="s">
        <v>33</v>
      </c>
      <c r="G8" s="78">
        <v>3</v>
      </c>
      <c r="H8" s="78">
        <v>5</v>
      </c>
      <c r="I8" s="78">
        <v>4</v>
      </c>
      <c r="J8" s="78">
        <v>3</v>
      </c>
      <c r="K8" s="78">
        <v>4</v>
      </c>
      <c r="L8" s="78"/>
      <c r="M8" s="78"/>
      <c r="N8" s="78">
        <v>3</v>
      </c>
      <c r="O8" s="78">
        <v>4</v>
      </c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3</v>
      </c>
      <c r="AA8" s="81">
        <f t="shared" si="5"/>
        <v>3</v>
      </c>
      <c r="AB8" s="81">
        <f t="shared" si="6"/>
        <v>1</v>
      </c>
      <c r="AC8" s="81">
        <f t="shared" si="7"/>
        <v>7</v>
      </c>
      <c r="AD8" s="82">
        <f t="shared" si="8"/>
        <v>3.7142857142857144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3</v>
      </c>
      <c r="AI8" s="85">
        <f t="shared" si="12"/>
        <v>5</v>
      </c>
      <c r="AJ8" s="85">
        <f t="shared" si="13"/>
        <v>4</v>
      </c>
      <c r="AK8" s="85">
        <f t="shared" si="14"/>
        <v>3</v>
      </c>
      <c r="AL8" s="85">
        <f t="shared" si="15"/>
        <v>4</v>
      </c>
      <c r="AM8" s="85" t="str">
        <f t="shared" si="16"/>
        <v/>
      </c>
      <c r="AN8" s="85" t="str">
        <f t="shared" si="17"/>
        <v/>
      </c>
      <c r="AO8" s="85">
        <f t="shared" si="18"/>
        <v>3</v>
      </c>
      <c r="AP8" s="85">
        <f t="shared" si="19"/>
        <v>4</v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78" x14ac:dyDescent="0.25">
      <c r="A9" s="73">
        <v>4</v>
      </c>
      <c r="B9" s="74" t="s">
        <v>287</v>
      </c>
      <c r="C9" s="176" t="s">
        <v>31</v>
      </c>
      <c r="D9" s="177" t="s">
        <v>412</v>
      </c>
      <c r="E9" s="77">
        <v>2835</v>
      </c>
      <c r="F9" s="78" t="s">
        <v>33</v>
      </c>
      <c r="G9" s="78">
        <v>5</v>
      </c>
      <c r="H9" s="78">
        <v>4</v>
      </c>
      <c r="I9" s="78">
        <v>5</v>
      </c>
      <c r="J9" s="78">
        <v>4</v>
      </c>
      <c r="K9" s="78">
        <v>5</v>
      </c>
      <c r="L9" s="78"/>
      <c r="M9" s="78"/>
      <c r="N9" s="78">
        <v>4</v>
      </c>
      <c r="O9" s="78">
        <v>4</v>
      </c>
      <c r="P9" s="78"/>
      <c r="Q9" s="78"/>
      <c r="R9" s="78"/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4</v>
      </c>
      <c r="AB9" s="81">
        <f t="shared" si="6"/>
        <v>3</v>
      </c>
      <c r="AC9" s="81">
        <f t="shared" si="7"/>
        <v>7</v>
      </c>
      <c r="AD9" s="82">
        <f t="shared" si="8"/>
        <v>4.4285714285714288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5</v>
      </c>
      <c r="AI9" s="85">
        <f t="shared" si="12"/>
        <v>4</v>
      </c>
      <c r="AJ9" s="85">
        <f t="shared" si="13"/>
        <v>5</v>
      </c>
      <c r="AK9" s="85">
        <f t="shared" si="14"/>
        <v>4</v>
      </c>
      <c r="AL9" s="85">
        <f t="shared" si="15"/>
        <v>5</v>
      </c>
      <c r="AM9" s="85" t="str">
        <f t="shared" si="16"/>
        <v/>
      </c>
      <c r="AN9" s="85" t="str">
        <f t="shared" si="17"/>
        <v/>
      </c>
      <c r="AO9" s="85">
        <f t="shared" si="18"/>
        <v>4</v>
      </c>
      <c r="AP9" s="85">
        <f t="shared" si="19"/>
        <v>4</v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93.6" x14ac:dyDescent="0.25">
      <c r="A10" s="73">
        <v>5</v>
      </c>
      <c r="B10" s="74" t="s">
        <v>287</v>
      </c>
      <c r="C10" s="176" t="s">
        <v>31</v>
      </c>
      <c r="D10" s="177" t="s">
        <v>413</v>
      </c>
      <c r="E10" s="77">
        <v>2835</v>
      </c>
      <c r="F10" s="78" t="s">
        <v>33</v>
      </c>
      <c r="G10" s="78">
        <v>5</v>
      </c>
      <c r="H10" s="78">
        <v>4</v>
      </c>
      <c r="I10" s="78">
        <v>5</v>
      </c>
      <c r="J10" s="78">
        <v>4</v>
      </c>
      <c r="K10" s="78">
        <v>5</v>
      </c>
      <c r="L10" s="78"/>
      <c r="M10" s="78"/>
      <c r="N10" s="78">
        <v>4</v>
      </c>
      <c r="O10" s="78">
        <v>5</v>
      </c>
      <c r="P10" s="78"/>
      <c r="Q10" s="78"/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3</v>
      </c>
      <c r="AB10" s="81">
        <f t="shared" si="6"/>
        <v>4</v>
      </c>
      <c r="AC10" s="81">
        <f t="shared" si="7"/>
        <v>7</v>
      </c>
      <c r="AD10" s="82">
        <f t="shared" si="8"/>
        <v>4.5714285714285712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5</v>
      </c>
      <c r="AI10" s="85">
        <f t="shared" si="12"/>
        <v>4</v>
      </c>
      <c r="AJ10" s="85">
        <f t="shared" si="13"/>
        <v>5</v>
      </c>
      <c r="AK10" s="85">
        <f t="shared" si="14"/>
        <v>4</v>
      </c>
      <c r="AL10" s="85">
        <f t="shared" si="15"/>
        <v>5</v>
      </c>
      <c r="AM10" s="85" t="str">
        <f t="shared" si="16"/>
        <v/>
      </c>
      <c r="AN10" s="85" t="str">
        <f t="shared" si="17"/>
        <v/>
      </c>
      <c r="AO10" s="85">
        <f t="shared" si="18"/>
        <v>4</v>
      </c>
      <c r="AP10" s="85">
        <f t="shared" si="19"/>
        <v>5</v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62.4" x14ac:dyDescent="0.25">
      <c r="A11" s="73">
        <v>6</v>
      </c>
      <c r="B11" s="74" t="s">
        <v>287</v>
      </c>
      <c r="C11" s="176" t="s">
        <v>31</v>
      </c>
      <c r="D11" s="177" t="s">
        <v>414</v>
      </c>
      <c r="E11" s="77">
        <v>2835</v>
      </c>
      <c r="F11" s="78" t="s">
        <v>33</v>
      </c>
      <c r="G11" s="78">
        <v>5</v>
      </c>
      <c r="H11" s="78">
        <v>4</v>
      </c>
      <c r="I11" s="78">
        <v>4</v>
      </c>
      <c r="J11" s="78">
        <v>3</v>
      </c>
      <c r="K11" s="78">
        <v>4</v>
      </c>
      <c r="L11" s="78"/>
      <c r="M11" s="78"/>
      <c r="N11" s="78">
        <v>3</v>
      </c>
      <c r="O11" s="78">
        <v>4</v>
      </c>
      <c r="P11" s="78"/>
      <c r="Q11" s="78"/>
      <c r="R11" s="78"/>
      <c r="S11" s="78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2</v>
      </c>
      <c r="AA11" s="182">
        <f t="shared" si="5"/>
        <v>4</v>
      </c>
      <c r="AB11" s="182">
        <f t="shared" si="6"/>
        <v>1</v>
      </c>
      <c r="AC11" s="81">
        <f t="shared" si="7"/>
        <v>7</v>
      </c>
      <c r="AD11" s="82">
        <f t="shared" si="8"/>
        <v>3.8571428571428572</v>
      </c>
      <c r="AE11" s="90">
        <f t="shared" si="9"/>
        <v>0</v>
      </c>
      <c r="AG11" s="85" t="str">
        <f t="shared" si="10"/>
        <v>з</v>
      </c>
      <c r="AH11" s="85">
        <f t="shared" si="11"/>
        <v>5</v>
      </c>
      <c r="AI11" s="85">
        <f t="shared" si="12"/>
        <v>4</v>
      </c>
      <c r="AJ11" s="85">
        <f t="shared" si="13"/>
        <v>4</v>
      </c>
      <c r="AK11" s="85">
        <f t="shared" si="14"/>
        <v>3</v>
      </c>
      <c r="AL11" s="85">
        <f t="shared" si="15"/>
        <v>4</v>
      </c>
      <c r="AM11" s="85" t="str">
        <f t="shared" si="16"/>
        <v/>
      </c>
      <c r="AN11" s="85" t="str">
        <f t="shared" si="17"/>
        <v/>
      </c>
      <c r="AO11" s="85">
        <f t="shared" si="18"/>
        <v>3</v>
      </c>
      <c r="AP11" s="85">
        <f t="shared" si="19"/>
        <v>4</v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62.4" x14ac:dyDescent="0.25">
      <c r="A12" s="73">
        <v>7</v>
      </c>
      <c r="B12" s="74" t="s">
        <v>287</v>
      </c>
      <c r="C12" s="176" t="s">
        <v>31</v>
      </c>
      <c r="D12" s="177" t="s">
        <v>415</v>
      </c>
      <c r="E12" s="77">
        <v>2835</v>
      </c>
      <c r="F12" s="78" t="s">
        <v>33</v>
      </c>
      <c r="G12" s="78">
        <v>4</v>
      </c>
      <c r="H12" s="78">
        <v>4</v>
      </c>
      <c r="I12" s="78">
        <v>5</v>
      </c>
      <c r="J12" s="78">
        <v>4</v>
      </c>
      <c r="K12" s="78">
        <v>5</v>
      </c>
      <c r="L12" s="78"/>
      <c r="M12" s="78"/>
      <c r="N12" s="78">
        <v>5</v>
      </c>
      <c r="O12" s="78">
        <v>4</v>
      </c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4</v>
      </c>
      <c r="AB12" s="81">
        <f t="shared" si="6"/>
        <v>3</v>
      </c>
      <c r="AC12" s="81">
        <f t="shared" si="7"/>
        <v>7</v>
      </c>
      <c r="AD12" s="82">
        <f t="shared" si="8"/>
        <v>4.4285714285714288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4</v>
      </c>
      <c r="AI12" s="85">
        <f t="shared" si="12"/>
        <v>4</v>
      </c>
      <c r="AJ12" s="85">
        <f t="shared" si="13"/>
        <v>5</v>
      </c>
      <c r="AK12" s="85">
        <f t="shared" si="14"/>
        <v>4</v>
      </c>
      <c r="AL12" s="85">
        <f t="shared" si="15"/>
        <v>5</v>
      </c>
      <c r="AM12" s="85" t="str">
        <f t="shared" si="16"/>
        <v/>
      </c>
      <c r="AN12" s="85" t="str">
        <f t="shared" si="17"/>
        <v/>
      </c>
      <c r="AO12" s="85">
        <f t="shared" si="18"/>
        <v>5</v>
      </c>
      <c r="AP12" s="85">
        <f t="shared" si="19"/>
        <v>4</v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62.4" x14ac:dyDescent="0.25">
      <c r="A13" s="73">
        <v>8</v>
      </c>
      <c r="B13" s="74" t="s">
        <v>287</v>
      </c>
      <c r="C13" s="176" t="s">
        <v>31</v>
      </c>
      <c r="D13" s="177" t="s">
        <v>416</v>
      </c>
      <c r="E13" s="77">
        <v>2835</v>
      </c>
      <c r="F13" s="78" t="s">
        <v>33</v>
      </c>
      <c r="G13" s="78">
        <v>5</v>
      </c>
      <c r="H13" s="78">
        <v>5</v>
      </c>
      <c r="I13" s="78">
        <v>5</v>
      </c>
      <c r="J13" s="78">
        <v>4</v>
      </c>
      <c r="K13" s="78">
        <v>4</v>
      </c>
      <c r="L13" s="78"/>
      <c r="M13" s="78"/>
      <c r="N13" s="78" t="s">
        <v>176</v>
      </c>
      <c r="O13" s="78">
        <v>5</v>
      </c>
      <c r="P13" s="78"/>
      <c r="Q13" s="78"/>
      <c r="R13" s="78"/>
      <c r="S13" s="78"/>
      <c r="T13" s="78"/>
      <c r="U13" s="79"/>
      <c r="V13" s="80">
        <f t="shared" si="0"/>
        <v>2</v>
      </c>
      <c r="W13" s="81">
        <f t="shared" si="1"/>
        <v>0</v>
      </c>
      <c r="X13" s="81">
        <f t="shared" si="2"/>
        <v>0</v>
      </c>
      <c r="Y13" s="81">
        <f t="shared" si="3"/>
        <v>1</v>
      </c>
      <c r="Z13" s="81">
        <f t="shared" si="4"/>
        <v>0</v>
      </c>
      <c r="AA13" s="81">
        <f t="shared" si="5"/>
        <v>2</v>
      </c>
      <c r="AB13" s="81">
        <f t="shared" si="6"/>
        <v>4</v>
      </c>
      <c r="AC13" s="81">
        <f t="shared" si="7"/>
        <v>7</v>
      </c>
      <c r="AD13" s="82">
        <f t="shared" si="8"/>
        <v>4.2857142857142856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5</v>
      </c>
      <c r="AI13" s="85">
        <f t="shared" si="12"/>
        <v>5</v>
      </c>
      <c r="AJ13" s="85">
        <f t="shared" si="13"/>
        <v>5</v>
      </c>
      <c r="AK13" s="85">
        <f t="shared" si="14"/>
        <v>4</v>
      </c>
      <c r="AL13" s="85">
        <f t="shared" si="15"/>
        <v>4</v>
      </c>
      <c r="AM13" s="85" t="str">
        <f t="shared" si="16"/>
        <v/>
      </c>
      <c r="AN13" s="85" t="str">
        <f t="shared" si="17"/>
        <v/>
      </c>
      <c r="AO13" s="85">
        <f t="shared" si="18"/>
        <v>2</v>
      </c>
      <c r="AP13" s="85">
        <f t="shared" si="19"/>
        <v>5</v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78" x14ac:dyDescent="0.25">
      <c r="A14" s="73">
        <v>9</v>
      </c>
      <c r="B14" s="74"/>
      <c r="C14" s="176" t="s">
        <v>31</v>
      </c>
      <c r="D14" s="177" t="s">
        <v>417</v>
      </c>
      <c r="E14" s="77">
        <v>2835</v>
      </c>
      <c r="F14" s="78" t="s">
        <v>33</v>
      </c>
      <c r="G14" s="78">
        <v>5</v>
      </c>
      <c r="H14" s="78">
        <v>5</v>
      </c>
      <c r="I14" s="78">
        <v>5</v>
      </c>
      <c r="J14" s="78">
        <v>5</v>
      </c>
      <c r="K14" s="78">
        <v>5</v>
      </c>
      <c r="L14" s="78"/>
      <c r="M14" s="78"/>
      <c r="N14" s="78">
        <v>5</v>
      </c>
      <c r="O14" s="78">
        <v>5</v>
      </c>
      <c r="P14" s="78"/>
      <c r="Q14" s="78"/>
      <c r="R14" s="93"/>
      <c r="S14" s="78"/>
      <c r="T14" s="78"/>
      <c r="U14" s="79"/>
      <c r="V14" s="94">
        <f t="shared" si="0"/>
        <v>5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7</v>
      </c>
      <c r="AC14" s="123">
        <f t="shared" si="7"/>
        <v>7</v>
      </c>
      <c r="AD14" s="95">
        <f t="shared" si="8"/>
        <v>5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5</v>
      </c>
      <c r="AI14" s="85">
        <f t="shared" si="12"/>
        <v>5</v>
      </c>
      <c r="AJ14" s="85">
        <f t="shared" si="13"/>
        <v>5</v>
      </c>
      <c r="AK14" s="85">
        <f t="shared" si="14"/>
        <v>5</v>
      </c>
      <c r="AL14" s="85">
        <f t="shared" si="15"/>
        <v>5</v>
      </c>
      <c r="AM14" s="85" t="str">
        <f t="shared" si="16"/>
        <v/>
      </c>
      <c r="AN14" s="85" t="str">
        <f t="shared" si="17"/>
        <v/>
      </c>
      <c r="AO14" s="85">
        <f t="shared" si="18"/>
        <v>5</v>
      </c>
      <c r="AP14" s="85">
        <f t="shared" si="19"/>
        <v>5</v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6" t="s">
        <v>31</v>
      </c>
      <c r="D15" s="177" t="s">
        <v>418</v>
      </c>
      <c r="E15" s="77">
        <v>2835</v>
      </c>
      <c r="F15" s="78" t="s">
        <v>33</v>
      </c>
      <c r="G15" s="78">
        <v>5</v>
      </c>
      <c r="H15" s="78">
        <v>4</v>
      </c>
      <c r="I15" s="78">
        <v>4</v>
      </c>
      <c r="J15" s="78">
        <v>3</v>
      </c>
      <c r="K15" s="78">
        <v>4</v>
      </c>
      <c r="L15" s="78"/>
      <c r="M15" s="78"/>
      <c r="N15" s="78">
        <v>4</v>
      </c>
      <c r="O15" s="78">
        <v>4</v>
      </c>
      <c r="P15" s="78"/>
      <c r="Q15" s="78"/>
      <c r="R15" s="93"/>
      <c r="S15" s="78"/>
      <c r="T15" s="78"/>
      <c r="U15" s="79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1</v>
      </c>
      <c r="AA15" s="123">
        <f t="shared" si="5"/>
        <v>5</v>
      </c>
      <c r="AB15" s="123">
        <f t="shared" si="6"/>
        <v>1</v>
      </c>
      <c r="AC15" s="123">
        <f t="shared" si="7"/>
        <v>7</v>
      </c>
      <c r="AD15" s="95">
        <f t="shared" si="8"/>
        <v>4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5</v>
      </c>
      <c r="AI15" s="85">
        <f t="shared" si="12"/>
        <v>4</v>
      </c>
      <c r="AJ15" s="85">
        <f t="shared" si="13"/>
        <v>4</v>
      </c>
      <c r="AK15" s="85">
        <f t="shared" si="14"/>
        <v>3</v>
      </c>
      <c r="AL15" s="85">
        <f t="shared" si="15"/>
        <v>4</v>
      </c>
      <c r="AM15" s="85" t="str">
        <f t="shared" si="16"/>
        <v/>
      </c>
      <c r="AN15" s="85" t="str">
        <f t="shared" si="17"/>
        <v/>
      </c>
      <c r="AO15" s="85">
        <f t="shared" si="18"/>
        <v>4</v>
      </c>
      <c r="AP15" s="85">
        <f t="shared" si="19"/>
        <v>4</v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93.6" x14ac:dyDescent="0.25">
      <c r="A16" s="73">
        <v>11</v>
      </c>
      <c r="B16" s="74"/>
      <c r="C16" s="176" t="s">
        <v>31</v>
      </c>
      <c r="D16" s="177" t="s">
        <v>419</v>
      </c>
      <c r="E16" s="77">
        <v>2835</v>
      </c>
      <c r="F16" s="78" t="s">
        <v>33</v>
      </c>
      <c r="G16" s="78">
        <v>5</v>
      </c>
      <c r="H16" s="78">
        <v>4</v>
      </c>
      <c r="I16" s="78">
        <v>5</v>
      </c>
      <c r="J16" s="78">
        <v>4</v>
      </c>
      <c r="K16" s="78">
        <v>4</v>
      </c>
      <c r="L16" s="78"/>
      <c r="M16" s="78"/>
      <c r="N16" s="78">
        <v>4</v>
      </c>
      <c r="O16" s="78">
        <v>3</v>
      </c>
      <c r="P16" s="78"/>
      <c r="Q16" s="78"/>
      <c r="R16" s="93"/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1</v>
      </c>
      <c r="AA16" s="123">
        <f t="shared" si="5"/>
        <v>4</v>
      </c>
      <c r="AB16" s="123">
        <f t="shared" si="6"/>
        <v>2</v>
      </c>
      <c r="AC16" s="123">
        <f t="shared" si="7"/>
        <v>7</v>
      </c>
      <c r="AD16" s="95">
        <f t="shared" si="8"/>
        <v>4.1428571428571432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5</v>
      </c>
      <c r="AI16" s="85">
        <f t="shared" si="12"/>
        <v>4</v>
      </c>
      <c r="AJ16" s="85">
        <f t="shared" si="13"/>
        <v>5</v>
      </c>
      <c r="AK16" s="85">
        <f t="shared" si="14"/>
        <v>4</v>
      </c>
      <c r="AL16" s="85">
        <f t="shared" si="15"/>
        <v>4</v>
      </c>
      <c r="AM16" s="85" t="str">
        <f t="shared" si="16"/>
        <v/>
      </c>
      <c r="AN16" s="85" t="str">
        <f t="shared" si="17"/>
        <v/>
      </c>
      <c r="AO16" s="85">
        <f t="shared" si="18"/>
        <v>4</v>
      </c>
      <c r="AP16" s="85">
        <f t="shared" si="19"/>
        <v>3</v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93.6" x14ac:dyDescent="0.25">
      <c r="A17" s="73">
        <v>12</v>
      </c>
      <c r="B17" s="99"/>
      <c r="C17" s="176" t="s">
        <v>31</v>
      </c>
      <c r="D17" s="177" t="s">
        <v>420</v>
      </c>
      <c r="E17" s="77">
        <v>2835</v>
      </c>
      <c r="F17" s="78" t="s">
        <v>33</v>
      </c>
      <c r="G17" s="78">
        <v>5</v>
      </c>
      <c r="H17" s="78">
        <v>4</v>
      </c>
      <c r="I17" s="78">
        <v>4</v>
      </c>
      <c r="J17" s="78">
        <v>3</v>
      </c>
      <c r="K17" s="78">
        <v>4</v>
      </c>
      <c r="L17" s="78"/>
      <c r="M17" s="78"/>
      <c r="N17" s="78">
        <v>4</v>
      </c>
      <c r="O17" s="78">
        <v>4</v>
      </c>
      <c r="P17" s="78"/>
      <c r="Q17" s="78"/>
      <c r="R17" s="93"/>
      <c r="S17" s="78"/>
      <c r="T17" s="78"/>
      <c r="U17" s="79"/>
      <c r="V17" s="94">
        <f t="shared" si="0"/>
        <v>3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1</v>
      </c>
      <c r="AA17" s="123">
        <f t="shared" si="5"/>
        <v>5</v>
      </c>
      <c r="AB17" s="123">
        <f t="shared" si="6"/>
        <v>1</v>
      </c>
      <c r="AC17" s="123">
        <f t="shared" si="7"/>
        <v>7</v>
      </c>
      <c r="AD17" s="95">
        <f t="shared" si="8"/>
        <v>4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5</v>
      </c>
      <c r="AI17" s="85">
        <f t="shared" si="12"/>
        <v>4</v>
      </c>
      <c r="AJ17" s="85">
        <f t="shared" si="13"/>
        <v>4</v>
      </c>
      <c r="AK17" s="85">
        <f t="shared" si="14"/>
        <v>3</v>
      </c>
      <c r="AL17" s="85">
        <f t="shared" si="15"/>
        <v>4</v>
      </c>
      <c r="AM17" s="85" t="str">
        <f t="shared" si="16"/>
        <v/>
      </c>
      <c r="AN17" s="85" t="str">
        <f t="shared" si="17"/>
        <v/>
      </c>
      <c r="AO17" s="85">
        <f t="shared" si="18"/>
        <v>4</v>
      </c>
      <c r="AP17" s="85">
        <f t="shared" si="19"/>
        <v>4</v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78" x14ac:dyDescent="0.25">
      <c r="A18" s="73">
        <v>13</v>
      </c>
      <c r="B18" s="100"/>
      <c r="C18" s="176" t="s">
        <v>31</v>
      </c>
      <c r="D18" s="177" t="s">
        <v>421</v>
      </c>
      <c r="E18" s="77">
        <v>2835</v>
      </c>
      <c r="F18" s="78" t="s">
        <v>33</v>
      </c>
      <c r="G18" s="78">
        <v>5</v>
      </c>
      <c r="H18" s="78">
        <v>4</v>
      </c>
      <c r="I18" s="78">
        <v>4</v>
      </c>
      <c r="J18" s="78">
        <v>3</v>
      </c>
      <c r="K18" s="78">
        <v>4</v>
      </c>
      <c r="L18" s="78"/>
      <c r="M18" s="78"/>
      <c r="N18" s="78">
        <v>3</v>
      </c>
      <c r="O18" s="78">
        <v>4</v>
      </c>
      <c r="P18" s="78"/>
      <c r="Q18" s="78"/>
      <c r="R18" s="93"/>
      <c r="S18" s="78"/>
      <c r="T18" s="78"/>
      <c r="U18" s="79"/>
      <c r="V18" s="94">
        <f t="shared" si="0"/>
        <v>3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2</v>
      </c>
      <c r="AA18" s="123">
        <f t="shared" si="5"/>
        <v>4</v>
      </c>
      <c r="AB18" s="123">
        <f t="shared" si="6"/>
        <v>1</v>
      </c>
      <c r="AC18" s="123">
        <f t="shared" si="7"/>
        <v>7</v>
      </c>
      <c r="AD18" s="95">
        <f t="shared" si="8"/>
        <v>3.8571428571428572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5</v>
      </c>
      <c r="AI18" s="85">
        <f t="shared" si="12"/>
        <v>4</v>
      </c>
      <c r="AJ18" s="85">
        <f t="shared" si="13"/>
        <v>4</v>
      </c>
      <c r="AK18" s="85">
        <f t="shared" si="14"/>
        <v>3</v>
      </c>
      <c r="AL18" s="85">
        <f t="shared" si="15"/>
        <v>4</v>
      </c>
      <c r="AM18" s="85" t="str">
        <f t="shared" si="16"/>
        <v/>
      </c>
      <c r="AN18" s="85" t="str">
        <f t="shared" si="17"/>
        <v/>
      </c>
      <c r="AO18" s="85">
        <f t="shared" si="18"/>
        <v>3</v>
      </c>
      <c r="AP18" s="85">
        <f t="shared" si="19"/>
        <v>4</v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62.4" x14ac:dyDescent="0.25">
      <c r="A19" s="73">
        <v>14</v>
      </c>
      <c r="B19" s="100"/>
      <c r="C19" s="176" t="s">
        <v>31</v>
      </c>
      <c r="D19" s="177" t="s">
        <v>422</v>
      </c>
      <c r="E19" s="77">
        <v>2835</v>
      </c>
      <c r="F19" s="78" t="s">
        <v>33</v>
      </c>
      <c r="G19" s="78">
        <v>3</v>
      </c>
      <c r="H19" s="78">
        <v>4</v>
      </c>
      <c r="I19" s="78">
        <v>4</v>
      </c>
      <c r="J19" s="78">
        <v>3</v>
      </c>
      <c r="K19" s="78">
        <v>4</v>
      </c>
      <c r="L19" s="78"/>
      <c r="M19" s="78"/>
      <c r="N19" s="78">
        <v>3</v>
      </c>
      <c r="O19" s="78">
        <v>4</v>
      </c>
      <c r="P19" s="78"/>
      <c r="Q19" s="78"/>
      <c r="R19" s="78"/>
      <c r="S19" s="78"/>
      <c r="T19" s="78"/>
      <c r="U19" s="79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3</v>
      </c>
      <c r="AA19" s="123">
        <f t="shared" si="5"/>
        <v>4</v>
      </c>
      <c r="AB19" s="123">
        <f t="shared" si="6"/>
        <v>0</v>
      </c>
      <c r="AC19" s="123">
        <f t="shared" si="7"/>
        <v>7</v>
      </c>
      <c r="AD19" s="95">
        <f t="shared" si="8"/>
        <v>3.5714285714285716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3</v>
      </c>
      <c r="AI19" s="85">
        <f t="shared" si="12"/>
        <v>4</v>
      </c>
      <c r="AJ19" s="85">
        <f t="shared" si="13"/>
        <v>4</v>
      </c>
      <c r="AK19" s="85">
        <f t="shared" si="14"/>
        <v>3</v>
      </c>
      <c r="AL19" s="85">
        <f t="shared" si="15"/>
        <v>4</v>
      </c>
      <c r="AM19" s="85" t="str">
        <f t="shared" si="16"/>
        <v/>
      </c>
      <c r="AN19" s="85" t="str">
        <f t="shared" si="17"/>
        <v/>
      </c>
      <c r="AO19" s="85">
        <f t="shared" si="18"/>
        <v>3</v>
      </c>
      <c r="AP19" s="85">
        <f t="shared" si="19"/>
        <v>4</v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18" x14ac:dyDescent="0.25">
      <c r="A20" s="73">
        <v>15</v>
      </c>
      <c r="B20" s="100"/>
      <c r="C20" s="176" t="s">
        <v>392</v>
      </c>
      <c r="D20" s="181" t="s">
        <v>423</v>
      </c>
      <c r="E20" s="77">
        <v>2835</v>
      </c>
      <c r="F20" s="78" t="s">
        <v>33</v>
      </c>
      <c r="G20" s="78">
        <v>4</v>
      </c>
      <c r="H20" s="78">
        <v>4</v>
      </c>
      <c r="I20" s="78">
        <v>5</v>
      </c>
      <c r="J20" s="78">
        <v>4</v>
      </c>
      <c r="K20" s="78">
        <v>5</v>
      </c>
      <c r="L20" s="78"/>
      <c r="M20" s="78"/>
      <c r="N20" s="78">
        <v>4</v>
      </c>
      <c r="O20" s="78">
        <v>4</v>
      </c>
      <c r="P20" s="78"/>
      <c r="Q20" s="78"/>
      <c r="R20" s="93"/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5</v>
      </c>
      <c r="AB20" s="123">
        <f t="shared" si="6"/>
        <v>2</v>
      </c>
      <c r="AC20" s="123">
        <f t="shared" si="7"/>
        <v>7</v>
      </c>
      <c r="AD20" s="95">
        <f t="shared" si="8"/>
        <v>4.2857142857142856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4</v>
      </c>
      <c r="AI20" s="85">
        <f t="shared" si="12"/>
        <v>4</v>
      </c>
      <c r="AJ20" s="85">
        <f t="shared" si="13"/>
        <v>5</v>
      </c>
      <c r="AK20" s="85">
        <f t="shared" si="14"/>
        <v>4</v>
      </c>
      <c r="AL20" s="85">
        <f t="shared" si="15"/>
        <v>5</v>
      </c>
      <c r="AM20" s="85" t="str">
        <f t="shared" si="16"/>
        <v/>
      </c>
      <c r="AN20" s="85" t="str">
        <f t="shared" si="17"/>
        <v/>
      </c>
      <c r="AO20" s="85">
        <f t="shared" si="18"/>
        <v>4</v>
      </c>
      <c r="AP20" s="85">
        <f t="shared" si="19"/>
        <v>4</v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6" t="s">
        <v>31</v>
      </c>
      <c r="D21" s="181" t="s">
        <v>424</v>
      </c>
      <c r="E21" s="77">
        <v>2835</v>
      </c>
      <c r="F21" s="78" t="s">
        <v>33</v>
      </c>
      <c r="G21" s="78">
        <v>5</v>
      </c>
      <c r="H21" s="78">
        <v>5</v>
      </c>
      <c r="I21" s="78">
        <v>4</v>
      </c>
      <c r="J21" s="78" t="s">
        <v>35</v>
      </c>
      <c r="K21" s="78">
        <v>5</v>
      </c>
      <c r="L21" s="78"/>
      <c r="M21" s="78"/>
      <c r="N21" s="78">
        <v>3</v>
      </c>
      <c r="O21" s="78">
        <v>3</v>
      </c>
      <c r="P21" s="78"/>
      <c r="Q21" s="78"/>
      <c r="R21" s="93"/>
      <c r="S21" s="78"/>
      <c r="T21" s="78"/>
      <c r="U21" s="79"/>
      <c r="V21" s="94">
        <f t="shared" si="0"/>
        <v>2</v>
      </c>
      <c r="W21" s="123">
        <f t="shared" si="1"/>
        <v>0</v>
      </c>
      <c r="X21" s="123">
        <f t="shared" si="27"/>
        <v>0</v>
      </c>
      <c r="Y21" s="123">
        <f t="shared" si="3"/>
        <v>1</v>
      </c>
      <c r="Z21" s="123">
        <f t="shared" si="4"/>
        <v>2</v>
      </c>
      <c r="AA21" s="123">
        <f t="shared" si="5"/>
        <v>1</v>
      </c>
      <c r="AB21" s="123">
        <f t="shared" si="6"/>
        <v>3</v>
      </c>
      <c r="AC21" s="123">
        <f t="shared" si="7"/>
        <v>7</v>
      </c>
      <c r="AD21" s="95">
        <f t="shared" si="8"/>
        <v>3.8571428571428572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5</v>
      </c>
      <c r="AI21" s="85">
        <f t="shared" si="12"/>
        <v>5</v>
      </c>
      <c r="AJ21" s="85">
        <f t="shared" si="13"/>
        <v>4</v>
      </c>
      <c r="AK21" s="85">
        <f t="shared" si="14"/>
        <v>2</v>
      </c>
      <c r="AL21" s="85">
        <f t="shared" si="15"/>
        <v>5</v>
      </c>
      <c r="AM21" s="85" t="str">
        <f t="shared" si="16"/>
        <v/>
      </c>
      <c r="AN21" s="85" t="str">
        <f t="shared" si="17"/>
        <v/>
      </c>
      <c r="AO21" s="85">
        <f t="shared" si="18"/>
        <v>3</v>
      </c>
      <c r="AP21" s="85">
        <f t="shared" si="19"/>
        <v>3</v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6" t="s">
        <v>31</v>
      </c>
      <c r="D22" s="181" t="s">
        <v>425</v>
      </c>
      <c r="E22" s="77">
        <v>2835</v>
      </c>
      <c r="F22" s="78" t="s">
        <v>33</v>
      </c>
      <c r="G22" s="78">
        <v>5</v>
      </c>
      <c r="H22" s="78">
        <v>4</v>
      </c>
      <c r="I22" s="78">
        <v>4</v>
      </c>
      <c r="J22" s="78">
        <v>4</v>
      </c>
      <c r="K22" s="78">
        <v>3</v>
      </c>
      <c r="L22" s="78"/>
      <c r="M22" s="78"/>
      <c r="N22" s="78">
        <v>3</v>
      </c>
      <c r="O22" s="78">
        <v>4</v>
      </c>
      <c r="P22" s="78"/>
      <c r="Q22" s="78"/>
      <c r="R22" s="93"/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2</v>
      </c>
      <c r="AA22" s="123">
        <f t="shared" si="5"/>
        <v>4</v>
      </c>
      <c r="AB22" s="123">
        <f t="shared" si="6"/>
        <v>1</v>
      </c>
      <c r="AC22" s="123">
        <f t="shared" si="7"/>
        <v>7</v>
      </c>
      <c r="AD22" s="95">
        <f t="shared" si="8"/>
        <v>3.8571428571428572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5</v>
      </c>
      <c r="AI22" s="85">
        <f t="shared" si="12"/>
        <v>4</v>
      </c>
      <c r="AJ22" s="85">
        <f t="shared" si="13"/>
        <v>4</v>
      </c>
      <c r="AK22" s="85">
        <f t="shared" si="14"/>
        <v>4</v>
      </c>
      <c r="AL22" s="85">
        <f t="shared" si="15"/>
        <v>3</v>
      </c>
      <c r="AM22" s="85" t="str">
        <f t="shared" si="16"/>
        <v/>
      </c>
      <c r="AN22" s="85" t="str">
        <f t="shared" si="17"/>
        <v/>
      </c>
      <c r="AO22" s="85">
        <f t="shared" si="18"/>
        <v>3</v>
      </c>
      <c r="AP22" s="85">
        <f t="shared" si="19"/>
        <v>4</v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6" t="s">
        <v>31</v>
      </c>
      <c r="D23" s="181" t="s">
        <v>426</v>
      </c>
      <c r="E23" s="77">
        <v>2835</v>
      </c>
      <c r="F23" s="78" t="s">
        <v>33</v>
      </c>
      <c r="G23" s="78">
        <v>5</v>
      </c>
      <c r="H23" s="78">
        <v>5</v>
      </c>
      <c r="I23" s="78">
        <v>4</v>
      </c>
      <c r="J23" s="78">
        <v>3</v>
      </c>
      <c r="K23" s="78">
        <v>4</v>
      </c>
      <c r="L23" s="78"/>
      <c r="M23" s="78"/>
      <c r="N23" s="78">
        <v>3</v>
      </c>
      <c r="O23" s="78">
        <v>4</v>
      </c>
      <c r="P23" s="78"/>
      <c r="Q23" s="78"/>
      <c r="R23" s="93"/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2</v>
      </c>
      <c r="AA23" s="123">
        <f t="shared" si="5"/>
        <v>3</v>
      </c>
      <c r="AB23" s="123">
        <f t="shared" si="6"/>
        <v>2</v>
      </c>
      <c r="AC23" s="123">
        <f t="shared" si="7"/>
        <v>7</v>
      </c>
      <c r="AD23" s="95">
        <f t="shared" si="8"/>
        <v>4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5</v>
      </c>
      <c r="AI23" s="85">
        <f t="shared" si="12"/>
        <v>5</v>
      </c>
      <c r="AJ23" s="85">
        <f t="shared" si="13"/>
        <v>4</v>
      </c>
      <c r="AK23" s="85">
        <f t="shared" si="14"/>
        <v>3</v>
      </c>
      <c r="AL23" s="85">
        <f t="shared" si="15"/>
        <v>4</v>
      </c>
      <c r="AM23" s="85" t="str">
        <f t="shared" si="16"/>
        <v/>
      </c>
      <c r="AN23" s="85" t="str">
        <f t="shared" si="17"/>
        <v/>
      </c>
      <c r="AO23" s="85">
        <f t="shared" si="18"/>
        <v>3</v>
      </c>
      <c r="AP23" s="85">
        <f t="shared" si="19"/>
        <v>4</v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6" t="s">
        <v>31</v>
      </c>
      <c r="D24" s="181" t="s">
        <v>427</v>
      </c>
      <c r="E24" s="77">
        <v>2835</v>
      </c>
      <c r="F24" s="78" t="s">
        <v>33</v>
      </c>
      <c r="G24" s="78">
        <v>5</v>
      </c>
      <c r="H24" s="78">
        <v>4</v>
      </c>
      <c r="I24" s="78">
        <v>4</v>
      </c>
      <c r="J24" s="78">
        <v>3</v>
      </c>
      <c r="K24" s="78">
        <v>5</v>
      </c>
      <c r="L24" s="78"/>
      <c r="M24" s="78"/>
      <c r="N24" s="78">
        <v>4</v>
      </c>
      <c r="O24" s="78">
        <v>4</v>
      </c>
      <c r="P24" s="78"/>
      <c r="Q24" s="78"/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1</v>
      </c>
      <c r="AA24" s="123">
        <f t="shared" si="5"/>
        <v>4</v>
      </c>
      <c r="AB24" s="123">
        <f t="shared" si="6"/>
        <v>2</v>
      </c>
      <c r="AC24" s="123">
        <f t="shared" si="7"/>
        <v>7</v>
      </c>
      <c r="AD24" s="95">
        <f t="shared" si="8"/>
        <v>4.1428571428571432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5</v>
      </c>
      <c r="AI24" s="85">
        <f t="shared" si="12"/>
        <v>4</v>
      </c>
      <c r="AJ24" s="85">
        <f t="shared" si="13"/>
        <v>4</v>
      </c>
      <c r="AK24" s="85">
        <f t="shared" si="14"/>
        <v>3</v>
      </c>
      <c r="AL24" s="85">
        <f t="shared" si="15"/>
        <v>5</v>
      </c>
      <c r="AM24" s="85" t="str">
        <f t="shared" si="16"/>
        <v/>
      </c>
      <c r="AN24" s="85" t="str">
        <f t="shared" si="17"/>
        <v/>
      </c>
      <c r="AO24" s="85">
        <f t="shared" si="18"/>
        <v>4</v>
      </c>
      <c r="AP24" s="85">
        <f t="shared" si="19"/>
        <v>4</v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6" t="s">
        <v>31</v>
      </c>
      <c r="D25" s="181" t="s">
        <v>428</v>
      </c>
      <c r="E25" s="77">
        <v>2835</v>
      </c>
      <c r="F25" s="78" t="s">
        <v>33</v>
      </c>
      <c r="G25" s="78">
        <v>5</v>
      </c>
      <c r="H25" s="78">
        <v>4</v>
      </c>
      <c r="I25" s="78">
        <v>4</v>
      </c>
      <c r="J25" s="78">
        <v>3</v>
      </c>
      <c r="K25" s="78">
        <v>4</v>
      </c>
      <c r="L25" s="78"/>
      <c r="M25" s="78"/>
      <c r="N25" s="78">
        <v>4</v>
      </c>
      <c r="O25" s="78">
        <v>3</v>
      </c>
      <c r="P25" s="78"/>
      <c r="Q25" s="78"/>
      <c r="R25" s="93"/>
      <c r="S25" s="78"/>
      <c r="T25" s="78"/>
      <c r="U25" s="79"/>
      <c r="V25" s="94">
        <f t="shared" si="0"/>
        <v>3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2</v>
      </c>
      <c r="AA25" s="123">
        <f t="shared" si="5"/>
        <v>4</v>
      </c>
      <c r="AB25" s="123">
        <f t="shared" si="6"/>
        <v>1</v>
      </c>
      <c r="AC25" s="123">
        <f t="shared" si="7"/>
        <v>7</v>
      </c>
      <c r="AD25" s="95">
        <f t="shared" si="8"/>
        <v>3.8571428571428572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5</v>
      </c>
      <c r="AI25" s="85">
        <f t="shared" si="12"/>
        <v>4</v>
      </c>
      <c r="AJ25" s="85">
        <f t="shared" si="13"/>
        <v>4</v>
      </c>
      <c r="AK25" s="85">
        <f t="shared" si="14"/>
        <v>3</v>
      </c>
      <c r="AL25" s="85">
        <f t="shared" si="15"/>
        <v>4</v>
      </c>
      <c r="AM25" s="85" t="str">
        <f t="shared" si="16"/>
        <v/>
      </c>
      <c r="AN25" s="85" t="str">
        <f t="shared" si="17"/>
        <v/>
      </c>
      <c r="AO25" s="85">
        <f t="shared" si="18"/>
        <v>4</v>
      </c>
      <c r="AP25" s="85">
        <f t="shared" si="19"/>
        <v>3</v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6" t="s">
        <v>31</v>
      </c>
      <c r="D26" s="181" t="s">
        <v>429</v>
      </c>
      <c r="E26" s="77">
        <v>2835</v>
      </c>
      <c r="F26" s="78" t="s">
        <v>33</v>
      </c>
      <c r="G26" s="78">
        <v>5</v>
      </c>
      <c r="H26" s="78">
        <v>4</v>
      </c>
      <c r="I26" s="78">
        <v>5</v>
      </c>
      <c r="J26" s="78">
        <v>4</v>
      </c>
      <c r="K26" s="78">
        <v>5</v>
      </c>
      <c r="L26" s="78"/>
      <c r="M26" s="78"/>
      <c r="N26" s="78" t="s">
        <v>176</v>
      </c>
      <c r="O26" s="78">
        <v>4</v>
      </c>
      <c r="P26" s="78"/>
      <c r="Q26" s="78"/>
      <c r="R26" s="93"/>
      <c r="S26" s="78"/>
      <c r="T26" s="78"/>
      <c r="U26" s="79"/>
      <c r="V26" s="94">
        <f t="shared" si="0"/>
        <v>2</v>
      </c>
      <c r="W26" s="123">
        <f t="shared" si="1"/>
        <v>0</v>
      </c>
      <c r="X26" s="123">
        <f t="shared" si="27"/>
        <v>0</v>
      </c>
      <c r="Y26" s="123">
        <f t="shared" si="3"/>
        <v>1</v>
      </c>
      <c r="Z26" s="123">
        <f t="shared" si="4"/>
        <v>0</v>
      </c>
      <c r="AA26" s="123">
        <f t="shared" si="5"/>
        <v>3</v>
      </c>
      <c r="AB26" s="123">
        <f t="shared" si="6"/>
        <v>3</v>
      </c>
      <c r="AC26" s="123">
        <f t="shared" si="7"/>
        <v>7</v>
      </c>
      <c r="AD26" s="95">
        <f t="shared" si="8"/>
        <v>4.1428571428571432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5</v>
      </c>
      <c r="AI26" s="85">
        <f t="shared" si="12"/>
        <v>4</v>
      </c>
      <c r="AJ26" s="85">
        <f t="shared" si="13"/>
        <v>5</v>
      </c>
      <c r="AK26" s="85">
        <f t="shared" si="14"/>
        <v>4</v>
      </c>
      <c r="AL26" s="85">
        <f t="shared" si="15"/>
        <v>5</v>
      </c>
      <c r="AM26" s="85" t="str">
        <f t="shared" si="16"/>
        <v/>
      </c>
      <c r="AN26" s="85" t="str">
        <f t="shared" si="17"/>
        <v/>
      </c>
      <c r="AO26" s="85">
        <f t="shared" si="18"/>
        <v>2</v>
      </c>
      <c r="AP26" s="85">
        <f t="shared" si="19"/>
        <v>4</v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6" t="s">
        <v>31</v>
      </c>
      <c r="D27" s="181" t="s">
        <v>430</v>
      </c>
      <c r="E27" s="77">
        <v>2835</v>
      </c>
      <c r="F27" s="78" t="s">
        <v>33</v>
      </c>
      <c r="G27" s="78">
        <v>5</v>
      </c>
      <c r="H27" s="78">
        <v>5</v>
      </c>
      <c r="I27" s="78">
        <v>5</v>
      </c>
      <c r="J27" s="78">
        <v>5</v>
      </c>
      <c r="K27" s="78">
        <v>5</v>
      </c>
      <c r="L27" s="78"/>
      <c r="M27" s="78"/>
      <c r="N27" s="78">
        <v>5</v>
      </c>
      <c r="O27" s="78">
        <v>4</v>
      </c>
      <c r="P27" s="78"/>
      <c r="Q27" s="78"/>
      <c r="R27" s="93"/>
      <c r="S27" s="78"/>
      <c r="T27" s="78"/>
      <c r="U27" s="79"/>
      <c r="V27" s="94">
        <f t="shared" si="0"/>
        <v>4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1</v>
      </c>
      <c r="AB27" s="123">
        <f t="shared" si="6"/>
        <v>6</v>
      </c>
      <c r="AC27" s="123">
        <f t="shared" si="7"/>
        <v>7</v>
      </c>
      <c r="AD27" s="95">
        <f t="shared" si="8"/>
        <v>4.8571428571428568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5</v>
      </c>
      <c r="AI27" s="85">
        <f t="shared" si="12"/>
        <v>5</v>
      </c>
      <c r="AJ27" s="85">
        <f t="shared" si="13"/>
        <v>5</v>
      </c>
      <c r="AK27" s="85">
        <f t="shared" si="14"/>
        <v>5</v>
      </c>
      <c r="AL27" s="85">
        <f t="shared" si="15"/>
        <v>5</v>
      </c>
      <c r="AM27" s="85" t="str">
        <f t="shared" si="16"/>
        <v/>
      </c>
      <c r="AN27" s="85" t="str">
        <f t="shared" si="17"/>
        <v/>
      </c>
      <c r="AO27" s="85">
        <f t="shared" si="18"/>
        <v>5</v>
      </c>
      <c r="AP27" s="85">
        <f t="shared" si="19"/>
        <v>4</v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6" t="s">
        <v>31</v>
      </c>
      <c r="D28" s="181" t="s">
        <v>431</v>
      </c>
      <c r="E28" s="77">
        <v>2835</v>
      </c>
      <c r="F28" s="78" t="s">
        <v>33</v>
      </c>
      <c r="G28" s="78">
        <v>4</v>
      </c>
      <c r="H28" s="78">
        <v>4</v>
      </c>
      <c r="I28" s="78">
        <v>5</v>
      </c>
      <c r="J28" s="78">
        <v>4</v>
      </c>
      <c r="K28" s="78">
        <v>5</v>
      </c>
      <c r="L28" s="78"/>
      <c r="M28" s="78"/>
      <c r="N28" s="78">
        <v>4</v>
      </c>
      <c r="O28" s="78">
        <v>4</v>
      </c>
      <c r="P28" s="78"/>
      <c r="Q28" s="78"/>
      <c r="R28" s="93"/>
      <c r="S28" s="78"/>
      <c r="T28" s="78"/>
      <c r="U28" s="79"/>
      <c r="V28" s="94">
        <f t="shared" si="0"/>
        <v>4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5</v>
      </c>
      <c r="AB28" s="123">
        <f t="shared" si="6"/>
        <v>2</v>
      </c>
      <c r="AC28" s="123">
        <f t="shared" si="7"/>
        <v>7</v>
      </c>
      <c r="AD28" s="95">
        <f t="shared" si="8"/>
        <v>4.2857142857142856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4</v>
      </c>
      <c r="AI28" s="85">
        <f t="shared" si="12"/>
        <v>4</v>
      </c>
      <c r="AJ28" s="85">
        <f t="shared" si="13"/>
        <v>5</v>
      </c>
      <c r="AK28" s="85">
        <f t="shared" si="14"/>
        <v>4</v>
      </c>
      <c r="AL28" s="85">
        <f t="shared" si="15"/>
        <v>5</v>
      </c>
      <c r="AM28" s="85" t="str">
        <f t="shared" si="16"/>
        <v/>
      </c>
      <c r="AN28" s="85" t="str">
        <f t="shared" si="17"/>
        <v/>
      </c>
      <c r="AO28" s="85">
        <f t="shared" si="18"/>
        <v>4</v>
      </c>
      <c r="AP28" s="85">
        <f t="shared" si="19"/>
        <v>4</v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1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6" t="s">
        <v>31</v>
      </c>
      <c r="D29" s="181" t="s">
        <v>432</v>
      </c>
      <c r="E29" s="77">
        <v>2835</v>
      </c>
      <c r="F29" s="78" t="s">
        <v>33</v>
      </c>
      <c r="G29" s="78">
        <v>5</v>
      </c>
      <c r="H29" s="78">
        <v>4</v>
      </c>
      <c r="I29" s="78">
        <v>5</v>
      </c>
      <c r="J29" s="78">
        <v>5</v>
      </c>
      <c r="K29" s="78">
        <v>5</v>
      </c>
      <c r="L29" s="78"/>
      <c r="M29" s="78"/>
      <c r="N29" s="78">
        <v>5</v>
      </c>
      <c r="O29" s="78">
        <v>5</v>
      </c>
      <c r="P29" s="78"/>
      <c r="Q29" s="78"/>
      <c r="R29" s="93"/>
      <c r="S29" s="78"/>
      <c r="T29" s="78"/>
      <c r="U29" s="79"/>
      <c r="V29" s="94">
        <f t="shared" si="0"/>
        <v>4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1</v>
      </c>
      <c r="AB29" s="123">
        <f t="shared" si="6"/>
        <v>6</v>
      </c>
      <c r="AC29" s="123">
        <f t="shared" si="7"/>
        <v>7</v>
      </c>
      <c r="AD29" s="101">
        <f t="shared" si="8"/>
        <v>4.8571428571428568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5</v>
      </c>
      <c r="AI29" s="85">
        <f t="shared" si="12"/>
        <v>4</v>
      </c>
      <c r="AJ29" s="85">
        <f t="shared" si="13"/>
        <v>5</v>
      </c>
      <c r="AK29" s="85">
        <f t="shared" si="14"/>
        <v>5</v>
      </c>
      <c r="AL29" s="85">
        <f t="shared" si="15"/>
        <v>5</v>
      </c>
      <c r="AM29" s="85" t="str">
        <f t="shared" si="16"/>
        <v/>
      </c>
      <c r="AN29" s="85" t="str">
        <f t="shared" si="17"/>
        <v/>
      </c>
      <c r="AO29" s="85">
        <f t="shared" si="18"/>
        <v>5</v>
      </c>
      <c r="AP29" s="85">
        <f t="shared" si="19"/>
        <v>5</v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1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76"/>
      <c r="D30" s="181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COUNTIF(E6:E36,"2835")</f>
        <v>24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4.708333333333333</v>
      </c>
      <c r="H38" s="120">
        <v>4.291666666666667</v>
      </c>
      <c r="I38" s="120">
        <v>4.541666666666667</v>
      </c>
      <c r="J38" s="120">
        <v>3.5833333333333335</v>
      </c>
      <c r="K38" s="120">
        <v>4.5</v>
      </c>
      <c r="L38" s="120" t="str">
        <v xml:space="preserve"> </v>
      </c>
      <c r="M38" s="120" t="str">
        <v xml:space="preserve"> </v>
      </c>
      <c r="N38" s="120">
        <v>3.7083333333333335</v>
      </c>
      <c r="O38" s="121">
        <v>4.125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сводн.!T11</f>
        <v>3</v>
      </c>
      <c r="W38" s="123">
        <f>SUM(W6:W37)</f>
        <v>0</v>
      </c>
      <c r="X38" s="123">
        <f>SUM(X6:X37)</f>
        <v>0</v>
      </c>
      <c r="Y38" s="123">
        <f>SUM(Y6:Y37)-X38</f>
        <v>3</v>
      </c>
      <c r="Z38" s="123">
        <f>SUM(Z6:Z37)</f>
        <v>24</v>
      </c>
      <c r="AA38" s="123">
        <f>SUM(AA6:AA37)</f>
        <v>76</v>
      </c>
      <c r="AB38" s="123">
        <f>SUM(AB6:AB37)</f>
        <v>65</v>
      </c>
      <c r="AC38" s="123">
        <f t="shared" si="7"/>
        <v>168</v>
      </c>
      <c r="AD38" s="95">
        <f t="shared" si="8"/>
        <v>4.208333333333333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4.708333333333333</v>
      </c>
      <c r="AI38" s="125">
        <f t="shared" si="28"/>
        <v>4.291666666666667</v>
      </c>
      <c r="AJ38" s="125">
        <f t="shared" si="28"/>
        <v>4.541666666666667</v>
      </c>
      <c r="AK38" s="125">
        <f t="shared" si="28"/>
        <v>3.5833333333333335</v>
      </c>
      <c r="AL38" s="125">
        <f t="shared" si="28"/>
        <v>4.5</v>
      </c>
      <c r="AM38" s="125" t="str">
        <f t="shared" si="28"/>
        <v xml:space="preserve"> </v>
      </c>
      <c r="AN38" s="125" t="str">
        <f t="shared" si="28"/>
        <v xml:space="preserve"> </v>
      </c>
      <c r="AO38" s="125">
        <f t="shared" si="28"/>
        <v>3.7083333333333335</v>
      </c>
      <c r="AP38" s="125">
        <f t="shared" si="28"/>
        <v>4.125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19</v>
      </c>
      <c r="H39" s="130">
        <v>7</v>
      </c>
      <c r="I39" s="130">
        <v>13</v>
      </c>
      <c r="J39" s="130">
        <v>3</v>
      </c>
      <c r="K39" s="130">
        <v>13</v>
      </c>
      <c r="L39" s="130" t="str">
        <v>0</v>
      </c>
      <c r="M39" s="130" t="str">
        <v>0</v>
      </c>
      <c r="N39" s="130">
        <v>4</v>
      </c>
      <c r="O39" s="131">
        <v>6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</v>
      </c>
      <c r="W39" s="133"/>
      <c r="X39" s="134">
        <f>SUM(X38:AB38)</f>
        <v>168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19</v>
      </c>
      <c r="AI39" s="137">
        <f t="shared" si="29"/>
        <v>7</v>
      </c>
      <c r="AJ39" s="137">
        <f t="shared" si="29"/>
        <v>13</v>
      </c>
      <c r="AK39" s="137">
        <f t="shared" si="29"/>
        <v>3</v>
      </c>
      <c r="AL39" s="137">
        <f t="shared" si="29"/>
        <v>13</v>
      </c>
      <c r="AM39" s="137" t="str">
        <f t="shared" si="29"/>
        <v>0</v>
      </c>
      <c r="AN39" s="137" t="str">
        <f t="shared" si="29"/>
        <v>0</v>
      </c>
      <c r="AO39" s="137">
        <f t="shared" si="29"/>
        <v>4</v>
      </c>
      <c r="AP39" s="137">
        <f t="shared" si="29"/>
        <v>6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3</v>
      </c>
      <c r="H40" s="145">
        <v>17</v>
      </c>
      <c r="I40" s="145">
        <v>11</v>
      </c>
      <c r="J40" s="145">
        <v>9</v>
      </c>
      <c r="K40" s="145">
        <v>10</v>
      </c>
      <c r="L40" s="145" t="str">
        <v>0</v>
      </c>
      <c r="M40" s="145" t="str">
        <v>0</v>
      </c>
      <c r="N40" s="145">
        <v>11</v>
      </c>
      <c r="O40" s="146">
        <v>15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7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>
        <f>IF(COUNTIF(AA6:AA37,4)=0," ",COUNTIF(AA6:AA37,4))</f>
        <v>9</v>
      </c>
      <c r="AB40" s="148">
        <f>IF(COUNTIF(AB6:AB37,4)=0," ",COUNTIF(AB6:AB37,4))</f>
        <v>3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3</v>
      </c>
      <c r="AI40" s="148">
        <f t="shared" si="30"/>
        <v>17</v>
      </c>
      <c r="AJ40" s="148">
        <f t="shared" si="30"/>
        <v>11</v>
      </c>
      <c r="AK40" s="148">
        <f t="shared" si="30"/>
        <v>9</v>
      </c>
      <c r="AL40" s="148">
        <f t="shared" si="30"/>
        <v>10</v>
      </c>
      <c r="AM40" s="148" t="str">
        <f t="shared" si="30"/>
        <v>0</v>
      </c>
      <c r="AN40" s="148" t="str">
        <f t="shared" si="30"/>
        <v>0</v>
      </c>
      <c r="AO40" s="148">
        <f t="shared" si="30"/>
        <v>11</v>
      </c>
      <c r="AP40" s="148">
        <f t="shared" si="30"/>
        <v>15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2</v>
      </c>
      <c r="H41" s="158" t="str">
        <v>0</v>
      </c>
      <c r="I41" s="158" t="str">
        <v>0</v>
      </c>
      <c r="J41" s="158">
        <v>11</v>
      </c>
      <c r="K41" s="158">
        <v>1</v>
      </c>
      <c r="L41" s="158" t="str">
        <v>0</v>
      </c>
      <c r="M41" s="158" t="str">
        <v>0</v>
      </c>
      <c r="N41" s="158">
        <v>7</v>
      </c>
      <c r="O41" s="159">
        <v>3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13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2</v>
      </c>
      <c r="AA41" s="161">
        <f>IF(COUNTIF(AA6:AA37,3)=0," ",COUNTIF(AA6:AA37,3))</f>
        <v>4</v>
      </c>
      <c r="AB41" s="161">
        <f>IF(COUNTIF(AB6:AB37,3)=0," ",COUNTIF(AB6:AB37,3))</f>
        <v>4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2</v>
      </c>
      <c r="AI41" s="161" t="str">
        <f t="shared" si="31"/>
        <v>0</v>
      </c>
      <c r="AJ41" s="161" t="str">
        <f t="shared" si="31"/>
        <v>0</v>
      </c>
      <c r="AK41" s="161">
        <f t="shared" si="31"/>
        <v>11</v>
      </c>
      <c r="AL41" s="161">
        <f t="shared" si="31"/>
        <v>1</v>
      </c>
      <c r="AM41" s="161" t="str">
        <f t="shared" si="31"/>
        <v>0</v>
      </c>
      <c r="AN41" s="161" t="str">
        <f t="shared" si="31"/>
        <v>0</v>
      </c>
      <c r="AO41" s="161">
        <f t="shared" si="31"/>
        <v>7</v>
      </c>
      <c r="AP41" s="161">
        <f t="shared" si="31"/>
        <v>3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1</v>
      </c>
      <c r="K42" s="79">
        <v>0</v>
      </c>
      <c r="L42" s="79">
        <v>0</v>
      </c>
      <c r="M42" s="79">
        <v>0</v>
      </c>
      <c r="N42" s="79">
        <v>2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3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6</v>
      </c>
      <c r="AA42" s="80">
        <f>IF(COUNTIF(AA6:AA37,2)=0," ",COUNTIF(AA6:AA37,2))</f>
        <v>2</v>
      </c>
      <c r="AB42" s="80">
        <f>IF(COUNTIF(AB6:AB37,2)=0," ",COUNTIF(AB6:AB37,2))</f>
        <v>5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1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2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1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24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6">IF(COUNTIF(AG6:AG37,"з")=0,"0",COUNTIF(AG6:AG37,"з"))</f>
        <v>24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190</v>
      </c>
      <c r="G2" s="23" t="s">
        <v>1</v>
      </c>
      <c r="H2" s="23"/>
      <c r="I2" s="23"/>
      <c r="J2" s="23"/>
      <c r="K2" s="23"/>
      <c r="L2" s="23" t="s">
        <v>2</v>
      </c>
      <c r="M2" s="24" t="s">
        <v>277</v>
      </c>
      <c r="N2" s="24"/>
      <c r="O2" s="24"/>
      <c r="P2" s="24"/>
      <c r="Q2" s="24"/>
      <c r="R2" s="24"/>
      <c r="S2" s="24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2851</v>
      </c>
      <c r="B3" s="29"/>
      <c r="C3" s="29"/>
      <c r="D3" s="30" t="s">
        <v>3</v>
      </c>
      <c r="E3" s="31"/>
      <c r="F3" s="32" t="s">
        <v>4</v>
      </c>
      <c r="G3" s="32" t="s">
        <v>72</v>
      </c>
      <c r="H3" s="175" t="s">
        <v>278</v>
      </c>
      <c r="I3" s="32" t="s">
        <v>279</v>
      </c>
      <c r="J3" s="32" t="s">
        <v>433</v>
      </c>
      <c r="K3" s="32" t="s">
        <v>281</v>
      </c>
      <c r="L3" s="32" t="s">
        <v>350</v>
      </c>
      <c r="M3" s="32" t="s">
        <v>434</v>
      </c>
      <c r="N3" s="32"/>
      <c r="O3" s="32"/>
      <c r="P3" s="32"/>
      <c r="Q3" s="32"/>
      <c r="R3" s="32"/>
      <c r="S3" s="184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4"/>
      <c r="Q4" s="45"/>
      <c r="R4" s="44"/>
      <c r="S4" s="45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6" t="s">
        <v>18</v>
      </c>
      <c r="G5" s="56" t="s">
        <v>20</v>
      </c>
      <c r="H5" s="57" t="s">
        <v>282</v>
      </c>
      <c r="I5" s="56" t="s">
        <v>283</v>
      </c>
      <c r="J5" s="58" t="s">
        <v>284</v>
      </c>
      <c r="K5" s="58" t="s">
        <v>285</v>
      </c>
      <c r="L5" s="58" t="s">
        <v>21</v>
      </c>
      <c r="M5" s="58" t="s">
        <v>286</v>
      </c>
      <c r="N5" s="59"/>
      <c r="O5" s="57"/>
      <c r="P5" s="58"/>
      <c r="Q5" s="59"/>
      <c r="R5" s="57"/>
      <c r="S5" s="57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93.6" x14ac:dyDescent="0.25">
      <c r="A6" s="73">
        <v>1</v>
      </c>
      <c r="B6" s="74" t="s">
        <v>287</v>
      </c>
      <c r="C6" s="176" t="s">
        <v>31</v>
      </c>
      <c r="D6" s="177" t="s">
        <v>435</v>
      </c>
      <c r="E6" s="77">
        <v>2851</v>
      </c>
      <c r="F6" s="78" t="s">
        <v>33</v>
      </c>
      <c r="G6" s="78">
        <v>5</v>
      </c>
      <c r="H6" s="78">
        <v>5</v>
      </c>
      <c r="I6" s="78">
        <v>5</v>
      </c>
      <c r="J6" s="78">
        <v>4</v>
      </c>
      <c r="K6" s="78">
        <v>4</v>
      </c>
      <c r="L6" s="78">
        <v>4</v>
      </c>
      <c r="M6" s="78">
        <v>5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3</v>
      </c>
      <c r="AB6" s="81">
        <f t="shared" ref="AB6:AB37" si="6">COUNTIF(AG6:AV6,AB$5)</f>
        <v>4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4.5714285714285712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5</v>
      </c>
      <c r="AI6" s="85">
        <f t="shared" ref="AI6:AI37" si="12">IF(ISERROR(VALUE(LEFT(H6))),LEFT(H6),VALUE(LEFT(H6)))</f>
        <v>5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4</v>
      </c>
      <c r="AL6" s="85">
        <f t="shared" ref="AL6:AL37" si="15">IF(ISERROR(VALUE(LEFT(K6))),LEFT(K6),VALUE(LEFT(K6)))</f>
        <v>4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5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93.6" x14ac:dyDescent="0.25">
      <c r="A7" s="73">
        <v>2</v>
      </c>
      <c r="B7" s="74" t="s">
        <v>287</v>
      </c>
      <c r="C7" s="176" t="s">
        <v>31</v>
      </c>
      <c r="D7" s="177" t="s">
        <v>436</v>
      </c>
      <c r="E7" s="77">
        <v>2851</v>
      </c>
      <c r="F7" s="78" t="s">
        <v>33</v>
      </c>
      <c r="G7" s="78" t="s">
        <v>394</v>
      </c>
      <c r="H7" s="78">
        <v>4</v>
      </c>
      <c r="I7" s="78">
        <v>3</v>
      </c>
      <c r="J7" s="78">
        <v>3</v>
      </c>
      <c r="K7" s="78">
        <v>3</v>
      </c>
      <c r="L7" s="78">
        <v>4</v>
      </c>
      <c r="M7" s="78">
        <v>4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2</v>
      </c>
      <c r="W7" s="81">
        <f t="shared" si="1"/>
        <v>0</v>
      </c>
      <c r="X7" s="81">
        <f t="shared" si="2"/>
        <v>0</v>
      </c>
      <c r="Y7" s="81">
        <f t="shared" si="3"/>
        <v>1</v>
      </c>
      <c r="Z7" s="81">
        <f t="shared" si="4"/>
        <v>3</v>
      </c>
      <c r="AA7" s="81">
        <f t="shared" si="5"/>
        <v>3</v>
      </c>
      <c r="AB7" s="81">
        <f t="shared" si="6"/>
        <v>0</v>
      </c>
      <c r="AC7" s="81">
        <f t="shared" si="7"/>
        <v>7</v>
      </c>
      <c r="AD7" s="82">
        <f t="shared" si="8"/>
        <v>3.2857142857142856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2</v>
      </c>
      <c r="AI7" s="85">
        <f t="shared" si="12"/>
        <v>4</v>
      </c>
      <c r="AJ7" s="85">
        <f t="shared" si="13"/>
        <v>3</v>
      </c>
      <c r="AK7" s="85">
        <f t="shared" si="14"/>
        <v>3</v>
      </c>
      <c r="AL7" s="85">
        <f t="shared" si="15"/>
        <v>3</v>
      </c>
      <c r="AM7" s="85">
        <f t="shared" si="16"/>
        <v>4</v>
      </c>
      <c r="AN7" s="85">
        <f t="shared" si="17"/>
        <v>4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62.4" x14ac:dyDescent="0.25">
      <c r="A8" s="73">
        <v>3</v>
      </c>
      <c r="B8" s="74" t="s">
        <v>287</v>
      </c>
      <c r="C8" s="176" t="s">
        <v>31</v>
      </c>
      <c r="D8" s="177" t="s">
        <v>437</v>
      </c>
      <c r="E8" s="77">
        <v>2851</v>
      </c>
      <c r="F8" s="78" t="s">
        <v>33</v>
      </c>
      <c r="G8" s="78">
        <v>5</v>
      </c>
      <c r="H8" s="78">
        <v>5</v>
      </c>
      <c r="I8" s="78">
        <v>4</v>
      </c>
      <c r="J8" s="78">
        <v>4</v>
      </c>
      <c r="K8" s="78">
        <v>4</v>
      </c>
      <c r="L8" s="78">
        <v>5</v>
      </c>
      <c r="M8" s="78">
        <v>5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4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3</v>
      </c>
      <c r="AB8" s="81">
        <f t="shared" si="6"/>
        <v>4</v>
      </c>
      <c r="AC8" s="81">
        <f t="shared" si="7"/>
        <v>7</v>
      </c>
      <c r="AD8" s="82">
        <f t="shared" si="8"/>
        <v>4.5714285714285712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5</v>
      </c>
      <c r="AI8" s="85">
        <f t="shared" si="12"/>
        <v>5</v>
      </c>
      <c r="AJ8" s="85">
        <f t="shared" si="13"/>
        <v>4</v>
      </c>
      <c r="AK8" s="85">
        <f t="shared" si="14"/>
        <v>4</v>
      </c>
      <c r="AL8" s="85">
        <f t="shared" si="15"/>
        <v>4</v>
      </c>
      <c r="AM8" s="85">
        <f t="shared" si="16"/>
        <v>5</v>
      </c>
      <c r="AN8" s="85">
        <f t="shared" si="17"/>
        <v>5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62.4" x14ac:dyDescent="0.25">
      <c r="A9" s="73">
        <v>4</v>
      </c>
      <c r="B9" s="74" t="s">
        <v>287</v>
      </c>
      <c r="C9" s="176" t="s">
        <v>31</v>
      </c>
      <c r="D9" s="178" t="s">
        <v>438</v>
      </c>
      <c r="E9" s="77">
        <v>2851</v>
      </c>
      <c r="F9" s="78" t="s">
        <v>33</v>
      </c>
      <c r="G9" s="78">
        <v>4</v>
      </c>
      <c r="H9" s="78">
        <v>5</v>
      </c>
      <c r="I9" s="78">
        <v>4</v>
      </c>
      <c r="J9" s="78">
        <v>3</v>
      </c>
      <c r="K9" s="78">
        <v>4</v>
      </c>
      <c r="L9" s="78">
        <v>4</v>
      </c>
      <c r="M9" s="78">
        <v>4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1</v>
      </c>
      <c r="AA9" s="81">
        <f t="shared" si="5"/>
        <v>5</v>
      </c>
      <c r="AB9" s="81">
        <f t="shared" si="6"/>
        <v>1</v>
      </c>
      <c r="AC9" s="81">
        <f t="shared" si="7"/>
        <v>7</v>
      </c>
      <c r="AD9" s="82">
        <f t="shared" si="8"/>
        <v>4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4</v>
      </c>
      <c r="AI9" s="85">
        <f t="shared" si="12"/>
        <v>5</v>
      </c>
      <c r="AJ9" s="85">
        <f t="shared" si="13"/>
        <v>4</v>
      </c>
      <c r="AK9" s="85">
        <f t="shared" si="14"/>
        <v>3</v>
      </c>
      <c r="AL9" s="85">
        <f t="shared" si="15"/>
        <v>4</v>
      </c>
      <c r="AM9" s="85">
        <f t="shared" si="16"/>
        <v>4</v>
      </c>
      <c r="AN9" s="85">
        <f t="shared" si="17"/>
        <v>4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62.4" x14ac:dyDescent="0.25">
      <c r="A10" s="73">
        <v>5</v>
      </c>
      <c r="B10" s="74" t="s">
        <v>287</v>
      </c>
      <c r="C10" s="176" t="s">
        <v>31</v>
      </c>
      <c r="D10" s="177" t="s">
        <v>439</v>
      </c>
      <c r="E10" s="77">
        <v>2851</v>
      </c>
      <c r="F10" s="78" t="s">
        <v>33</v>
      </c>
      <c r="G10" s="78">
        <v>5</v>
      </c>
      <c r="H10" s="78">
        <v>5</v>
      </c>
      <c r="I10" s="78">
        <v>5</v>
      </c>
      <c r="J10" s="78">
        <v>5</v>
      </c>
      <c r="K10" s="78">
        <v>5</v>
      </c>
      <c r="L10" s="78">
        <v>5</v>
      </c>
      <c r="M10" s="78">
        <v>5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5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7</v>
      </c>
      <c r="AC10" s="81">
        <f t="shared" si="7"/>
        <v>7</v>
      </c>
      <c r="AD10" s="82">
        <f t="shared" si="8"/>
        <v>5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5</v>
      </c>
      <c r="AI10" s="85">
        <f t="shared" si="12"/>
        <v>5</v>
      </c>
      <c r="AJ10" s="85">
        <f t="shared" si="13"/>
        <v>5</v>
      </c>
      <c r="AK10" s="85">
        <f t="shared" si="14"/>
        <v>5</v>
      </c>
      <c r="AL10" s="85">
        <f t="shared" si="15"/>
        <v>5</v>
      </c>
      <c r="AM10" s="85">
        <f t="shared" si="16"/>
        <v>5</v>
      </c>
      <c r="AN10" s="85">
        <f t="shared" si="17"/>
        <v>5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287</v>
      </c>
      <c r="C11" s="176" t="s">
        <v>31</v>
      </c>
      <c r="D11" s="177" t="s">
        <v>440</v>
      </c>
      <c r="E11" s="77">
        <v>2851</v>
      </c>
      <c r="F11" s="78" t="s">
        <v>33</v>
      </c>
      <c r="G11" s="78">
        <v>3</v>
      </c>
      <c r="H11" s="78">
        <v>4</v>
      </c>
      <c r="I11" s="78">
        <v>4</v>
      </c>
      <c r="J11" s="78">
        <v>4</v>
      </c>
      <c r="K11" s="78">
        <v>5</v>
      </c>
      <c r="L11" s="78">
        <v>3</v>
      </c>
      <c r="M11" s="78">
        <v>4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2</v>
      </c>
      <c r="AA11" s="182">
        <f t="shared" si="5"/>
        <v>4</v>
      </c>
      <c r="AB11" s="182">
        <f t="shared" si="6"/>
        <v>1</v>
      </c>
      <c r="AC11" s="81">
        <f t="shared" si="7"/>
        <v>7</v>
      </c>
      <c r="AD11" s="82">
        <f t="shared" si="8"/>
        <v>3.8571428571428572</v>
      </c>
      <c r="AE11" s="90">
        <f t="shared" si="9"/>
        <v>0</v>
      </c>
      <c r="AG11" s="85" t="str">
        <f t="shared" si="10"/>
        <v>з</v>
      </c>
      <c r="AH11" s="85">
        <f t="shared" si="11"/>
        <v>3</v>
      </c>
      <c r="AI11" s="85">
        <f t="shared" si="12"/>
        <v>4</v>
      </c>
      <c r="AJ11" s="85">
        <f t="shared" si="13"/>
        <v>4</v>
      </c>
      <c r="AK11" s="85">
        <f t="shared" si="14"/>
        <v>4</v>
      </c>
      <c r="AL11" s="85">
        <f t="shared" si="15"/>
        <v>5</v>
      </c>
      <c r="AM11" s="85">
        <f t="shared" si="16"/>
        <v>3</v>
      </c>
      <c r="AN11" s="85">
        <f t="shared" si="17"/>
        <v>4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93.6" x14ac:dyDescent="0.25">
      <c r="A12" s="73">
        <v>7</v>
      </c>
      <c r="B12" s="74" t="s">
        <v>287</v>
      </c>
      <c r="C12" s="176" t="s">
        <v>31</v>
      </c>
      <c r="D12" s="177" t="s">
        <v>441</v>
      </c>
      <c r="E12" s="77">
        <v>2851</v>
      </c>
      <c r="F12" s="78" t="s">
        <v>33</v>
      </c>
      <c r="G12" s="78">
        <v>5</v>
      </c>
      <c r="H12" s="78">
        <v>4</v>
      </c>
      <c r="I12" s="78">
        <v>4</v>
      </c>
      <c r="J12" s="78">
        <v>3</v>
      </c>
      <c r="K12" s="78">
        <v>4</v>
      </c>
      <c r="L12" s="78">
        <v>4</v>
      </c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1</v>
      </c>
      <c r="AA12" s="81">
        <f t="shared" si="5"/>
        <v>5</v>
      </c>
      <c r="AB12" s="81">
        <f t="shared" si="6"/>
        <v>1</v>
      </c>
      <c r="AC12" s="81">
        <f t="shared" si="7"/>
        <v>7</v>
      </c>
      <c r="AD12" s="82">
        <f t="shared" si="8"/>
        <v>4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5</v>
      </c>
      <c r="AI12" s="85">
        <f t="shared" si="12"/>
        <v>4</v>
      </c>
      <c r="AJ12" s="85">
        <f t="shared" si="13"/>
        <v>4</v>
      </c>
      <c r="AK12" s="85">
        <f t="shared" si="14"/>
        <v>3</v>
      </c>
      <c r="AL12" s="85">
        <f t="shared" si="15"/>
        <v>4</v>
      </c>
      <c r="AM12" s="85">
        <f t="shared" si="16"/>
        <v>4</v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62.4" x14ac:dyDescent="0.25">
      <c r="A13" s="73">
        <v>8</v>
      </c>
      <c r="B13" s="74" t="s">
        <v>287</v>
      </c>
      <c r="C13" s="176" t="s">
        <v>31</v>
      </c>
      <c r="D13" s="177" t="s">
        <v>442</v>
      </c>
      <c r="E13" s="77">
        <v>2851</v>
      </c>
      <c r="F13" s="78" t="s">
        <v>33</v>
      </c>
      <c r="G13" s="78">
        <v>4</v>
      </c>
      <c r="H13" s="78">
        <v>5</v>
      </c>
      <c r="I13" s="78">
        <v>5</v>
      </c>
      <c r="J13" s="78">
        <v>4</v>
      </c>
      <c r="K13" s="78">
        <v>3</v>
      </c>
      <c r="L13" s="78">
        <v>5</v>
      </c>
      <c r="M13" s="78">
        <v>5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1</v>
      </c>
      <c r="AA13" s="81">
        <f t="shared" si="5"/>
        <v>2</v>
      </c>
      <c r="AB13" s="81">
        <f t="shared" si="6"/>
        <v>4</v>
      </c>
      <c r="AC13" s="81">
        <f t="shared" si="7"/>
        <v>7</v>
      </c>
      <c r="AD13" s="82">
        <f t="shared" si="8"/>
        <v>4.4285714285714288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4</v>
      </c>
      <c r="AI13" s="85">
        <f t="shared" si="12"/>
        <v>5</v>
      </c>
      <c r="AJ13" s="85">
        <f t="shared" si="13"/>
        <v>5</v>
      </c>
      <c r="AK13" s="85">
        <f t="shared" si="14"/>
        <v>4</v>
      </c>
      <c r="AL13" s="85">
        <f t="shared" si="15"/>
        <v>3</v>
      </c>
      <c r="AM13" s="85">
        <f t="shared" si="16"/>
        <v>5</v>
      </c>
      <c r="AN13" s="85">
        <f t="shared" si="17"/>
        <v>5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78" x14ac:dyDescent="0.25">
      <c r="A14" s="73">
        <v>9</v>
      </c>
      <c r="B14" s="74"/>
      <c r="C14" s="176" t="s">
        <v>31</v>
      </c>
      <c r="D14" s="177" t="s">
        <v>443</v>
      </c>
      <c r="E14" s="77">
        <v>2851</v>
      </c>
      <c r="F14" s="78" t="s">
        <v>33</v>
      </c>
      <c r="G14" s="78">
        <v>5</v>
      </c>
      <c r="H14" s="78">
        <v>5</v>
      </c>
      <c r="I14" s="78">
        <v>4</v>
      </c>
      <c r="J14" s="78">
        <v>4</v>
      </c>
      <c r="K14" s="78">
        <v>5</v>
      </c>
      <c r="L14" s="78">
        <v>4</v>
      </c>
      <c r="M14" s="78">
        <v>5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4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3</v>
      </c>
      <c r="AB14" s="123">
        <f t="shared" si="6"/>
        <v>4</v>
      </c>
      <c r="AC14" s="123">
        <f t="shared" si="7"/>
        <v>7</v>
      </c>
      <c r="AD14" s="95">
        <f t="shared" si="8"/>
        <v>4.5714285714285712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5</v>
      </c>
      <c r="AI14" s="85">
        <f t="shared" si="12"/>
        <v>5</v>
      </c>
      <c r="AJ14" s="85">
        <f t="shared" si="13"/>
        <v>4</v>
      </c>
      <c r="AK14" s="85">
        <f t="shared" si="14"/>
        <v>4</v>
      </c>
      <c r="AL14" s="85">
        <f t="shared" si="15"/>
        <v>5</v>
      </c>
      <c r="AM14" s="85">
        <f t="shared" si="16"/>
        <v>4</v>
      </c>
      <c r="AN14" s="85">
        <f t="shared" si="17"/>
        <v>5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62.4" x14ac:dyDescent="0.25">
      <c r="A15" s="73">
        <v>10</v>
      </c>
      <c r="B15" s="74"/>
      <c r="C15" s="176" t="s">
        <v>31</v>
      </c>
      <c r="D15" s="177" t="s">
        <v>444</v>
      </c>
      <c r="E15" s="77">
        <v>2851</v>
      </c>
      <c r="F15" s="78" t="s">
        <v>33</v>
      </c>
      <c r="G15" s="78">
        <v>5</v>
      </c>
      <c r="H15" s="78">
        <v>5</v>
      </c>
      <c r="I15" s="78">
        <v>4</v>
      </c>
      <c r="J15" s="78">
        <v>4</v>
      </c>
      <c r="K15" s="78">
        <v>5</v>
      </c>
      <c r="L15" s="78">
        <v>5</v>
      </c>
      <c r="M15" s="78">
        <v>5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4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2</v>
      </c>
      <c r="AB15" s="123">
        <f t="shared" si="6"/>
        <v>5</v>
      </c>
      <c r="AC15" s="123">
        <f t="shared" si="7"/>
        <v>7</v>
      </c>
      <c r="AD15" s="95">
        <f t="shared" si="8"/>
        <v>4.7142857142857144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5</v>
      </c>
      <c r="AI15" s="85">
        <f t="shared" si="12"/>
        <v>5</v>
      </c>
      <c r="AJ15" s="85">
        <f t="shared" si="13"/>
        <v>4</v>
      </c>
      <c r="AK15" s="85">
        <f t="shared" si="14"/>
        <v>4</v>
      </c>
      <c r="AL15" s="85">
        <f t="shared" si="15"/>
        <v>5</v>
      </c>
      <c r="AM15" s="85">
        <f t="shared" si="16"/>
        <v>5</v>
      </c>
      <c r="AN15" s="85">
        <f t="shared" si="17"/>
        <v>5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62.4" x14ac:dyDescent="0.25">
      <c r="A16" s="73">
        <v>11</v>
      </c>
      <c r="B16" s="74"/>
      <c r="C16" s="176" t="s">
        <v>31</v>
      </c>
      <c r="D16" s="177" t="s">
        <v>445</v>
      </c>
      <c r="E16" s="77">
        <v>2851</v>
      </c>
      <c r="F16" s="78" t="s">
        <v>33</v>
      </c>
      <c r="G16" s="78">
        <v>5</v>
      </c>
      <c r="H16" s="78">
        <v>5</v>
      </c>
      <c r="I16" s="78">
        <v>4</v>
      </c>
      <c r="J16" s="78">
        <v>3</v>
      </c>
      <c r="K16" s="78">
        <v>4</v>
      </c>
      <c r="L16" s="78">
        <v>4</v>
      </c>
      <c r="M16" s="78">
        <v>4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1</v>
      </c>
      <c r="AA16" s="123">
        <f t="shared" si="5"/>
        <v>4</v>
      </c>
      <c r="AB16" s="123">
        <f t="shared" si="6"/>
        <v>2</v>
      </c>
      <c r="AC16" s="123">
        <f t="shared" si="7"/>
        <v>7</v>
      </c>
      <c r="AD16" s="95">
        <f t="shared" si="8"/>
        <v>4.1428571428571432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5</v>
      </c>
      <c r="AI16" s="85">
        <f t="shared" si="12"/>
        <v>5</v>
      </c>
      <c r="AJ16" s="85">
        <f t="shared" si="13"/>
        <v>4</v>
      </c>
      <c r="AK16" s="85">
        <f t="shared" si="14"/>
        <v>3</v>
      </c>
      <c r="AL16" s="85">
        <f t="shared" si="15"/>
        <v>4</v>
      </c>
      <c r="AM16" s="85">
        <f t="shared" si="16"/>
        <v>4</v>
      </c>
      <c r="AN16" s="85">
        <f t="shared" si="17"/>
        <v>4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76" t="s">
        <v>31</v>
      </c>
      <c r="D17" s="177" t="s">
        <v>446</v>
      </c>
      <c r="E17" s="77">
        <v>2851</v>
      </c>
      <c r="F17" s="78" t="s">
        <v>33</v>
      </c>
      <c r="G17" s="78">
        <v>4</v>
      </c>
      <c r="H17" s="78">
        <v>5</v>
      </c>
      <c r="I17" s="78">
        <v>5</v>
      </c>
      <c r="J17" s="78">
        <v>4</v>
      </c>
      <c r="K17" s="78">
        <v>5</v>
      </c>
      <c r="L17" s="78">
        <v>5</v>
      </c>
      <c r="M17" s="78">
        <v>5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4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2</v>
      </c>
      <c r="AB17" s="123">
        <f t="shared" si="6"/>
        <v>5</v>
      </c>
      <c r="AC17" s="123">
        <f t="shared" si="7"/>
        <v>7</v>
      </c>
      <c r="AD17" s="95">
        <f t="shared" si="8"/>
        <v>4.7142857142857144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4</v>
      </c>
      <c r="AI17" s="85">
        <f t="shared" si="12"/>
        <v>5</v>
      </c>
      <c r="AJ17" s="85">
        <f t="shared" si="13"/>
        <v>5</v>
      </c>
      <c r="AK17" s="85">
        <f t="shared" si="14"/>
        <v>4</v>
      </c>
      <c r="AL17" s="85">
        <f t="shared" si="15"/>
        <v>5</v>
      </c>
      <c r="AM17" s="85">
        <f t="shared" si="16"/>
        <v>5</v>
      </c>
      <c r="AN17" s="85">
        <f t="shared" si="17"/>
        <v>5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62.4" x14ac:dyDescent="0.25">
      <c r="A18" s="73">
        <v>13</v>
      </c>
      <c r="B18" s="100"/>
      <c r="C18" s="176" t="s">
        <v>31</v>
      </c>
      <c r="D18" s="177" t="s">
        <v>447</v>
      </c>
      <c r="E18" s="77">
        <v>2851</v>
      </c>
      <c r="F18" s="78" t="s">
        <v>33</v>
      </c>
      <c r="G18" s="78">
        <v>5</v>
      </c>
      <c r="H18" s="78">
        <v>5</v>
      </c>
      <c r="I18" s="78">
        <v>5</v>
      </c>
      <c r="J18" s="78">
        <v>4</v>
      </c>
      <c r="K18" s="78">
        <v>5</v>
      </c>
      <c r="L18" s="78">
        <v>5</v>
      </c>
      <c r="M18" s="78">
        <v>5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1</v>
      </c>
      <c r="AB18" s="123">
        <f t="shared" si="6"/>
        <v>6</v>
      </c>
      <c r="AC18" s="123">
        <f t="shared" si="7"/>
        <v>7</v>
      </c>
      <c r="AD18" s="95">
        <f t="shared" si="8"/>
        <v>4.8571428571428568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5</v>
      </c>
      <c r="AI18" s="85">
        <f t="shared" si="12"/>
        <v>5</v>
      </c>
      <c r="AJ18" s="85">
        <f t="shared" si="13"/>
        <v>5</v>
      </c>
      <c r="AK18" s="85">
        <f t="shared" si="14"/>
        <v>4</v>
      </c>
      <c r="AL18" s="85">
        <f t="shared" si="15"/>
        <v>5</v>
      </c>
      <c r="AM18" s="85">
        <f t="shared" si="16"/>
        <v>5</v>
      </c>
      <c r="AN18" s="85">
        <f t="shared" si="17"/>
        <v>5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76" t="s">
        <v>31</v>
      </c>
      <c r="D19" s="181" t="s">
        <v>448</v>
      </c>
      <c r="E19" s="77">
        <v>2851</v>
      </c>
      <c r="F19" s="78" t="s">
        <v>33</v>
      </c>
      <c r="G19" s="78">
        <v>5</v>
      </c>
      <c r="H19" s="78">
        <v>5</v>
      </c>
      <c r="I19" s="78">
        <v>4</v>
      </c>
      <c r="J19" s="78">
        <v>4</v>
      </c>
      <c r="K19" s="78">
        <v>5</v>
      </c>
      <c r="L19" s="78">
        <v>5</v>
      </c>
      <c r="M19" s="78">
        <v>5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4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2</v>
      </c>
      <c r="AB19" s="123">
        <f t="shared" si="6"/>
        <v>5</v>
      </c>
      <c r="AC19" s="123">
        <f t="shared" si="7"/>
        <v>7</v>
      </c>
      <c r="AD19" s="95">
        <f t="shared" si="8"/>
        <v>4.7142857142857144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5</v>
      </c>
      <c r="AI19" s="85">
        <f t="shared" si="12"/>
        <v>5</v>
      </c>
      <c r="AJ19" s="85">
        <f t="shared" si="13"/>
        <v>4</v>
      </c>
      <c r="AK19" s="85">
        <f t="shared" si="14"/>
        <v>4</v>
      </c>
      <c r="AL19" s="85">
        <f t="shared" si="15"/>
        <v>5</v>
      </c>
      <c r="AM19" s="85">
        <f t="shared" si="16"/>
        <v>5</v>
      </c>
      <c r="AN19" s="85">
        <f t="shared" si="17"/>
        <v>5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76" t="s">
        <v>31</v>
      </c>
      <c r="D20" s="181" t="s">
        <v>449</v>
      </c>
      <c r="E20" s="77">
        <v>2851</v>
      </c>
      <c r="F20" s="78" t="s">
        <v>33</v>
      </c>
      <c r="G20" s="78">
        <v>5</v>
      </c>
      <c r="H20" s="78">
        <v>4</v>
      </c>
      <c r="I20" s="78">
        <v>3</v>
      </c>
      <c r="J20" s="78">
        <v>3</v>
      </c>
      <c r="K20" s="78">
        <v>4</v>
      </c>
      <c r="L20" s="78">
        <v>3</v>
      </c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3</v>
      </c>
      <c r="AA20" s="123">
        <f t="shared" si="5"/>
        <v>3</v>
      </c>
      <c r="AB20" s="123">
        <f t="shared" si="6"/>
        <v>1</v>
      </c>
      <c r="AC20" s="123">
        <f t="shared" si="7"/>
        <v>7</v>
      </c>
      <c r="AD20" s="95">
        <f t="shared" si="8"/>
        <v>3.7142857142857144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5</v>
      </c>
      <c r="AI20" s="85">
        <f t="shared" si="12"/>
        <v>4</v>
      </c>
      <c r="AJ20" s="85">
        <f t="shared" si="13"/>
        <v>3</v>
      </c>
      <c r="AK20" s="85">
        <f t="shared" si="14"/>
        <v>3</v>
      </c>
      <c r="AL20" s="85">
        <f t="shared" si="15"/>
        <v>4</v>
      </c>
      <c r="AM20" s="85">
        <f t="shared" si="16"/>
        <v>3</v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6" t="s">
        <v>31</v>
      </c>
      <c r="D21" s="181" t="s">
        <v>450</v>
      </c>
      <c r="E21" s="77">
        <v>2851</v>
      </c>
      <c r="F21" s="78" t="s">
        <v>33</v>
      </c>
      <c r="G21" s="78">
        <v>5</v>
      </c>
      <c r="H21" s="78">
        <v>5</v>
      </c>
      <c r="I21" s="78">
        <v>4</v>
      </c>
      <c r="J21" s="78">
        <v>3</v>
      </c>
      <c r="K21" s="78">
        <v>5</v>
      </c>
      <c r="L21" s="78">
        <v>5</v>
      </c>
      <c r="M21" s="78">
        <v>5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1</v>
      </c>
      <c r="AA21" s="123">
        <f t="shared" si="5"/>
        <v>1</v>
      </c>
      <c r="AB21" s="123">
        <f t="shared" si="6"/>
        <v>5</v>
      </c>
      <c r="AC21" s="123">
        <f t="shared" si="7"/>
        <v>7</v>
      </c>
      <c r="AD21" s="95">
        <f t="shared" si="8"/>
        <v>4.5714285714285712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5</v>
      </c>
      <c r="AI21" s="85">
        <f t="shared" si="12"/>
        <v>5</v>
      </c>
      <c r="AJ21" s="85">
        <f t="shared" si="13"/>
        <v>4</v>
      </c>
      <c r="AK21" s="85">
        <f t="shared" si="14"/>
        <v>3</v>
      </c>
      <c r="AL21" s="85">
        <f t="shared" si="15"/>
        <v>5</v>
      </c>
      <c r="AM21" s="85">
        <f t="shared" si="16"/>
        <v>5</v>
      </c>
      <c r="AN21" s="85">
        <f t="shared" si="17"/>
        <v>5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62.4" x14ac:dyDescent="0.25">
      <c r="A22" s="73">
        <v>17</v>
      </c>
      <c r="B22" s="100"/>
      <c r="C22" s="176" t="s">
        <v>31</v>
      </c>
      <c r="D22" s="177" t="s">
        <v>451</v>
      </c>
      <c r="E22" s="77">
        <v>2851</v>
      </c>
      <c r="F22" s="78" t="s">
        <v>33</v>
      </c>
      <c r="G22" s="78">
        <v>5</v>
      </c>
      <c r="H22" s="78">
        <v>4</v>
      </c>
      <c r="I22" s="78">
        <v>4</v>
      </c>
      <c r="J22" s="78">
        <v>3</v>
      </c>
      <c r="K22" s="78">
        <v>4</v>
      </c>
      <c r="L22" s="78">
        <v>3</v>
      </c>
      <c r="M22" s="78">
        <v>4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2</v>
      </c>
      <c r="AA22" s="123">
        <f t="shared" si="5"/>
        <v>4</v>
      </c>
      <c r="AB22" s="123">
        <f t="shared" si="6"/>
        <v>1</v>
      </c>
      <c r="AC22" s="123">
        <f t="shared" si="7"/>
        <v>7</v>
      </c>
      <c r="AD22" s="95">
        <f t="shared" si="8"/>
        <v>3.8571428571428572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5</v>
      </c>
      <c r="AI22" s="85">
        <f t="shared" si="12"/>
        <v>4</v>
      </c>
      <c r="AJ22" s="85">
        <f t="shared" si="13"/>
        <v>4</v>
      </c>
      <c r="AK22" s="85">
        <f t="shared" si="14"/>
        <v>3</v>
      </c>
      <c r="AL22" s="85">
        <f t="shared" si="15"/>
        <v>4</v>
      </c>
      <c r="AM22" s="85">
        <f t="shared" si="16"/>
        <v>3</v>
      </c>
      <c r="AN22" s="85">
        <f t="shared" si="17"/>
        <v>4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6" t="s">
        <v>31</v>
      </c>
      <c r="D23" s="181" t="s">
        <v>452</v>
      </c>
      <c r="E23" s="77">
        <v>2851</v>
      </c>
      <c r="F23" s="78" t="s">
        <v>33</v>
      </c>
      <c r="G23" s="78">
        <v>5</v>
      </c>
      <c r="H23" s="78">
        <v>5</v>
      </c>
      <c r="I23" s="78">
        <v>5</v>
      </c>
      <c r="J23" s="78">
        <v>5</v>
      </c>
      <c r="K23" s="78">
        <v>5</v>
      </c>
      <c r="L23" s="78">
        <v>5</v>
      </c>
      <c r="M23" s="78">
        <v>5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5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7</v>
      </c>
      <c r="AC23" s="123">
        <f t="shared" si="7"/>
        <v>7</v>
      </c>
      <c r="AD23" s="95">
        <f t="shared" si="8"/>
        <v>5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5</v>
      </c>
      <c r="AI23" s="85">
        <f t="shared" si="12"/>
        <v>5</v>
      </c>
      <c r="AJ23" s="85">
        <f t="shared" si="13"/>
        <v>5</v>
      </c>
      <c r="AK23" s="85">
        <f t="shared" si="14"/>
        <v>5</v>
      </c>
      <c r="AL23" s="85">
        <f t="shared" si="15"/>
        <v>5</v>
      </c>
      <c r="AM23" s="85">
        <f t="shared" si="16"/>
        <v>5</v>
      </c>
      <c r="AN23" s="85">
        <f t="shared" si="17"/>
        <v>5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6" t="s">
        <v>31</v>
      </c>
      <c r="D24" s="181" t="s">
        <v>453</v>
      </c>
      <c r="E24" s="77">
        <v>2851</v>
      </c>
      <c r="F24" s="78" t="s">
        <v>33</v>
      </c>
      <c r="G24" s="78">
        <v>5</v>
      </c>
      <c r="H24" s="78">
        <v>5</v>
      </c>
      <c r="I24" s="78">
        <v>5</v>
      </c>
      <c r="J24" s="78">
        <v>5</v>
      </c>
      <c r="K24" s="78">
        <v>5</v>
      </c>
      <c r="L24" s="78">
        <v>5</v>
      </c>
      <c r="M24" s="78">
        <v>5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5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7</v>
      </c>
      <c r="AC24" s="123">
        <f t="shared" si="7"/>
        <v>7</v>
      </c>
      <c r="AD24" s="95">
        <f t="shared" si="8"/>
        <v>5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5</v>
      </c>
      <c r="AI24" s="85">
        <f t="shared" si="12"/>
        <v>5</v>
      </c>
      <c r="AJ24" s="85">
        <f t="shared" si="13"/>
        <v>5</v>
      </c>
      <c r="AK24" s="85">
        <f t="shared" si="14"/>
        <v>5</v>
      </c>
      <c r="AL24" s="85">
        <f t="shared" si="15"/>
        <v>5</v>
      </c>
      <c r="AM24" s="85">
        <f t="shared" si="16"/>
        <v>5</v>
      </c>
      <c r="AN24" s="85">
        <f t="shared" si="17"/>
        <v>5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6" t="s">
        <v>31</v>
      </c>
      <c r="D25" s="181" t="s">
        <v>454</v>
      </c>
      <c r="E25" s="77">
        <v>2851</v>
      </c>
      <c r="F25" s="78" t="s">
        <v>33</v>
      </c>
      <c r="G25" s="78">
        <v>5</v>
      </c>
      <c r="H25" s="78">
        <v>5</v>
      </c>
      <c r="I25" s="78">
        <v>4</v>
      </c>
      <c r="J25" s="78">
        <v>4</v>
      </c>
      <c r="K25" s="78">
        <v>5</v>
      </c>
      <c r="L25" s="78">
        <v>4</v>
      </c>
      <c r="M25" s="78">
        <v>5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3</v>
      </c>
      <c r="AB25" s="123">
        <f t="shared" si="6"/>
        <v>4</v>
      </c>
      <c r="AC25" s="123">
        <f t="shared" si="7"/>
        <v>7</v>
      </c>
      <c r="AD25" s="95">
        <f t="shared" si="8"/>
        <v>4.5714285714285712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5</v>
      </c>
      <c r="AI25" s="85">
        <f t="shared" si="12"/>
        <v>5</v>
      </c>
      <c r="AJ25" s="85">
        <f t="shared" si="13"/>
        <v>4</v>
      </c>
      <c r="AK25" s="85">
        <f t="shared" si="14"/>
        <v>4</v>
      </c>
      <c r="AL25" s="85">
        <f t="shared" si="15"/>
        <v>5</v>
      </c>
      <c r="AM25" s="85">
        <f t="shared" si="16"/>
        <v>4</v>
      </c>
      <c r="AN25" s="85">
        <f t="shared" si="17"/>
        <v>5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6" t="s">
        <v>31</v>
      </c>
      <c r="D26" s="181" t="s">
        <v>455</v>
      </c>
      <c r="E26" s="77">
        <v>2851</v>
      </c>
      <c r="F26" s="78" t="s">
        <v>33</v>
      </c>
      <c r="G26" s="78">
        <v>5</v>
      </c>
      <c r="H26" s="78">
        <v>5</v>
      </c>
      <c r="I26" s="78">
        <v>4</v>
      </c>
      <c r="J26" s="78">
        <v>4</v>
      </c>
      <c r="K26" s="78">
        <v>5</v>
      </c>
      <c r="L26" s="78">
        <v>4</v>
      </c>
      <c r="M26" s="78">
        <v>5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4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3</v>
      </c>
      <c r="AB26" s="123">
        <f t="shared" si="6"/>
        <v>4</v>
      </c>
      <c r="AC26" s="123">
        <f t="shared" si="7"/>
        <v>7</v>
      </c>
      <c r="AD26" s="95">
        <f t="shared" si="8"/>
        <v>4.5714285714285712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5</v>
      </c>
      <c r="AI26" s="85">
        <f t="shared" si="12"/>
        <v>5</v>
      </c>
      <c r="AJ26" s="85">
        <f t="shared" si="13"/>
        <v>4</v>
      </c>
      <c r="AK26" s="85">
        <f t="shared" si="14"/>
        <v>4</v>
      </c>
      <c r="AL26" s="85">
        <f t="shared" si="15"/>
        <v>5</v>
      </c>
      <c r="AM26" s="85">
        <f t="shared" si="16"/>
        <v>4</v>
      </c>
      <c r="AN26" s="85">
        <f t="shared" si="17"/>
        <v>5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 t="s">
        <v>456</v>
      </c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6" t="s">
        <v>31</v>
      </c>
      <c r="D27" s="181" t="s">
        <v>457</v>
      </c>
      <c r="E27" s="77">
        <v>2851</v>
      </c>
      <c r="F27" s="78" t="s">
        <v>33</v>
      </c>
      <c r="G27" s="78">
        <v>5</v>
      </c>
      <c r="H27" s="78">
        <v>5</v>
      </c>
      <c r="I27" s="78">
        <v>4</v>
      </c>
      <c r="J27" s="78">
        <v>4</v>
      </c>
      <c r="K27" s="78">
        <v>5</v>
      </c>
      <c r="L27" s="78">
        <v>5</v>
      </c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4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3</v>
      </c>
      <c r="AB27" s="123">
        <f t="shared" si="6"/>
        <v>4</v>
      </c>
      <c r="AC27" s="123">
        <f t="shared" si="7"/>
        <v>7</v>
      </c>
      <c r="AD27" s="95">
        <f t="shared" si="8"/>
        <v>4.5714285714285712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5</v>
      </c>
      <c r="AI27" s="85">
        <f t="shared" si="12"/>
        <v>5</v>
      </c>
      <c r="AJ27" s="85">
        <f t="shared" si="13"/>
        <v>4</v>
      </c>
      <c r="AK27" s="85">
        <f t="shared" si="14"/>
        <v>4</v>
      </c>
      <c r="AL27" s="85">
        <f t="shared" si="15"/>
        <v>5</v>
      </c>
      <c r="AM27" s="85">
        <f t="shared" si="16"/>
        <v>5</v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18" x14ac:dyDescent="0.25">
      <c r="A28" s="73">
        <v>23</v>
      </c>
      <c r="B28" s="100"/>
      <c r="C28" s="176"/>
      <c r="D28" s="181"/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18" x14ac:dyDescent="0.25">
      <c r="A29" s="73">
        <v>24</v>
      </c>
      <c r="B29" s="100"/>
      <c r="C29" s="176"/>
      <c r="D29" s="181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76"/>
      <c r="D30" s="181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COUNTIF(E6:E36,"2851")</f>
        <v>22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4.6363636363636367</v>
      </c>
      <c r="H38" s="120">
        <v>4.7727272727272725</v>
      </c>
      <c r="I38" s="120">
        <v>4.2272727272727275</v>
      </c>
      <c r="J38" s="120">
        <v>3.8181818181818183</v>
      </c>
      <c r="K38" s="120">
        <v>4.5</v>
      </c>
      <c r="L38" s="120">
        <v>4.3636363636363633</v>
      </c>
      <c r="M38" s="120">
        <v>4.6363636363636367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сводн.!T12</f>
        <v>3</v>
      </c>
      <c r="W38" s="123">
        <f>SUM(W6:W37)</f>
        <v>0</v>
      </c>
      <c r="X38" s="123">
        <f>SUM(X6:X37)</f>
        <v>0</v>
      </c>
      <c r="Y38" s="123">
        <f>SUM(Y6:Y37)-X38</f>
        <v>1</v>
      </c>
      <c r="Z38" s="123">
        <f>SUM(Z6:Z37)</f>
        <v>15</v>
      </c>
      <c r="AA38" s="123">
        <f>SUM(AA6:AA37)</f>
        <v>56</v>
      </c>
      <c r="AB38" s="123">
        <f>SUM(AB6:AB37)</f>
        <v>82</v>
      </c>
      <c r="AC38" s="123">
        <f t="shared" si="7"/>
        <v>154</v>
      </c>
      <c r="AD38" s="95">
        <f t="shared" si="8"/>
        <v>4.4220779220779223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4.6363636363636367</v>
      </c>
      <c r="AI38" s="125">
        <f t="shared" si="28"/>
        <v>4.7727272727272725</v>
      </c>
      <c r="AJ38" s="125">
        <f t="shared" si="28"/>
        <v>4.2272727272727275</v>
      </c>
      <c r="AK38" s="125">
        <f t="shared" si="28"/>
        <v>3.8181818181818183</v>
      </c>
      <c r="AL38" s="125">
        <f t="shared" si="28"/>
        <v>4.5</v>
      </c>
      <c r="AM38" s="125">
        <f t="shared" si="28"/>
        <v>4.3636363636363633</v>
      </c>
      <c r="AN38" s="125">
        <f t="shared" si="28"/>
        <v>4.6363636363636367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17</v>
      </c>
      <c r="H39" s="130">
        <v>17</v>
      </c>
      <c r="I39" s="130">
        <v>7</v>
      </c>
      <c r="J39" s="130">
        <v>3</v>
      </c>
      <c r="K39" s="130">
        <v>13</v>
      </c>
      <c r="L39" s="130">
        <v>11</v>
      </c>
      <c r="M39" s="130">
        <v>14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3</v>
      </c>
      <c r="W39" s="133"/>
      <c r="X39" s="134">
        <f>SUM(X38:AB38)</f>
        <v>154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17</v>
      </c>
      <c r="AI39" s="137">
        <f t="shared" si="29"/>
        <v>17</v>
      </c>
      <c r="AJ39" s="137">
        <f t="shared" si="29"/>
        <v>7</v>
      </c>
      <c r="AK39" s="137">
        <f t="shared" si="29"/>
        <v>3</v>
      </c>
      <c r="AL39" s="137">
        <f t="shared" si="29"/>
        <v>13</v>
      </c>
      <c r="AM39" s="137">
        <f t="shared" si="29"/>
        <v>11</v>
      </c>
      <c r="AN39" s="137">
        <f t="shared" si="29"/>
        <v>14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3</v>
      </c>
      <c r="H40" s="145">
        <v>5</v>
      </c>
      <c r="I40" s="145">
        <v>13</v>
      </c>
      <c r="J40" s="145">
        <v>12</v>
      </c>
      <c r="K40" s="145">
        <v>7</v>
      </c>
      <c r="L40" s="145">
        <v>8</v>
      </c>
      <c r="M40" s="145">
        <v>8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>
        <f>IF(COUNTIF(AA6:AA37,4)=0," ",COUNTIF(AA6:AA37,4))</f>
        <v>3</v>
      </c>
      <c r="AB40" s="148">
        <f>IF(COUNTIF(AB6:AB37,4)=0," ",COUNTIF(AB6:AB37,4))</f>
        <v>7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3</v>
      </c>
      <c r="AI40" s="148">
        <f t="shared" si="30"/>
        <v>5</v>
      </c>
      <c r="AJ40" s="148">
        <f t="shared" si="30"/>
        <v>13</v>
      </c>
      <c r="AK40" s="148">
        <f t="shared" si="30"/>
        <v>12</v>
      </c>
      <c r="AL40" s="148">
        <f t="shared" si="30"/>
        <v>7</v>
      </c>
      <c r="AM40" s="148">
        <f t="shared" si="30"/>
        <v>8</v>
      </c>
      <c r="AN40" s="148">
        <f t="shared" si="30"/>
        <v>8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1</v>
      </c>
      <c r="H41" s="158" t="str">
        <v>0</v>
      </c>
      <c r="I41" s="158">
        <v>2</v>
      </c>
      <c r="J41" s="158">
        <v>7</v>
      </c>
      <c r="K41" s="158">
        <v>2</v>
      </c>
      <c r="L41" s="158">
        <v>3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8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2</v>
      </c>
      <c r="AA41" s="161">
        <f>IF(COUNTIF(AA6:AA37,3)=0," ",COUNTIF(AA6:AA37,3))</f>
        <v>8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1</v>
      </c>
      <c r="AI41" s="161" t="str">
        <f t="shared" si="31"/>
        <v>0</v>
      </c>
      <c r="AJ41" s="161">
        <f t="shared" si="31"/>
        <v>2</v>
      </c>
      <c r="AK41" s="161">
        <f t="shared" si="31"/>
        <v>7</v>
      </c>
      <c r="AL41" s="161">
        <f t="shared" si="31"/>
        <v>2</v>
      </c>
      <c r="AM41" s="161">
        <f t="shared" si="31"/>
        <v>3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1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1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2</v>
      </c>
      <c r="AA42" s="80">
        <f>IF(COUNTIF(AA6:AA37,2)=0," ",COUNTIF(AA6:AA37,2))</f>
        <v>4</v>
      </c>
      <c r="AB42" s="80">
        <f>IF(COUNTIF(AB6:AB37,2)=0," ",COUNTIF(AB6:AB37,2))</f>
        <v>1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1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COUNTBLANK(AD6:AD27)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22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6">IF(COUNTIF(AG6:AG37,"з")=0,"0",COUNTIF(AG6:AG37,"з"))</f>
        <v>22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83" t="s">
        <v>190</v>
      </c>
      <c r="G2" s="183"/>
      <c r="H2" s="183"/>
      <c r="I2" s="183"/>
      <c r="J2" s="183"/>
      <c r="K2" s="183"/>
      <c r="L2" s="185" t="s">
        <v>2</v>
      </c>
      <c r="M2" s="183" t="s">
        <v>277</v>
      </c>
      <c r="N2" s="183"/>
      <c r="O2" s="183"/>
      <c r="P2" s="186"/>
      <c r="Q2" s="183"/>
      <c r="R2" s="183"/>
      <c r="S2" s="183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2841</v>
      </c>
      <c r="B3" s="29"/>
      <c r="C3" s="29"/>
      <c r="D3" s="30" t="s">
        <v>3</v>
      </c>
      <c r="E3" s="31"/>
      <c r="F3" s="32" t="s">
        <v>4</v>
      </c>
      <c r="G3" s="32" t="s">
        <v>458</v>
      </c>
      <c r="H3" s="175" t="s">
        <v>316</v>
      </c>
      <c r="I3" s="32" t="s">
        <v>349</v>
      </c>
      <c r="J3" s="32" t="s">
        <v>102</v>
      </c>
      <c r="K3" s="33" t="s">
        <v>319</v>
      </c>
      <c r="L3" s="187" t="s">
        <v>459</v>
      </c>
      <c r="M3" s="32" t="s">
        <v>408</v>
      </c>
      <c r="N3" s="32"/>
      <c r="O3" s="184"/>
      <c r="P3" s="32"/>
      <c r="Q3" s="32"/>
      <c r="R3" s="32"/>
      <c r="S3" s="184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5"/>
      <c r="L4" s="44"/>
      <c r="M4" s="45"/>
      <c r="N4" s="44"/>
      <c r="O4" s="45"/>
      <c r="P4" s="44"/>
      <c r="Q4" s="45"/>
      <c r="R4" s="44"/>
      <c r="S4" s="45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8" t="s">
        <v>18</v>
      </c>
      <c r="G5" s="57" t="s">
        <v>20</v>
      </c>
      <c r="H5" s="58" t="s">
        <v>285</v>
      </c>
      <c r="I5" s="56" t="s">
        <v>282</v>
      </c>
      <c r="J5" s="56" t="s">
        <v>283</v>
      </c>
      <c r="K5" s="58" t="s">
        <v>460</v>
      </c>
      <c r="L5" s="58" t="s">
        <v>21</v>
      </c>
      <c r="M5" s="58" t="s">
        <v>286</v>
      </c>
      <c r="N5" s="58"/>
      <c r="O5" s="57"/>
      <c r="P5" s="56"/>
      <c r="Q5" s="188"/>
      <c r="R5" s="58"/>
      <c r="S5" s="57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287</v>
      </c>
      <c r="C6" s="176" t="s">
        <v>31</v>
      </c>
      <c r="D6" s="177" t="s">
        <v>461</v>
      </c>
      <c r="E6" s="77">
        <v>2841</v>
      </c>
      <c r="F6" s="78" t="s">
        <v>33</v>
      </c>
      <c r="G6" s="78">
        <v>5</v>
      </c>
      <c r="H6" s="78">
        <v>3</v>
      </c>
      <c r="I6" s="78">
        <v>5</v>
      </c>
      <c r="J6" s="78">
        <v>5</v>
      </c>
      <c r="K6" s="78">
        <v>5</v>
      </c>
      <c r="L6" s="78">
        <v>5</v>
      </c>
      <c r="M6" s="78">
        <v>5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1</v>
      </c>
      <c r="AA6" s="81">
        <f t="shared" ref="AA6:AA37" si="5">COUNTIF(AG6:AV6,AA$5)</f>
        <v>0</v>
      </c>
      <c r="AB6" s="81">
        <f t="shared" ref="AB6:AB37" si="6">COUNTIF(AG6:AV6,AB$5)</f>
        <v>6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4.7142857142857144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5</v>
      </c>
      <c r="AI6" s="85">
        <f t="shared" ref="AI6:AI37" si="12">IF(ISERROR(VALUE(LEFT(H6))),LEFT(H6),VALUE(LEFT(H6)))</f>
        <v>3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5</v>
      </c>
      <c r="AL6" s="85">
        <f t="shared" ref="AL6:AL37" si="15">IF(ISERROR(VALUE(LEFT(K6))),LEFT(K6),VALUE(LEFT(K6)))</f>
        <v>5</v>
      </c>
      <c r="AM6" s="85">
        <f t="shared" ref="AM6:AM37" si="16">IF(ISERROR(VALUE(LEFT(L6))),LEFT(L6),VALUE(LEFT(L6)))</f>
        <v>5</v>
      </c>
      <c r="AN6" s="85">
        <f t="shared" ref="AN6:AN37" si="17">IF(ISERROR(VALUE(LEFT(M6))),LEFT(M6),VALUE(LEFT(M6)))</f>
        <v>5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62.4" x14ac:dyDescent="0.25">
      <c r="A7" s="73">
        <v>2</v>
      </c>
      <c r="B7" s="74" t="s">
        <v>287</v>
      </c>
      <c r="C7" s="176" t="s">
        <v>31</v>
      </c>
      <c r="D7" s="177" t="s">
        <v>462</v>
      </c>
      <c r="E7" s="77">
        <v>2841</v>
      </c>
      <c r="F7" s="78" t="s">
        <v>33</v>
      </c>
      <c r="G7" s="78">
        <v>4</v>
      </c>
      <c r="H7" s="78">
        <v>5</v>
      </c>
      <c r="I7" s="78">
        <v>5</v>
      </c>
      <c r="J7" s="78">
        <v>4</v>
      </c>
      <c r="K7" s="78">
        <v>4</v>
      </c>
      <c r="L7" s="78">
        <v>4</v>
      </c>
      <c r="M7" s="78">
        <v>5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4</v>
      </c>
      <c r="AB7" s="81">
        <f t="shared" si="6"/>
        <v>3</v>
      </c>
      <c r="AC7" s="81">
        <f t="shared" si="7"/>
        <v>7</v>
      </c>
      <c r="AD7" s="82">
        <f t="shared" si="8"/>
        <v>4.4285714285714288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4</v>
      </c>
      <c r="AI7" s="85">
        <f t="shared" si="12"/>
        <v>5</v>
      </c>
      <c r="AJ7" s="85">
        <f t="shared" si="13"/>
        <v>5</v>
      </c>
      <c r="AK7" s="85">
        <f t="shared" si="14"/>
        <v>4</v>
      </c>
      <c r="AL7" s="85">
        <f t="shared" si="15"/>
        <v>4</v>
      </c>
      <c r="AM7" s="85">
        <f t="shared" si="16"/>
        <v>4</v>
      </c>
      <c r="AN7" s="85">
        <f t="shared" si="17"/>
        <v>5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93.6" x14ac:dyDescent="0.25">
      <c r="A8" s="73">
        <v>3</v>
      </c>
      <c r="B8" s="74" t="s">
        <v>287</v>
      </c>
      <c r="C8" s="176" t="s">
        <v>31</v>
      </c>
      <c r="D8" s="177" t="s">
        <v>463</v>
      </c>
      <c r="E8" s="77">
        <v>2841</v>
      </c>
      <c r="F8" s="78" t="s">
        <v>33</v>
      </c>
      <c r="G8" s="78">
        <v>5</v>
      </c>
      <c r="H8" s="78">
        <v>4</v>
      </c>
      <c r="I8" s="78">
        <v>4</v>
      </c>
      <c r="J8" s="78">
        <v>4</v>
      </c>
      <c r="K8" s="78">
        <v>3</v>
      </c>
      <c r="L8" s="78">
        <v>4</v>
      </c>
      <c r="M8" s="78">
        <v>5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4</v>
      </c>
      <c r="AB8" s="81">
        <f t="shared" si="6"/>
        <v>2</v>
      </c>
      <c r="AC8" s="81">
        <f t="shared" si="7"/>
        <v>7</v>
      </c>
      <c r="AD8" s="82">
        <f t="shared" si="8"/>
        <v>4.1428571428571432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5</v>
      </c>
      <c r="AI8" s="85">
        <f t="shared" si="12"/>
        <v>4</v>
      </c>
      <c r="AJ8" s="85">
        <f t="shared" si="13"/>
        <v>4</v>
      </c>
      <c r="AK8" s="85">
        <f t="shared" si="14"/>
        <v>4</v>
      </c>
      <c r="AL8" s="85">
        <f t="shared" si="15"/>
        <v>3</v>
      </c>
      <c r="AM8" s="85">
        <f t="shared" si="16"/>
        <v>4</v>
      </c>
      <c r="AN8" s="85">
        <f t="shared" si="17"/>
        <v>5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93.6" x14ac:dyDescent="0.25">
      <c r="A9" s="73">
        <v>4</v>
      </c>
      <c r="B9" s="74" t="s">
        <v>287</v>
      </c>
      <c r="C9" s="176" t="s">
        <v>31</v>
      </c>
      <c r="D9" s="177" t="s">
        <v>464</v>
      </c>
      <c r="E9" s="77">
        <v>2841</v>
      </c>
      <c r="F9" s="78" t="s">
        <v>33</v>
      </c>
      <c r="G9" s="78">
        <v>3</v>
      </c>
      <c r="H9" s="78">
        <v>4</v>
      </c>
      <c r="I9" s="78">
        <v>4</v>
      </c>
      <c r="J9" s="78">
        <v>4</v>
      </c>
      <c r="K9" s="78">
        <v>3</v>
      </c>
      <c r="L9" s="78">
        <v>4</v>
      </c>
      <c r="M9" s="78">
        <v>4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2</v>
      </c>
      <c r="AA9" s="81">
        <f t="shared" si="5"/>
        <v>5</v>
      </c>
      <c r="AB9" s="81">
        <f t="shared" si="6"/>
        <v>0</v>
      </c>
      <c r="AC9" s="81">
        <f t="shared" si="7"/>
        <v>7</v>
      </c>
      <c r="AD9" s="82">
        <f t="shared" si="8"/>
        <v>3.7142857142857144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3</v>
      </c>
      <c r="AI9" s="85">
        <f t="shared" si="12"/>
        <v>4</v>
      </c>
      <c r="AJ9" s="85">
        <f t="shared" si="13"/>
        <v>4</v>
      </c>
      <c r="AK9" s="85">
        <f t="shared" si="14"/>
        <v>4</v>
      </c>
      <c r="AL9" s="85">
        <f t="shared" si="15"/>
        <v>3</v>
      </c>
      <c r="AM9" s="85">
        <f t="shared" si="16"/>
        <v>4</v>
      </c>
      <c r="AN9" s="85">
        <f t="shared" si="17"/>
        <v>4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93.6" x14ac:dyDescent="0.25">
      <c r="A10" s="73">
        <v>5</v>
      </c>
      <c r="B10" s="74" t="s">
        <v>287</v>
      </c>
      <c r="C10" s="176" t="s">
        <v>31</v>
      </c>
      <c r="D10" s="177" t="s">
        <v>465</v>
      </c>
      <c r="E10" s="77">
        <v>2841</v>
      </c>
      <c r="F10" s="78" t="s">
        <v>33</v>
      </c>
      <c r="G10" s="78">
        <v>4</v>
      </c>
      <c r="H10" s="78">
        <v>5</v>
      </c>
      <c r="I10" s="78">
        <v>4</v>
      </c>
      <c r="J10" s="78">
        <v>4</v>
      </c>
      <c r="K10" s="78">
        <v>4</v>
      </c>
      <c r="L10" s="78">
        <v>3</v>
      </c>
      <c r="M10" s="78">
        <v>4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1</v>
      </c>
      <c r="AA10" s="81">
        <f t="shared" si="5"/>
        <v>5</v>
      </c>
      <c r="AB10" s="81">
        <f t="shared" si="6"/>
        <v>1</v>
      </c>
      <c r="AC10" s="81">
        <f t="shared" si="7"/>
        <v>7</v>
      </c>
      <c r="AD10" s="82">
        <f t="shared" si="8"/>
        <v>4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4</v>
      </c>
      <c r="AI10" s="85">
        <f t="shared" si="12"/>
        <v>5</v>
      </c>
      <c r="AJ10" s="85">
        <f t="shared" si="13"/>
        <v>4</v>
      </c>
      <c r="AK10" s="85">
        <f t="shared" si="14"/>
        <v>4</v>
      </c>
      <c r="AL10" s="85">
        <f t="shared" si="15"/>
        <v>4</v>
      </c>
      <c r="AM10" s="85">
        <f t="shared" si="16"/>
        <v>3</v>
      </c>
      <c r="AN10" s="85">
        <f t="shared" si="17"/>
        <v>4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62.4" x14ac:dyDescent="0.25">
      <c r="A11" s="73">
        <v>6</v>
      </c>
      <c r="B11" s="74" t="s">
        <v>287</v>
      </c>
      <c r="C11" s="176" t="s">
        <v>31</v>
      </c>
      <c r="D11" s="177" t="s">
        <v>466</v>
      </c>
      <c r="E11" s="77">
        <v>2841</v>
      </c>
      <c r="F11" s="78" t="s">
        <v>33</v>
      </c>
      <c r="G11" s="78">
        <v>3</v>
      </c>
      <c r="H11" s="78">
        <v>5</v>
      </c>
      <c r="I11" s="78">
        <v>4</v>
      </c>
      <c r="J11" s="78">
        <v>4</v>
      </c>
      <c r="K11" s="78">
        <v>3</v>
      </c>
      <c r="L11" s="78">
        <v>3</v>
      </c>
      <c r="M11" s="78">
        <v>4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3</v>
      </c>
      <c r="AA11" s="182">
        <f t="shared" si="5"/>
        <v>3</v>
      </c>
      <c r="AB11" s="182">
        <f t="shared" si="6"/>
        <v>1</v>
      </c>
      <c r="AC11" s="81">
        <f t="shared" si="7"/>
        <v>7</v>
      </c>
      <c r="AD11" s="82">
        <f t="shared" si="8"/>
        <v>3.7142857142857144</v>
      </c>
      <c r="AE11" s="90">
        <f t="shared" si="9"/>
        <v>0</v>
      </c>
      <c r="AG11" s="85" t="str">
        <f t="shared" si="10"/>
        <v>з</v>
      </c>
      <c r="AH11" s="85">
        <f t="shared" si="11"/>
        <v>3</v>
      </c>
      <c r="AI11" s="85">
        <f t="shared" si="12"/>
        <v>5</v>
      </c>
      <c r="AJ11" s="85">
        <f t="shared" si="13"/>
        <v>4</v>
      </c>
      <c r="AK11" s="85">
        <f t="shared" si="14"/>
        <v>4</v>
      </c>
      <c r="AL11" s="85">
        <f t="shared" si="15"/>
        <v>3</v>
      </c>
      <c r="AM11" s="85">
        <f t="shared" si="16"/>
        <v>3</v>
      </c>
      <c r="AN11" s="85">
        <f t="shared" si="17"/>
        <v>4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93.6" x14ac:dyDescent="0.25">
      <c r="A12" s="73">
        <v>7</v>
      </c>
      <c r="B12" s="74" t="s">
        <v>287</v>
      </c>
      <c r="C12" s="176" t="s">
        <v>31</v>
      </c>
      <c r="D12" s="177" t="s">
        <v>467</v>
      </c>
      <c r="E12" s="77">
        <v>2841</v>
      </c>
      <c r="F12" s="78" t="s">
        <v>33</v>
      </c>
      <c r="G12" s="78">
        <v>4</v>
      </c>
      <c r="H12" s="78">
        <v>5</v>
      </c>
      <c r="I12" s="78">
        <v>3</v>
      </c>
      <c r="J12" s="78">
        <v>3</v>
      </c>
      <c r="K12" s="78" t="s">
        <v>114</v>
      </c>
      <c r="L12" s="78">
        <v>3</v>
      </c>
      <c r="M12" s="78">
        <v>3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2</v>
      </c>
      <c r="W12" s="81">
        <f t="shared" si="1"/>
        <v>0</v>
      </c>
      <c r="X12" s="81">
        <f t="shared" si="2"/>
        <v>0</v>
      </c>
      <c r="Y12" s="81">
        <f t="shared" si="3"/>
        <v>1</v>
      </c>
      <c r="Z12" s="81">
        <f t="shared" si="4"/>
        <v>4</v>
      </c>
      <c r="AA12" s="81">
        <f t="shared" si="5"/>
        <v>1</v>
      </c>
      <c r="AB12" s="81">
        <f t="shared" si="6"/>
        <v>1</v>
      </c>
      <c r="AC12" s="81">
        <f t="shared" si="7"/>
        <v>7</v>
      </c>
      <c r="AD12" s="82">
        <f t="shared" si="8"/>
        <v>3.2857142857142856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4</v>
      </c>
      <c r="AI12" s="85">
        <f t="shared" si="12"/>
        <v>5</v>
      </c>
      <c r="AJ12" s="85">
        <f t="shared" si="13"/>
        <v>3</v>
      </c>
      <c r="AK12" s="85">
        <f t="shared" si="14"/>
        <v>3</v>
      </c>
      <c r="AL12" s="85">
        <f t="shared" si="15"/>
        <v>2</v>
      </c>
      <c r="AM12" s="85">
        <f t="shared" si="16"/>
        <v>3</v>
      </c>
      <c r="AN12" s="85">
        <f t="shared" si="17"/>
        <v>3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62.4" x14ac:dyDescent="0.25">
      <c r="A13" s="73">
        <v>8</v>
      </c>
      <c r="B13" s="74" t="s">
        <v>287</v>
      </c>
      <c r="C13" s="176" t="s">
        <v>31</v>
      </c>
      <c r="D13" s="177" t="s">
        <v>468</v>
      </c>
      <c r="E13" s="77">
        <v>2841</v>
      </c>
      <c r="F13" s="78" t="s">
        <v>33</v>
      </c>
      <c r="G13" s="78">
        <v>3</v>
      </c>
      <c r="H13" s="78">
        <v>3</v>
      </c>
      <c r="I13" s="78">
        <v>4</v>
      </c>
      <c r="J13" s="78">
        <v>4</v>
      </c>
      <c r="K13" s="78">
        <v>3</v>
      </c>
      <c r="L13" s="78">
        <v>3</v>
      </c>
      <c r="M13" s="78">
        <v>4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4</v>
      </c>
      <c r="AA13" s="81">
        <f t="shared" si="5"/>
        <v>3</v>
      </c>
      <c r="AB13" s="81">
        <f t="shared" si="6"/>
        <v>0</v>
      </c>
      <c r="AC13" s="81">
        <f t="shared" si="7"/>
        <v>7</v>
      </c>
      <c r="AD13" s="82">
        <f t="shared" si="8"/>
        <v>3.4285714285714284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3</v>
      </c>
      <c r="AI13" s="85">
        <f t="shared" si="12"/>
        <v>3</v>
      </c>
      <c r="AJ13" s="85">
        <f t="shared" si="13"/>
        <v>4</v>
      </c>
      <c r="AK13" s="85">
        <f t="shared" si="14"/>
        <v>4</v>
      </c>
      <c r="AL13" s="85">
        <f t="shared" si="15"/>
        <v>3</v>
      </c>
      <c r="AM13" s="85">
        <f t="shared" si="16"/>
        <v>3</v>
      </c>
      <c r="AN13" s="85">
        <f t="shared" si="17"/>
        <v>4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93.6" x14ac:dyDescent="0.25">
      <c r="A14" s="73">
        <v>9</v>
      </c>
      <c r="B14" s="74"/>
      <c r="C14" s="176" t="s">
        <v>31</v>
      </c>
      <c r="D14" s="177" t="s">
        <v>469</v>
      </c>
      <c r="E14" s="77">
        <v>2841</v>
      </c>
      <c r="F14" s="78" t="s">
        <v>33</v>
      </c>
      <c r="G14" s="78">
        <v>5</v>
      </c>
      <c r="H14" s="78">
        <v>4</v>
      </c>
      <c r="I14" s="78">
        <v>3</v>
      </c>
      <c r="J14" s="78">
        <v>3</v>
      </c>
      <c r="K14" s="78">
        <v>3</v>
      </c>
      <c r="L14" s="78">
        <v>3</v>
      </c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5</v>
      </c>
      <c r="AA14" s="123">
        <f t="shared" si="5"/>
        <v>1</v>
      </c>
      <c r="AB14" s="123">
        <f t="shared" si="6"/>
        <v>1</v>
      </c>
      <c r="AC14" s="123">
        <f t="shared" si="7"/>
        <v>7</v>
      </c>
      <c r="AD14" s="95">
        <f t="shared" si="8"/>
        <v>3.4285714285714284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5</v>
      </c>
      <c r="AI14" s="85">
        <f t="shared" si="12"/>
        <v>4</v>
      </c>
      <c r="AJ14" s="85">
        <f t="shared" si="13"/>
        <v>3</v>
      </c>
      <c r="AK14" s="85">
        <f t="shared" si="14"/>
        <v>3</v>
      </c>
      <c r="AL14" s="85">
        <f t="shared" si="15"/>
        <v>3</v>
      </c>
      <c r="AM14" s="85">
        <f t="shared" si="16"/>
        <v>3</v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6" t="s">
        <v>31</v>
      </c>
      <c r="D15" s="177" t="s">
        <v>470</v>
      </c>
      <c r="E15" s="77">
        <v>2841</v>
      </c>
      <c r="F15" s="78" t="s">
        <v>33</v>
      </c>
      <c r="G15" s="78">
        <v>3</v>
      </c>
      <c r="H15" s="78">
        <v>4</v>
      </c>
      <c r="I15" s="78">
        <v>4</v>
      </c>
      <c r="J15" s="78">
        <v>3</v>
      </c>
      <c r="K15" s="78">
        <v>3</v>
      </c>
      <c r="L15" s="78">
        <v>3</v>
      </c>
      <c r="M15" s="78">
        <v>4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4</v>
      </c>
      <c r="AA15" s="123">
        <f t="shared" si="5"/>
        <v>3</v>
      </c>
      <c r="AB15" s="123">
        <f t="shared" si="6"/>
        <v>0</v>
      </c>
      <c r="AC15" s="123">
        <f t="shared" si="7"/>
        <v>7</v>
      </c>
      <c r="AD15" s="95">
        <f t="shared" si="8"/>
        <v>3.4285714285714284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3</v>
      </c>
      <c r="AI15" s="85">
        <f t="shared" si="12"/>
        <v>4</v>
      </c>
      <c r="AJ15" s="85">
        <f t="shared" si="13"/>
        <v>4</v>
      </c>
      <c r="AK15" s="85">
        <f t="shared" si="14"/>
        <v>3</v>
      </c>
      <c r="AL15" s="85">
        <f t="shared" si="15"/>
        <v>3</v>
      </c>
      <c r="AM15" s="85">
        <f t="shared" si="16"/>
        <v>3</v>
      </c>
      <c r="AN15" s="85">
        <f t="shared" si="17"/>
        <v>4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78" x14ac:dyDescent="0.25">
      <c r="A16" s="73">
        <v>11</v>
      </c>
      <c r="B16" s="74"/>
      <c r="C16" s="176" t="s">
        <v>31</v>
      </c>
      <c r="D16" s="177" t="s">
        <v>471</v>
      </c>
      <c r="E16" s="77">
        <v>2841</v>
      </c>
      <c r="F16" s="78" t="s">
        <v>33</v>
      </c>
      <c r="G16" s="78">
        <v>5</v>
      </c>
      <c r="H16" s="78">
        <v>4</v>
      </c>
      <c r="I16" s="78">
        <v>5</v>
      </c>
      <c r="J16" s="78">
        <v>5</v>
      </c>
      <c r="K16" s="78">
        <v>4</v>
      </c>
      <c r="L16" s="78">
        <v>5</v>
      </c>
      <c r="M16" s="78">
        <v>5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2</v>
      </c>
      <c r="AB16" s="123">
        <f t="shared" si="6"/>
        <v>5</v>
      </c>
      <c r="AC16" s="123">
        <f t="shared" si="7"/>
        <v>7</v>
      </c>
      <c r="AD16" s="95">
        <f t="shared" si="8"/>
        <v>4.7142857142857144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5</v>
      </c>
      <c r="AI16" s="85">
        <f t="shared" si="12"/>
        <v>4</v>
      </c>
      <c r="AJ16" s="85">
        <f t="shared" si="13"/>
        <v>5</v>
      </c>
      <c r="AK16" s="85">
        <f t="shared" si="14"/>
        <v>5</v>
      </c>
      <c r="AL16" s="85">
        <f t="shared" si="15"/>
        <v>4</v>
      </c>
      <c r="AM16" s="85">
        <f t="shared" si="16"/>
        <v>5</v>
      </c>
      <c r="AN16" s="85">
        <f t="shared" si="17"/>
        <v>5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62.4" x14ac:dyDescent="0.25">
      <c r="A17" s="73">
        <v>12</v>
      </c>
      <c r="B17" s="99"/>
      <c r="C17" s="176" t="s">
        <v>31</v>
      </c>
      <c r="D17" s="177" t="s">
        <v>472</v>
      </c>
      <c r="E17" s="77">
        <v>2841</v>
      </c>
      <c r="F17" s="78" t="s">
        <v>33</v>
      </c>
      <c r="G17" s="78">
        <v>3</v>
      </c>
      <c r="H17" s="78">
        <v>4</v>
      </c>
      <c r="I17" s="78">
        <v>5</v>
      </c>
      <c r="J17" s="78">
        <v>4</v>
      </c>
      <c r="K17" s="78">
        <v>3</v>
      </c>
      <c r="L17" s="78">
        <v>4</v>
      </c>
      <c r="M17" s="78">
        <v>5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2</v>
      </c>
      <c r="AA17" s="123">
        <f t="shared" si="5"/>
        <v>3</v>
      </c>
      <c r="AB17" s="123">
        <f t="shared" si="6"/>
        <v>2</v>
      </c>
      <c r="AC17" s="123">
        <f t="shared" si="7"/>
        <v>7</v>
      </c>
      <c r="AD17" s="95">
        <f t="shared" si="8"/>
        <v>4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3</v>
      </c>
      <c r="AI17" s="85">
        <f t="shared" si="12"/>
        <v>4</v>
      </c>
      <c r="AJ17" s="85">
        <f t="shared" si="13"/>
        <v>5</v>
      </c>
      <c r="AK17" s="85">
        <f t="shared" si="14"/>
        <v>4</v>
      </c>
      <c r="AL17" s="85">
        <f t="shared" si="15"/>
        <v>3</v>
      </c>
      <c r="AM17" s="85">
        <f t="shared" si="16"/>
        <v>4</v>
      </c>
      <c r="AN17" s="85">
        <f t="shared" si="17"/>
        <v>5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62.4" x14ac:dyDescent="0.25">
      <c r="A18" s="73">
        <v>13</v>
      </c>
      <c r="B18" s="100"/>
      <c r="C18" s="176" t="s">
        <v>31</v>
      </c>
      <c r="D18" s="177" t="s">
        <v>473</v>
      </c>
      <c r="E18" s="77">
        <v>2841</v>
      </c>
      <c r="F18" s="78" t="s">
        <v>33</v>
      </c>
      <c r="G18" s="78">
        <v>4</v>
      </c>
      <c r="H18" s="78">
        <v>4</v>
      </c>
      <c r="I18" s="78">
        <v>4</v>
      </c>
      <c r="J18" s="78">
        <v>4</v>
      </c>
      <c r="K18" s="78">
        <v>3</v>
      </c>
      <c r="L18" s="78">
        <v>3</v>
      </c>
      <c r="M18" s="78">
        <v>3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3</v>
      </c>
      <c r="AA18" s="123">
        <f t="shared" si="5"/>
        <v>4</v>
      </c>
      <c r="AB18" s="123">
        <f t="shared" si="6"/>
        <v>0</v>
      </c>
      <c r="AC18" s="123">
        <f t="shared" si="7"/>
        <v>7</v>
      </c>
      <c r="AD18" s="95">
        <f t="shared" si="8"/>
        <v>3.5714285714285716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4</v>
      </c>
      <c r="AI18" s="85">
        <f t="shared" si="12"/>
        <v>4</v>
      </c>
      <c r="AJ18" s="85">
        <f t="shared" si="13"/>
        <v>4</v>
      </c>
      <c r="AK18" s="85">
        <f t="shared" si="14"/>
        <v>4</v>
      </c>
      <c r="AL18" s="85">
        <f t="shared" si="15"/>
        <v>3</v>
      </c>
      <c r="AM18" s="85">
        <f t="shared" si="16"/>
        <v>3</v>
      </c>
      <c r="AN18" s="85">
        <f t="shared" si="17"/>
        <v>3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78" x14ac:dyDescent="0.25">
      <c r="A19" s="73">
        <v>14</v>
      </c>
      <c r="B19" s="100"/>
      <c r="C19" s="176" t="s">
        <v>31</v>
      </c>
      <c r="D19" s="177" t="s">
        <v>474</v>
      </c>
      <c r="E19" s="77">
        <v>2841</v>
      </c>
      <c r="F19" s="78" t="s">
        <v>33</v>
      </c>
      <c r="G19" s="78">
        <v>3</v>
      </c>
      <c r="H19" s="78">
        <v>5</v>
      </c>
      <c r="I19" s="78">
        <v>4</v>
      </c>
      <c r="J19" s="78">
        <v>4</v>
      </c>
      <c r="K19" s="78">
        <v>4</v>
      </c>
      <c r="L19" s="78">
        <v>3</v>
      </c>
      <c r="M19" s="78">
        <v>4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2</v>
      </c>
      <c r="AA19" s="123">
        <f t="shared" si="5"/>
        <v>4</v>
      </c>
      <c r="AB19" s="123">
        <f t="shared" si="6"/>
        <v>1</v>
      </c>
      <c r="AC19" s="123">
        <f t="shared" si="7"/>
        <v>7</v>
      </c>
      <c r="AD19" s="95">
        <f t="shared" si="8"/>
        <v>3.8571428571428572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3</v>
      </c>
      <c r="AI19" s="85">
        <f t="shared" si="12"/>
        <v>5</v>
      </c>
      <c r="AJ19" s="85">
        <f t="shared" si="13"/>
        <v>4</v>
      </c>
      <c r="AK19" s="85">
        <f t="shared" si="14"/>
        <v>4</v>
      </c>
      <c r="AL19" s="85">
        <f t="shared" si="15"/>
        <v>4</v>
      </c>
      <c r="AM19" s="85">
        <f t="shared" si="16"/>
        <v>3</v>
      </c>
      <c r="AN19" s="85">
        <f t="shared" si="17"/>
        <v>4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78" x14ac:dyDescent="0.25">
      <c r="A20" s="73">
        <v>15</v>
      </c>
      <c r="B20" s="100"/>
      <c r="C20" s="176" t="s">
        <v>31</v>
      </c>
      <c r="D20" s="177" t="s">
        <v>475</v>
      </c>
      <c r="E20" s="77">
        <v>2841</v>
      </c>
      <c r="F20" s="78" t="s">
        <v>33</v>
      </c>
      <c r="G20" s="78" t="s">
        <v>331</v>
      </c>
      <c r="H20" s="78">
        <v>3</v>
      </c>
      <c r="I20" s="78">
        <v>5</v>
      </c>
      <c r="J20" s="78">
        <v>4</v>
      </c>
      <c r="K20" s="78">
        <v>4</v>
      </c>
      <c r="L20" s="78">
        <v>4</v>
      </c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1</v>
      </c>
      <c r="AA20" s="123">
        <f t="shared" si="5"/>
        <v>4</v>
      </c>
      <c r="AB20" s="123">
        <f t="shared" si="6"/>
        <v>1</v>
      </c>
      <c r="AC20" s="123">
        <f t="shared" si="7"/>
        <v>6</v>
      </c>
      <c r="AD20" s="95">
        <f t="shared" si="8"/>
        <v>4</v>
      </c>
      <c r="AE20" s="96">
        <f t="shared" si="9"/>
        <v>0</v>
      </c>
      <c r="AF20" s="17"/>
      <c r="AG20" s="85" t="str">
        <f t="shared" si="10"/>
        <v>з</v>
      </c>
      <c r="AH20" s="85" t="str">
        <f t="shared" si="11"/>
        <v>А</v>
      </c>
      <c r="AI20" s="85">
        <f t="shared" si="12"/>
        <v>3</v>
      </c>
      <c r="AJ20" s="85">
        <f t="shared" si="13"/>
        <v>5</v>
      </c>
      <c r="AK20" s="85">
        <f t="shared" si="14"/>
        <v>4</v>
      </c>
      <c r="AL20" s="85">
        <f t="shared" si="15"/>
        <v>4</v>
      </c>
      <c r="AM20" s="85">
        <f t="shared" si="16"/>
        <v>4</v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6" t="s">
        <v>31</v>
      </c>
      <c r="D21" s="181" t="s">
        <v>476</v>
      </c>
      <c r="E21" s="77">
        <v>2841</v>
      </c>
      <c r="F21" s="78" t="s">
        <v>33</v>
      </c>
      <c r="G21" s="78">
        <v>4</v>
      </c>
      <c r="H21" s="78">
        <v>4</v>
      </c>
      <c r="I21" s="78">
        <v>5</v>
      </c>
      <c r="J21" s="78">
        <v>4</v>
      </c>
      <c r="K21" s="78">
        <v>3</v>
      </c>
      <c r="L21" s="78">
        <v>4</v>
      </c>
      <c r="M21" s="78">
        <v>4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1</v>
      </c>
      <c r="AA21" s="123">
        <f t="shared" si="5"/>
        <v>5</v>
      </c>
      <c r="AB21" s="123">
        <f t="shared" si="6"/>
        <v>1</v>
      </c>
      <c r="AC21" s="123">
        <f t="shared" si="7"/>
        <v>7</v>
      </c>
      <c r="AD21" s="95">
        <f t="shared" si="8"/>
        <v>4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4</v>
      </c>
      <c r="AI21" s="85">
        <f t="shared" si="12"/>
        <v>4</v>
      </c>
      <c r="AJ21" s="85">
        <f t="shared" si="13"/>
        <v>5</v>
      </c>
      <c r="AK21" s="85">
        <f t="shared" si="14"/>
        <v>4</v>
      </c>
      <c r="AL21" s="85">
        <f t="shared" si="15"/>
        <v>3</v>
      </c>
      <c r="AM21" s="85">
        <f t="shared" si="16"/>
        <v>4</v>
      </c>
      <c r="AN21" s="85">
        <f t="shared" si="17"/>
        <v>4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6" t="s">
        <v>31</v>
      </c>
      <c r="D22" s="181" t="s">
        <v>477</v>
      </c>
      <c r="E22" s="77">
        <v>2841</v>
      </c>
      <c r="F22" s="78" t="s">
        <v>33</v>
      </c>
      <c r="G22" s="78">
        <v>5</v>
      </c>
      <c r="H22" s="78">
        <v>4</v>
      </c>
      <c r="I22" s="78">
        <v>5</v>
      </c>
      <c r="J22" s="78">
        <v>4</v>
      </c>
      <c r="K22" s="78">
        <v>4</v>
      </c>
      <c r="L22" s="78">
        <v>4</v>
      </c>
      <c r="M22" s="78">
        <v>5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4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4</v>
      </c>
      <c r="AB22" s="123">
        <f t="shared" si="6"/>
        <v>3</v>
      </c>
      <c r="AC22" s="123">
        <f t="shared" si="7"/>
        <v>7</v>
      </c>
      <c r="AD22" s="95">
        <f t="shared" si="8"/>
        <v>4.4285714285714288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5</v>
      </c>
      <c r="AI22" s="85">
        <f t="shared" si="12"/>
        <v>4</v>
      </c>
      <c r="AJ22" s="85">
        <f t="shared" si="13"/>
        <v>5</v>
      </c>
      <c r="AK22" s="85">
        <f t="shared" si="14"/>
        <v>4</v>
      </c>
      <c r="AL22" s="85">
        <f t="shared" si="15"/>
        <v>4</v>
      </c>
      <c r="AM22" s="85">
        <f t="shared" si="16"/>
        <v>4</v>
      </c>
      <c r="AN22" s="85">
        <f t="shared" si="17"/>
        <v>5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6" t="s">
        <v>31</v>
      </c>
      <c r="D23" s="181" t="s">
        <v>478</v>
      </c>
      <c r="E23" s="77">
        <v>2841</v>
      </c>
      <c r="F23" s="78" t="s">
        <v>33</v>
      </c>
      <c r="G23" s="78">
        <v>3</v>
      </c>
      <c r="H23" s="78">
        <v>5</v>
      </c>
      <c r="I23" s="78">
        <v>5</v>
      </c>
      <c r="J23" s="78">
        <v>4</v>
      </c>
      <c r="K23" s="78">
        <v>4</v>
      </c>
      <c r="L23" s="78">
        <v>4</v>
      </c>
      <c r="M23" s="78">
        <v>5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1</v>
      </c>
      <c r="AA23" s="123">
        <f t="shared" si="5"/>
        <v>3</v>
      </c>
      <c r="AB23" s="123">
        <f t="shared" si="6"/>
        <v>3</v>
      </c>
      <c r="AC23" s="123">
        <f t="shared" si="7"/>
        <v>7</v>
      </c>
      <c r="AD23" s="95">
        <f t="shared" si="8"/>
        <v>4.2857142857142856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3</v>
      </c>
      <c r="AI23" s="85">
        <f t="shared" si="12"/>
        <v>5</v>
      </c>
      <c r="AJ23" s="85">
        <f t="shared" si="13"/>
        <v>5</v>
      </c>
      <c r="AK23" s="85">
        <f t="shared" si="14"/>
        <v>4</v>
      </c>
      <c r="AL23" s="85">
        <f t="shared" si="15"/>
        <v>4</v>
      </c>
      <c r="AM23" s="85">
        <f t="shared" si="16"/>
        <v>4</v>
      </c>
      <c r="AN23" s="85">
        <f t="shared" si="17"/>
        <v>5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6" t="s">
        <v>31</v>
      </c>
      <c r="D24" s="181" t="s">
        <v>479</v>
      </c>
      <c r="E24" s="77">
        <v>2841</v>
      </c>
      <c r="F24" s="78" t="s">
        <v>33</v>
      </c>
      <c r="G24" s="78">
        <v>4</v>
      </c>
      <c r="H24" s="78">
        <v>4</v>
      </c>
      <c r="I24" s="78">
        <v>5</v>
      </c>
      <c r="J24" s="78">
        <v>3</v>
      </c>
      <c r="K24" s="78">
        <v>3</v>
      </c>
      <c r="L24" s="78">
        <v>4</v>
      </c>
      <c r="M24" s="78">
        <v>3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3</v>
      </c>
      <c r="AA24" s="123">
        <f t="shared" si="5"/>
        <v>3</v>
      </c>
      <c r="AB24" s="123">
        <f t="shared" si="6"/>
        <v>1</v>
      </c>
      <c r="AC24" s="123">
        <f t="shared" si="7"/>
        <v>7</v>
      </c>
      <c r="AD24" s="95">
        <f t="shared" si="8"/>
        <v>3.7142857142857144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4</v>
      </c>
      <c r="AI24" s="85">
        <f t="shared" si="12"/>
        <v>4</v>
      </c>
      <c r="AJ24" s="85">
        <f t="shared" si="13"/>
        <v>5</v>
      </c>
      <c r="AK24" s="85">
        <f t="shared" si="14"/>
        <v>3</v>
      </c>
      <c r="AL24" s="85">
        <f t="shared" si="15"/>
        <v>3</v>
      </c>
      <c r="AM24" s="85">
        <f t="shared" si="16"/>
        <v>4</v>
      </c>
      <c r="AN24" s="85">
        <f t="shared" si="17"/>
        <v>3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6" t="s">
        <v>31</v>
      </c>
      <c r="D25" s="181" t="s">
        <v>480</v>
      </c>
      <c r="E25" s="77">
        <v>2841</v>
      </c>
      <c r="F25" s="78" t="s">
        <v>33</v>
      </c>
      <c r="G25" s="78">
        <v>5</v>
      </c>
      <c r="H25" s="78">
        <v>5</v>
      </c>
      <c r="I25" s="78">
        <v>5</v>
      </c>
      <c r="J25" s="78">
        <v>4</v>
      </c>
      <c r="K25" s="78">
        <v>4</v>
      </c>
      <c r="L25" s="78">
        <v>5</v>
      </c>
      <c r="M25" s="78">
        <v>5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2</v>
      </c>
      <c r="AB25" s="123">
        <f t="shared" si="6"/>
        <v>5</v>
      </c>
      <c r="AC25" s="123">
        <f t="shared" si="7"/>
        <v>7</v>
      </c>
      <c r="AD25" s="95">
        <f t="shared" si="8"/>
        <v>4.7142857142857144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5</v>
      </c>
      <c r="AI25" s="85">
        <f t="shared" si="12"/>
        <v>5</v>
      </c>
      <c r="AJ25" s="85">
        <f t="shared" si="13"/>
        <v>5</v>
      </c>
      <c r="AK25" s="85">
        <f t="shared" si="14"/>
        <v>4</v>
      </c>
      <c r="AL25" s="85">
        <f t="shared" si="15"/>
        <v>4</v>
      </c>
      <c r="AM25" s="85">
        <f t="shared" si="16"/>
        <v>5</v>
      </c>
      <c r="AN25" s="85">
        <f t="shared" si="17"/>
        <v>5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6" t="s">
        <v>31</v>
      </c>
      <c r="D26" s="181" t="s">
        <v>481</v>
      </c>
      <c r="E26" s="77">
        <v>2841</v>
      </c>
      <c r="F26" s="78" t="s">
        <v>33</v>
      </c>
      <c r="G26" s="78" t="s">
        <v>35</v>
      </c>
      <c r="H26" s="78">
        <v>5</v>
      </c>
      <c r="I26" s="78">
        <v>5</v>
      </c>
      <c r="J26" s="78">
        <v>3</v>
      </c>
      <c r="K26" s="78">
        <v>3</v>
      </c>
      <c r="L26" s="78">
        <v>4</v>
      </c>
      <c r="M26" s="78">
        <v>4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2</v>
      </c>
      <c r="W26" s="123">
        <f t="shared" si="1"/>
        <v>0</v>
      </c>
      <c r="X26" s="123">
        <f t="shared" si="27"/>
        <v>0</v>
      </c>
      <c r="Y26" s="123">
        <f t="shared" si="3"/>
        <v>1</v>
      </c>
      <c r="Z26" s="123">
        <f t="shared" si="4"/>
        <v>2</v>
      </c>
      <c r="AA26" s="123">
        <f t="shared" si="5"/>
        <v>2</v>
      </c>
      <c r="AB26" s="123">
        <f t="shared" si="6"/>
        <v>2</v>
      </c>
      <c r="AC26" s="123">
        <f t="shared" si="7"/>
        <v>7</v>
      </c>
      <c r="AD26" s="95">
        <f t="shared" si="8"/>
        <v>3.7142857142857144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2</v>
      </c>
      <c r="AI26" s="85">
        <f t="shared" si="12"/>
        <v>5</v>
      </c>
      <c r="AJ26" s="85">
        <f t="shared" si="13"/>
        <v>5</v>
      </c>
      <c r="AK26" s="85">
        <f t="shared" si="14"/>
        <v>3</v>
      </c>
      <c r="AL26" s="85">
        <f t="shared" si="15"/>
        <v>3</v>
      </c>
      <c r="AM26" s="85">
        <f t="shared" si="16"/>
        <v>4</v>
      </c>
      <c r="AN26" s="85">
        <f t="shared" si="17"/>
        <v>4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6" t="s">
        <v>31</v>
      </c>
      <c r="D27" s="181" t="s">
        <v>482</v>
      </c>
      <c r="E27" s="77">
        <v>2841</v>
      </c>
      <c r="F27" s="78" t="s">
        <v>33</v>
      </c>
      <c r="G27" s="78" t="s">
        <v>35</v>
      </c>
      <c r="H27" s="78">
        <v>4</v>
      </c>
      <c r="I27" s="78">
        <v>5</v>
      </c>
      <c r="J27" s="78">
        <v>3</v>
      </c>
      <c r="K27" s="78">
        <v>3</v>
      </c>
      <c r="L27" s="78">
        <v>5</v>
      </c>
      <c r="M27" s="78">
        <v>5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2</v>
      </c>
      <c r="W27" s="123">
        <f t="shared" si="1"/>
        <v>0</v>
      </c>
      <c r="X27" s="123">
        <f t="shared" si="27"/>
        <v>0</v>
      </c>
      <c r="Y27" s="123">
        <f t="shared" si="3"/>
        <v>1</v>
      </c>
      <c r="Z27" s="123">
        <f t="shared" si="4"/>
        <v>2</v>
      </c>
      <c r="AA27" s="123">
        <f t="shared" si="5"/>
        <v>1</v>
      </c>
      <c r="AB27" s="123">
        <f t="shared" si="6"/>
        <v>3</v>
      </c>
      <c r="AC27" s="123">
        <f t="shared" si="7"/>
        <v>7</v>
      </c>
      <c r="AD27" s="95">
        <f t="shared" si="8"/>
        <v>3.8571428571428572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2</v>
      </c>
      <c r="AI27" s="85">
        <f t="shared" si="12"/>
        <v>4</v>
      </c>
      <c r="AJ27" s="85">
        <f t="shared" si="13"/>
        <v>5</v>
      </c>
      <c r="AK27" s="85">
        <f t="shared" si="14"/>
        <v>3</v>
      </c>
      <c r="AL27" s="85">
        <f t="shared" si="15"/>
        <v>3</v>
      </c>
      <c r="AM27" s="85">
        <f t="shared" si="16"/>
        <v>5</v>
      </c>
      <c r="AN27" s="85">
        <f t="shared" si="17"/>
        <v>5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6" t="s">
        <v>31</v>
      </c>
      <c r="D28" s="181" t="s">
        <v>483</v>
      </c>
      <c r="E28" s="77">
        <v>2841</v>
      </c>
      <c r="F28" s="78" t="s">
        <v>33</v>
      </c>
      <c r="G28" s="78" t="s">
        <v>35</v>
      </c>
      <c r="H28" s="78">
        <v>5</v>
      </c>
      <c r="I28" s="78">
        <v>4</v>
      </c>
      <c r="J28" s="78">
        <v>4</v>
      </c>
      <c r="K28" s="78">
        <v>3</v>
      </c>
      <c r="L28" s="78">
        <v>4</v>
      </c>
      <c r="M28" s="78">
        <v>5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2</v>
      </c>
      <c r="W28" s="123">
        <f t="shared" si="1"/>
        <v>0</v>
      </c>
      <c r="X28" s="123">
        <f t="shared" si="27"/>
        <v>0</v>
      </c>
      <c r="Y28" s="123">
        <f t="shared" si="3"/>
        <v>1</v>
      </c>
      <c r="Z28" s="123">
        <f t="shared" si="4"/>
        <v>1</v>
      </c>
      <c r="AA28" s="123">
        <f t="shared" si="5"/>
        <v>3</v>
      </c>
      <c r="AB28" s="123">
        <f t="shared" si="6"/>
        <v>2</v>
      </c>
      <c r="AC28" s="123">
        <f t="shared" si="7"/>
        <v>7</v>
      </c>
      <c r="AD28" s="95">
        <f t="shared" si="8"/>
        <v>3.8571428571428572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2</v>
      </c>
      <c r="AI28" s="85">
        <f t="shared" si="12"/>
        <v>5</v>
      </c>
      <c r="AJ28" s="85">
        <f t="shared" si="13"/>
        <v>4</v>
      </c>
      <c r="AK28" s="85">
        <f t="shared" si="14"/>
        <v>4</v>
      </c>
      <c r="AL28" s="85">
        <f t="shared" si="15"/>
        <v>3</v>
      </c>
      <c r="AM28" s="85">
        <f t="shared" si="16"/>
        <v>4</v>
      </c>
      <c r="AN28" s="85">
        <f t="shared" si="17"/>
        <v>5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1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6" t="s">
        <v>31</v>
      </c>
      <c r="D29" s="181" t="s">
        <v>484</v>
      </c>
      <c r="E29" s="77">
        <v>2841</v>
      </c>
      <c r="F29" s="78" t="s">
        <v>33</v>
      </c>
      <c r="G29" s="78">
        <v>5</v>
      </c>
      <c r="H29" s="78">
        <v>3</v>
      </c>
      <c r="I29" s="78">
        <v>5</v>
      </c>
      <c r="J29" s="78">
        <v>5</v>
      </c>
      <c r="K29" s="78">
        <v>5</v>
      </c>
      <c r="L29" s="78">
        <v>5</v>
      </c>
      <c r="M29" s="78">
        <v>5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1</v>
      </c>
      <c r="AA29" s="123">
        <f t="shared" si="5"/>
        <v>0</v>
      </c>
      <c r="AB29" s="123">
        <f t="shared" si="6"/>
        <v>6</v>
      </c>
      <c r="AC29" s="123">
        <f t="shared" si="7"/>
        <v>7</v>
      </c>
      <c r="AD29" s="101">
        <f t="shared" si="8"/>
        <v>4.7142857142857144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5</v>
      </c>
      <c r="AI29" s="85">
        <f t="shared" si="12"/>
        <v>3</v>
      </c>
      <c r="AJ29" s="85">
        <f t="shared" si="13"/>
        <v>5</v>
      </c>
      <c r="AK29" s="85">
        <f t="shared" si="14"/>
        <v>5</v>
      </c>
      <c r="AL29" s="85">
        <f t="shared" si="15"/>
        <v>5</v>
      </c>
      <c r="AM29" s="85">
        <f t="shared" si="16"/>
        <v>5</v>
      </c>
      <c r="AN29" s="85">
        <f t="shared" si="17"/>
        <v>5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1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189">
        <v>25</v>
      </c>
      <c r="B30" s="190"/>
      <c r="C30" s="176" t="s">
        <v>31</v>
      </c>
      <c r="D30" s="181" t="s">
        <v>485</v>
      </c>
      <c r="E30" s="77">
        <v>2841</v>
      </c>
      <c r="F30" s="78" t="s">
        <v>33</v>
      </c>
      <c r="G30" s="78">
        <v>4</v>
      </c>
      <c r="H30" s="78">
        <v>5</v>
      </c>
      <c r="I30" s="78">
        <v>5</v>
      </c>
      <c r="J30" s="78">
        <v>5</v>
      </c>
      <c r="K30" s="78">
        <v>4</v>
      </c>
      <c r="L30" s="78">
        <v>4</v>
      </c>
      <c r="M30" s="78">
        <v>5</v>
      </c>
      <c r="N30" s="78"/>
      <c r="O30" s="78"/>
      <c r="P30" s="103"/>
      <c r="Q30" s="103"/>
      <c r="R30" s="103"/>
      <c r="S30" s="103"/>
      <c r="T30" s="103"/>
      <c r="U30" s="103"/>
      <c r="V30" s="94">
        <f t="shared" si="0"/>
        <v>4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3</v>
      </c>
      <c r="AB30" s="123">
        <f t="shared" si="6"/>
        <v>4</v>
      </c>
      <c r="AC30" s="123">
        <f t="shared" si="7"/>
        <v>7</v>
      </c>
      <c r="AD30" s="101">
        <f t="shared" si="8"/>
        <v>4.5714285714285712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4</v>
      </c>
      <c r="AI30" s="85">
        <f t="shared" si="12"/>
        <v>5</v>
      </c>
      <c r="AJ30" s="85">
        <f t="shared" si="13"/>
        <v>5</v>
      </c>
      <c r="AK30" s="85">
        <f t="shared" si="14"/>
        <v>5</v>
      </c>
      <c r="AL30" s="85">
        <f t="shared" si="15"/>
        <v>4</v>
      </c>
      <c r="AM30" s="85">
        <f t="shared" si="16"/>
        <v>4</v>
      </c>
      <c r="AN30" s="85">
        <f t="shared" si="17"/>
        <v>5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1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v>26</v>
      </c>
      <c r="B31" s="100"/>
      <c r="C31" s="176" t="s">
        <v>31</v>
      </c>
      <c r="D31" s="179" t="s">
        <v>486</v>
      </c>
      <c r="E31" s="77">
        <v>2841</v>
      </c>
      <c r="F31" s="78" t="s">
        <v>33</v>
      </c>
      <c r="G31" s="78">
        <v>3</v>
      </c>
      <c r="H31" s="78">
        <v>3</v>
      </c>
      <c r="I31" s="78">
        <v>4</v>
      </c>
      <c r="J31" s="78">
        <v>3</v>
      </c>
      <c r="K31" s="78">
        <v>3</v>
      </c>
      <c r="L31" s="78">
        <v>3</v>
      </c>
      <c r="M31" s="78">
        <v>4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3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5</v>
      </c>
      <c r="AA31" s="123">
        <f t="shared" si="5"/>
        <v>2</v>
      </c>
      <c r="AB31" s="123">
        <f t="shared" si="6"/>
        <v>0</v>
      </c>
      <c r="AC31" s="123">
        <f t="shared" si="7"/>
        <v>7</v>
      </c>
      <c r="AD31" s="101">
        <f t="shared" si="8"/>
        <v>3.2857142857142856</v>
      </c>
      <c r="AE31" s="96">
        <f t="shared" si="9"/>
        <v>0</v>
      </c>
      <c r="AF31" s="17"/>
      <c r="AG31" s="85" t="str">
        <f t="shared" si="10"/>
        <v>з</v>
      </c>
      <c r="AH31" s="85">
        <f t="shared" si="11"/>
        <v>3</v>
      </c>
      <c r="AI31" s="85">
        <f t="shared" si="12"/>
        <v>3</v>
      </c>
      <c r="AJ31" s="85">
        <f t="shared" si="13"/>
        <v>4</v>
      </c>
      <c r="AK31" s="85">
        <f t="shared" si="14"/>
        <v>3</v>
      </c>
      <c r="AL31" s="85">
        <f t="shared" si="15"/>
        <v>3</v>
      </c>
      <c r="AM31" s="85">
        <f t="shared" si="16"/>
        <v>3</v>
      </c>
      <c r="AN31" s="85">
        <f t="shared" si="17"/>
        <v>4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1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6" x14ac:dyDescent="0.25">
      <c r="A32" s="73">
        <v>27</v>
      </c>
      <c r="B32" s="102"/>
      <c r="C32" s="176" t="s">
        <v>31</v>
      </c>
      <c r="D32" s="181" t="s">
        <v>487</v>
      </c>
      <c r="E32" s="77">
        <v>2841</v>
      </c>
      <c r="F32" s="78" t="s">
        <v>33</v>
      </c>
      <c r="G32" s="78">
        <v>3</v>
      </c>
      <c r="H32" s="78">
        <v>3</v>
      </c>
      <c r="I32" s="78">
        <v>4</v>
      </c>
      <c r="J32" s="78">
        <v>3</v>
      </c>
      <c r="K32" s="78">
        <v>3</v>
      </c>
      <c r="L32" s="78">
        <v>4</v>
      </c>
      <c r="M32" s="78">
        <v>3</v>
      </c>
      <c r="N32" s="78"/>
      <c r="O32" s="78"/>
      <c r="P32" s="78"/>
      <c r="Q32" s="78"/>
      <c r="R32" s="93"/>
      <c r="S32" s="78"/>
      <c r="T32" s="78"/>
      <c r="U32" s="79"/>
      <c r="V32" s="94">
        <f t="shared" si="0"/>
        <v>3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5</v>
      </c>
      <c r="AA32" s="123">
        <f t="shared" si="5"/>
        <v>2</v>
      </c>
      <c r="AB32" s="123">
        <f t="shared" si="6"/>
        <v>0</v>
      </c>
      <c r="AC32" s="123">
        <f t="shared" si="7"/>
        <v>7</v>
      </c>
      <c r="AD32" s="101">
        <f t="shared" si="8"/>
        <v>3.2857142857142856</v>
      </c>
      <c r="AE32" s="96">
        <f t="shared" si="9"/>
        <v>0</v>
      </c>
      <c r="AF32" s="17"/>
      <c r="AG32" s="85" t="str">
        <f t="shared" si="10"/>
        <v>з</v>
      </c>
      <c r="AH32" s="85">
        <f t="shared" si="11"/>
        <v>3</v>
      </c>
      <c r="AI32" s="85">
        <f t="shared" si="12"/>
        <v>3</v>
      </c>
      <c r="AJ32" s="85">
        <f t="shared" si="13"/>
        <v>4</v>
      </c>
      <c r="AK32" s="85">
        <f t="shared" si="14"/>
        <v>3</v>
      </c>
      <c r="AL32" s="85">
        <f t="shared" si="15"/>
        <v>3</v>
      </c>
      <c r="AM32" s="85">
        <f t="shared" si="16"/>
        <v>4</v>
      </c>
      <c r="AN32" s="85">
        <f t="shared" si="17"/>
        <v>3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1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/>
      <c r="B33" s="102"/>
      <c r="C33" s="176"/>
      <c r="D33" s="181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101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/>
      <c r="B34" s="107"/>
      <c r="C34" s="176"/>
      <c r="D34" s="181"/>
      <c r="E34" s="77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10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101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8" x14ac:dyDescent="0.25">
      <c r="A35" s="73">
        <v>30</v>
      </c>
      <c r="B35" s="110"/>
      <c r="C35" s="176"/>
      <c r="D35" s="181"/>
      <c r="E35" s="77"/>
      <c r="F35" s="78"/>
      <c r="G35" s="78"/>
      <c r="H35" s="78"/>
      <c r="I35" s="78"/>
      <c r="J35" s="78"/>
      <c r="K35" s="78"/>
      <c r="L35" s="78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101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2"/>
      <c r="E36" s="77"/>
      <c r="F36" s="78"/>
      <c r="G36" s="78"/>
      <c r="H36" s="78"/>
      <c r="I36" s="78"/>
      <c r="J36" s="78"/>
      <c r="K36" s="78"/>
      <c r="L36" s="78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101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COUNTIF(E6:E36,"2841")</f>
        <v>27</v>
      </c>
      <c r="F37" s="79"/>
      <c r="G37" s="79"/>
      <c r="H37" s="79"/>
      <c r="I37" s="79"/>
      <c r="J37" s="79"/>
      <c r="K37" s="79"/>
      <c r="L37" s="79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101" t="str">
        <f t="shared" si="8"/>
        <v/>
      </c>
      <c r="AE37" s="96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3.6923076923076925</v>
      </c>
      <c r="H38" s="120">
        <v>4.1481481481481479</v>
      </c>
      <c r="I38" s="120">
        <v>4.4444444444444446</v>
      </c>
      <c r="J38" s="120">
        <v>3.8518518518518516</v>
      </c>
      <c r="K38" s="120">
        <v>3.4444444444444446</v>
      </c>
      <c r="L38" s="120">
        <v>3.8518518518518516</v>
      </c>
      <c r="M38" s="120">
        <v>4.2592592592592595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сводн.!T13</f>
        <v>3</v>
      </c>
      <c r="W38" s="123">
        <f>SUM(W6:W37)</f>
        <v>0</v>
      </c>
      <c r="X38" s="123">
        <f>SUM(X6:X37)</f>
        <v>0</v>
      </c>
      <c r="Y38" s="123">
        <f>SUM(Y6:Y37)-X38</f>
        <v>4</v>
      </c>
      <c r="Z38" s="123">
        <f>SUM(Z6:Z37)</f>
        <v>54</v>
      </c>
      <c r="AA38" s="123">
        <f>SUM(AA6:AA37)</f>
        <v>76</v>
      </c>
      <c r="AB38" s="123">
        <f>SUM(AB6:AB37)</f>
        <v>54</v>
      </c>
      <c r="AC38" s="123">
        <f t="shared" si="7"/>
        <v>188</v>
      </c>
      <c r="AD38" s="95">
        <f t="shared" si="8"/>
        <v>3.9574468085106385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3.6923076923076925</v>
      </c>
      <c r="AI38" s="125">
        <f t="shared" si="28"/>
        <v>4.1481481481481479</v>
      </c>
      <c r="AJ38" s="125">
        <f t="shared" si="28"/>
        <v>4.4444444444444446</v>
      </c>
      <c r="AK38" s="125">
        <f t="shared" si="28"/>
        <v>3.8518518518518516</v>
      </c>
      <c r="AL38" s="125">
        <f t="shared" si="28"/>
        <v>3.4444444444444446</v>
      </c>
      <c r="AM38" s="125">
        <f t="shared" si="28"/>
        <v>3.8518518518518516</v>
      </c>
      <c r="AN38" s="125">
        <f t="shared" si="28"/>
        <v>4.2592592592592595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7</v>
      </c>
      <c r="H39" s="130">
        <v>10</v>
      </c>
      <c r="I39" s="130">
        <v>14</v>
      </c>
      <c r="J39" s="130">
        <v>4</v>
      </c>
      <c r="K39" s="130">
        <v>2</v>
      </c>
      <c r="L39" s="130">
        <v>5</v>
      </c>
      <c r="M39" s="130">
        <v>12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188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7</v>
      </c>
      <c r="AI39" s="137">
        <f t="shared" si="29"/>
        <v>10</v>
      </c>
      <c r="AJ39" s="137">
        <f t="shared" si="29"/>
        <v>14</v>
      </c>
      <c r="AK39" s="137">
        <f t="shared" si="29"/>
        <v>4</v>
      </c>
      <c r="AL39" s="137">
        <f t="shared" si="29"/>
        <v>2</v>
      </c>
      <c r="AM39" s="137">
        <f t="shared" si="29"/>
        <v>5</v>
      </c>
      <c r="AN39" s="137">
        <f t="shared" si="29"/>
        <v>12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7</v>
      </c>
      <c r="H40" s="145">
        <v>11</v>
      </c>
      <c r="I40" s="145">
        <v>11</v>
      </c>
      <c r="J40" s="145">
        <v>15</v>
      </c>
      <c r="K40" s="145">
        <v>9</v>
      </c>
      <c r="L40" s="145">
        <v>13</v>
      </c>
      <c r="M40" s="145">
        <v>10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5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3</v>
      </c>
      <c r="AA40" s="148">
        <f>IF(COUNTIF(AA6:AA37,4)=0," ",COUNTIF(AA6:AA37,4))</f>
        <v>6</v>
      </c>
      <c r="AB40" s="148">
        <f>IF(COUNTIF(AB6:AB37,4)=0," ",COUNTIF(AB6:AB37,4))</f>
        <v>1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7</v>
      </c>
      <c r="AI40" s="148">
        <f t="shared" si="30"/>
        <v>11</v>
      </c>
      <c r="AJ40" s="148">
        <f t="shared" si="30"/>
        <v>11</v>
      </c>
      <c r="AK40" s="148">
        <f t="shared" si="30"/>
        <v>15</v>
      </c>
      <c r="AL40" s="148">
        <f t="shared" si="30"/>
        <v>9</v>
      </c>
      <c r="AM40" s="148">
        <f t="shared" si="30"/>
        <v>13</v>
      </c>
      <c r="AN40" s="148">
        <f t="shared" si="30"/>
        <v>10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9</v>
      </c>
      <c r="H41" s="158">
        <v>6</v>
      </c>
      <c r="I41" s="158">
        <v>2</v>
      </c>
      <c r="J41" s="158">
        <v>8</v>
      </c>
      <c r="K41" s="158">
        <v>15</v>
      </c>
      <c r="L41" s="158">
        <v>9</v>
      </c>
      <c r="M41" s="158">
        <v>5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18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3</v>
      </c>
      <c r="AA41" s="161">
        <f>IF(COUNTIF(AA6:AA37,3)=0," ",COUNTIF(AA6:AA37,3))</f>
        <v>8</v>
      </c>
      <c r="AB41" s="161">
        <f>IF(COUNTIF(AB6:AB37,3)=0," ",COUNTIF(AB6:AB37,3))</f>
        <v>4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9</v>
      </c>
      <c r="AI41" s="161">
        <f t="shared" si="31"/>
        <v>6</v>
      </c>
      <c r="AJ41" s="161">
        <f t="shared" si="31"/>
        <v>2</v>
      </c>
      <c r="AK41" s="161">
        <f t="shared" si="31"/>
        <v>8</v>
      </c>
      <c r="AL41" s="161">
        <f t="shared" si="31"/>
        <v>15</v>
      </c>
      <c r="AM41" s="161">
        <f t="shared" si="31"/>
        <v>9</v>
      </c>
      <c r="AN41" s="161">
        <f t="shared" si="31"/>
        <v>5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3</v>
      </c>
      <c r="H42" s="79">
        <v>0</v>
      </c>
      <c r="I42" s="79">
        <v>0</v>
      </c>
      <c r="J42" s="79">
        <v>0</v>
      </c>
      <c r="K42" s="79">
        <v>1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4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5</v>
      </c>
      <c r="AA42" s="80">
        <f>IF(COUNTIF(AA6:AA37,2)=0," ",COUNTIF(AA6:AA37,2))</f>
        <v>5</v>
      </c>
      <c r="AB42" s="80">
        <f>IF(COUNTIF(AB6:AB37,2)=0," ",COUNTIF(AB6:AB37,2))</f>
        <v>4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3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1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1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COUNTBLANK(AD6:AD31)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1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27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6">IF(COUNTIF(AG6:AG37,"з")=0,"0",COUNTIF(AG6:AG37,"з"))</f>
        <v>27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190</v>
      </c>
      <c r="G2" s="23"/>
      <c r="H2" s="23"/>
      <c r="I2" s="23"/>
      <c r="J2" s="23"/>
      <c r="K2" s="23"/>
      <c r="L2" s="24" t="s">
        <v>2</v>
      </c>
      <c r="M2" s="24" t="s">
        <v>277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2842</v>
      </c>
      <c r="B3" s="29"/>
      <c r="C3" s="29"/>
      <c r="D3" s="30" t="s">
        <v>3</v>
      </c>
      <c r="E3" s="31"/>
      <c r="F3" s="32" t="s">
        <v>4</v>
      </c>
      <c r="G3" s="32" t="s">
        <v>102</v>
      </c>
      <c r="H3" s="175" t="s">
        <v>278</v>
      </c>
      <c r="I3" s="32" t="s">
        <v>316</v>
      </c>
      <c r="J3" s="32" t="s">
        <v>458</v>
      </c>
      <c r="K3" s="32" t="s">
        <v>349</v>
      </c>
      <c r="L3" s="32" t="s">
        <v>280</v>
      </c>
      <c r="M3" s="32" t="s">
        <v>488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8" t="s">
        <v>18</v>
      </c>
      <c r="G5" s="57" t="s">
        <v>20</v>
      </c>
      <c r="H5" s="58" t="s">
        <v>285</v>
      </c>
      <c r="I5" s="56" t="s">
        <v>282</v>
      </c>
      <c r="J5" s="56" t="s">
        <v>283</v>
      </c>
      <c r="K5" s="58" t="s">
        <v>460</v>
      </c>
      <c r="L5" s="58" t="s">
        <v>21</v>
      </c>
      <c r="M5" s="58" t="s">
        <v>286</v>
      </c>
      <c r="N5" s="59"/>
      <c r="O5" s="57"/>
      <c r="P5" s="57"/>
      <c r="Q5" s="56"/>
      <c r="R5" s="56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287</v>
      </c>
      <c r="C6" s="176" t="s">
        <v>31</v>
      </c>
      <c r="D6" s="177" t="s">
        <v>489</v>
      </c>
      <c r="E6" s="77">
        <v>2842</v>
      </c>
      <c r="F6" s="78" t="s">
        <v>33</v>
      </c>
      <c r="G6" s="78">
        <v>5</v>
      </c>
      <c r="H6" s="78">
        <v>5</v>
      </c>
      <c r="I6" s="78">
        <v>5</v>
      </c>
      <c r="J6" s="78">
        <v>3</v>
      </c>
      <c r="K6" s="78">
        <v>4</v>
      </c>
      <c r="L6" s="78">
        <v>4</v>
      </c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1</v>
      </c>
      <c r="AA6" s="81">
        <f t="shared" ref="AA6:AA37" si="5">COUNTIF(AG6:AV6,AA$5)</f>
        <v>3</v>
      </c>
      <c r="AB6" s="81">
        <f t="shared" ref="AB6:AB37" si="6">COUNTIF(AG6:AV6,AB$5)</f>
        <v>3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4.2857142857142856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5</v>
      </c>
      <c r="AI6" s="85">
        <f t="shared" ref="AI6:AI37" si="12">IF(ISERROR(VALUE(LEFT(H6))),LEFT(H6),VALUE(LEFT(H6)))</f>
        <v>5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3</v>
      </c>
      <c r="AL6" s="85">
        <f t="shared" ref="AL6:AL37" si="15">IF(ISERROR(VALUE(LEFT(K6))),LEFT(K6),VALUE(LEFT(K6)))</f>
        <v>4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78" x14ac:dyDescent="0.25">
      <c r="A7" s="73">
        <v>2</v>
      </c>
      <c r="B7" s="74" t="s">
        <v>287</v>
      </c>
      <c r="C7" s="176" t="s">
        <v>31</v>
      </c>
      <c r="D7" s="177" t="s">
        <v>490</v>
      </c>
      <c r="E7" s="77">
        <v>2842</v>
      </c>
      <c r="F7" s="78" t="s">
        <v>33</v>
      </c>
      <c r="G7" s="78">
        <v>4</v>
      </c>
      <c r="H7" s="78">
        <v>4</v>
      </c>
      <c r="I7" s="78">
        <v>5</v>
      </c>
      <c r="J7" s="78">
        <v>5</v>
      </c>
      <c r="K7" s="78">
        <v>5</v>
      </c>
      <c r="L7" s="78">
        <v>5</v>
      </c>
      <c r="M7" s="78">
        <v>5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2</v>
      </c>
      <c r="AB7" s="81">
        <f t="shared" si="6"/>
        <v>5</v>
      </c>
      <c r="AC7" s="81">
        <f t="shared" si="7"/>
        <v>7</v>
      </c>
      <c r="AD7" s="82">
        <f t="shared" si="8"/>
        <v>4.7142857142857144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4</v>
      </c>
      <c r="AI7" s="85">
        <f t="shared" si="12"/>
        <v>4</v>
      </c>
      <c r="AJ7" s="85">
        <f t="shared" si="13"/>
        <v>5</v>
      </c>
      <c r="AK7" s="85">
        <f t="shared" si="14"/>
        <v>5</v>
      </c>
      <c r="AL7" s="85">
        <f t="shared" si="15"/>
        <v>5</v>
      </c>
      <c r="AM7" s="85">
        <f t="shared" si="16"/>
        <v>5</v>
      </c>
      <c r="AN7" s="85">
        <f t="shared" si="17"/>
        <v>5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78" x14ac:dyDescent="0.25">
      <c r="A8" s="73">
        <v>3</v>
      </c>
      <c r="B8" s="74" t="s">
        <v>287</v>
      </c>
      <c r="C8" s="176" t="s">
        <v>31</v>
      </c>
      <c r="D8" s="177" t="s">
        <v>491</v>
      </c>
      <c r="E8" s="77">
        <v>2842</v>
      </c>
      <c r="F8" s="78" t="s">
        <v>33</v>
      </c>
      <c r="G8" s="78">
        <v>5</v>
      </c>
      <c r="H8" s="78">
        <v>4</v>
      </c>
      <c r="I8" s="78">
        <v>4</v>
      </c>
      <c r="J8" s="78">
        <v>3</v>
      </c>
      <c r="K8" s="78">
        <v>3</v>
      </c>
      <c r="L8" s="78">
        <v>4</v>
      </c>
      <c r="M8" s="78">
        <v>4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2</v>
      </c>
      <c r="AA8" s="81">
        <f t="shared" si="5"/>
        <v>4</v>
      </c>
      <c r="AB8" s="81">
        <f t="shared" si="6"/>
        <v>1</v>
      </c>
      <c r="AC8" s="81">
        <f t="shared" si="7"/>
        <v>7</v>
      </c>
      <c r="AD8" s="82">
        <f t="shared" si="8"/>
        <v>3.8571428571428572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5</v>
      </c>
      <c r="AI8" s="85">
        <f t="shared" si="12"/>
        <v>4</v>
      </c>
      <c r="AJ8" s="85">
        <f t="shared" si="13"/>
        <v>4</v>
      </c>
      <c r="AK8" s="85">
        <f t="shared" si="14"/>
        <v>3</v>
      </c>
      <c r="AL8" s="85">
        <f t="shared" si="15"/>
        <v>3</v>
      </c>
      <c r="AM8" s="85">
        <f t="shared" si="16"/>
        <v>4</v>
      </c>
      <c r="AN8" s="85">
        <f t="shared" si="17"/>
        <v>4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78" x14ac:dyDescent="0.25">
      <c r="A9" s="73">
        <v>4</v>
      </c>
      <c r="B9" s="74" t="s">
        <v>287</v>
      </c>
      <c r="C9" s="176" t="s">
        <v>31</v>
      </c>
      <c r="D9" s="177" t="s">
        <v>492</v>
      </c>
      <c r="E9" s="77">
        <v>2842</v>
      </c>
      <c r="F9" s="78" t="s">
        <v>33</v>
      </c>
      <c r="G9" s="78" t="s">
        <v>35</v>
      </c>
      <c r="H9" s="78">
        <v>3</v>
      </c>
      <c r="I9" s="78">
        <v>5</v>
      </c>
      <c r="J9" s="78">
        <v>3</v>
      </c>
      <c r="K9" s="78" t="s">
        <v>35</v>
      </c>
      <c r="L9" s="78">
        <v>3</v>
      </c>
      <c r="M9" s="78">
        <v>3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2</v>
      </c>
      <c r="W9" s="81">
        <f t="shared" si="1"/>
        <v>0</v>
      </c>
      <c r="X9" s="81">
        <f t="shared" si="2"/>
        <v>0</v>
      </c>
      <c r="Y9" s="81">
        <f t="shared" si="3"/>
        <v>2</v>
      </c>
      <c r="Z9" s="81">
        <f t="shared" si="4"/>
        <v>4</v>
      </c>
      <c r="AA9" s="81">
        <f t="shared" si="5"/>
        <v>0</v>
      </c>
      <c r="AB9" s="81">
        <f t="shared" si="6"/>
        <v>1</v>
      </c>
      <c r="AC9" s="81">
        <f t="shared" si="7"/>
        <v>7</v>
      </c>
      <c r="AD9" s="82">
        <f t="shared" si="8"/>
        <v>3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2</v>
      </c>
      <c r="AI9" s="85">
        <f t="shared" si="12"/>
        <v>3</v>
      </c>
      <c r="AJ9" s="85">
        <f t="shared" si="13"/>
        <v>5</v>
      </c>
      <c r="AK9" s="85">
        <f t="shared" si="14"/>
        <v>3</v>
      </c>
      <c r="AL9" s="85">
        <f t="shared" si="15"/>
        <v>2</v>
      </c>
      <c r="AM9" s="85">
        <f t="shared" si="16"/>
        <v>3</v>
      </c>
      <c r="AN9" s="85">
        <f t="shared" si="17"/>
        <v>3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78" x14ac:dyDescent="0.25">
      <c r="A10" s="73">
        <v>5</v>
      </c>
      <c r="B10" s="74" t="s">
        <v>287</v>
      </c>
      <c r="C10" s="176" t="s">
        <v>31</v>
      </c>
      <c r="D10" s="177" t="s">
        <v>493</v>
      </c>
      <c r="E10" s="77">
        <v>2842</v>
      </c>
      <c r="F10" s="78" t="s">
        <v>33</v>
      </c>
      <c r="G10" s="78">
        <v>5</v>
      </c>
      <c r="H10" s="78">
        <v>5</v>
      </c>
      <c r="I10" s="78">
        <v>4</v>
      </c>
      <c r="J10" s="78">
        <v>4</v>
      </c>
      <c r="K10" s="78">
        <v>4</v>
      </c>
      <c r="L10" s="78">
        <v>4</v>
      </c>
      <c r="M10" s="78">
        <v>4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5</v>
      </c>
      <c r="AB10" s="81">
        <f t="shared" si="6"/>
        <v>2</v>
      </c>
      <c r="AC10" s="81">
        <f t="shared" si="7"/>
        <v>7</v>
      </c>
      <c r="AD10" s="82">
        <f t="shared" si="8"/>
        <v>4.2857142857142856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5</v>
      </c>
      <c r="AI10" s="85">
        <f t="shared" si="12"/>
        <v>5</v>
      </c>
      <c r="AJ10" s="85">
        <f t="shared" si="13"/>
        <v>4</v>
      </c>
      <c r="AK10" s="85">
        <f t="shared" si="14"/>
        <v>4</v>
      </c>
      <c r="AL10" s="85">
        <f t="shared" si="15"/>
        <v>4</v>
      </c>
      <c r="AM10" s="85">
        <f t="shared" si="16"/>
        <v>4</v>
      </c>
      <c r="AN10" s="85">
        <f t="shared" si="17"/>
        <v>4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287</v>
      </c>
      <c r="C11" s="176" t="s">
        <v>31</v>
      </c>
      <c r="D11" s="177" t="s">
        <v>494</v>
      </c>
      <c r="E11" s="77">
        <v>2842</v>
      </c>
      <c r="F11" s="78" t="s">
        <v>33</v>
      </c>
      <c r="G11" s="78">
        <v>3</v>
      </c>
      <c r="H11" s="78">
        <v>4</v>
      </c>
      <c r="I11" s="78">
        <v>4</v>
      </c>
      <c r="J11" s="78">
        <v>3</v>
      </c>
      <c r="K11" s="78">
        <v>3</v>
      </c>
      <c r="L11" s="78">
        <v>3</v>
      </c>
      <c r="M11" s="78">
        <v>3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5</v>
      </c>
      <c r="AA11" s="182">
        <f t="shared" si="5"/>
        <v>2</v>
      </c>
      <c r="AB11" s="182">
        <f t="shared" si="6"/>
        <v>0</v>
      </c>
      <c r="AC11" s="81">
        <f t="shared" si="7"/>
        <v>7</v>
      </c>
      <c r="AD11" s="82">
        <f t="shared" si="8"/>
        <v>3.2857142857142856</v>
      </c>
      <c r="AE11" s="90">
        <f t="shared" si="9"/>
        <v>0</v>
      </c>
      <c r="AG11" s="85" t="str">
        <f t="shared" si="10"/>
        <v>з</v>
      </c>
      <c r="AH11" s="85">
        <f t="shared" si="11"/>
        <v>3</v>
      </c>
      <c r="AI11" s="85">
        <f t="shared" si="12"/>
        <v>4</v>
      </c>
      <c r="AJ11" s="85">
        <f t="shared" si="13"/>
        <v>4</v>
      </c>
      <c r="AK11" s="85">
        <f t="shared" si="14"/>
        <v>3</v>
      </c>
      <c r="AL11" s="85">
        <f t="shared" si="15"/>
        <v>3</v>
      </c>
      <c r="AM11" s="85">
        <f t="shared" si="16"/>
        <v>3</v>
      </c>
      <c r="AN11" s="85">
        <f t="shared" si="17"/>
        <v>3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78" x14ac:dyDescent="0.25">
      <c r="A12" s="73">
        <v>7</v>
      </c>
      <c r="B12" s="74" t="s">
        <v>287</v>
      </c>
      <c r="C12" s="176" t="s">
        <v>31</v>
      </c>
      <c r="D12" s="177" t="s">
        <v>495</v>
      </c>
      <c r="E12" s="77">
        <v>2842</v>
      </c>
      <c r="F12" s="78" t="s">
        <v>33</v>
      </c>
      <c r="G12" s="78">
        <v>4</v>
      </c>
      <c r="H12" s="78">
        <v>4</v>
      </c>
      <c r="I12" s="78">
        <v>4</v>
      </c>
      <c r="J12" s="78">
        <v>4</v>
      </c>
      <c r="K12" s="78">
        <v>4</v>
      </c>
      <c r="L12" s="78">
        <v>4</v>
      </c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7</v>
      </c>
      <c r="AB12" s="81">
        <f t="shared" si="6"/>
        <v>0</v>
      </c>
      <c r="AC12" s="81">
        <f t="shared" si="7"/>
        <v>7</v>
      </c>
      <c r="AD12" s="82">
        <f t="shared" si="8"/>
        <v>4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4</v>
      </c>
      <c r="AI12" s="85">
        <f t="shared" si="12"/>
        <v>4</v>
      </c>
      <c r="AJ12" s="85">
        <f t="shared" si="13"/>
        <v>4</v>
      </c>
      <c r="AK12" s="85">
        <f t="shared" si="14"/>
        <v>4</v>
      </c>
      <c r="AL12" s="85">
        <f t="shared" si="15"/>
        <v>4</v>
      </c>
      <c r="AM12" s="85">
        <f t="shared" si="16"/>
        <v>4</v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93.6" x14ac:dyDescent="0.25">
      <c r="A13" s="73">
        <v>8</v>
      </c>
      <c r="B13" s="74" t="s">
        <v>287</v>
      </c>
      <c r="C13" s="176" t="s">
        <v>31</v>
      </c>
      <c r="D13" s="177" t="s">
        <v>496</v>
      </c>
      <c r="E13" s="77">
        <v>2842</v>
      </c>
      <c r="F13" s="78" t="s">
        <v>33</v>
      </c>
      <c r="G13" s="78">
        <v>5</v>
      </c>
      <c r="H13" s="78">
        <v>5</v>
      </c>
      <c r="I13" s="78">
        <v>5</v>
      </c>
      <c r="J13" s="78">
        <v>4</v>
      </c>
      <c r="K13" s="78">
        <v>3</v>
      </c>
      <c r="L13" s="78">
        <v>4</v>
      </c>
      <c r="M13" s="78">
        <v>5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1</v>
      </c>
      <c r="AA13" s="81">
        <f t="shared" si="5"/>
        <v>2</v>
      </c>
      <c r="AB13" s="81">
        <f t="shared" si="6"/>
        <v>4</v>
      </c>
      <c r="AC13" s="81">
        <f t="shared" si="7"/>
        <v>7</v>
      </c>
      <c r="AD13" s="82">
        <f t="shared" si="8"/>
        <v>4.4285714285714288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5</v>
      </c>
      <c r="AI13" s="85">
        <f t="shared" si="12"/>
        <v>5</v>
      </c>
      <c r="AJ13" s="85">
        <f t="shared" si="13"/>
        <v>5</v>
      </c>
      <c r="AK13" s="85">
        <f t="shared" si="14"/>
        <v>4</v>
      </c>
      <c r="AL13" s="85">
        <f t="shared" si="15"/>
        <v>3</v>
      </c>
      <c r="AM13" s="85">
        <f t="shared" si="16"/>
        <v>4</v>
      </c>
      <c r="AN13" s="85">
        <f t="shared" si="17"/>
        <v>5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62.4" x14ac:dyDescent="0.25">
      <c r="A14" s="73">
        <v>9</v>
      </c>
      <c r="B14" s="74"/>
      <c r="C14" s="176" t="s">
        <v>31</v>
      </c>
      <c r="D14" s="177" t="s">
        <v>497</v>
      </c>
      <c r="E14" s="77">
        <v>2842</v>
      </c>
      <c r="F14" s="78" t="s">
        <v>33</v>
      </c>
      <c r="G14" s="78">
        <v>5</v>
      </c>
      <c r="H14" s="78">
        <v>5</v>
      </c>
      <c r="I14" s="78">
        <v>5</v>
      </c>
      <c r="J14" s="78">
        <v>5</v>
      </c>
      <c r="K14" s="78">
        <v>5</v>
      </c>
      <c r="L14" s="78">
        <v>5</v>
      </c>
      <c r="M14" s="78">
        <v>5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5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7</v>
      </c>
      <c r="AC14" s="123">
        <f t="shared" si="7"/>
        <v>7</v>
      </c>
      <c r="AD14" s="95">
        <f t="shared" si="8"/>
        <v>5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5</v>
      </c>
      <c r="AI14" s="85">
        <f t="shared" si="12"/>
        <v>5</v>
      </c>
      <c r="AJ14" s="85">
        <f t="shared" si="13"/>
        <v>5</v>
      </c>
      <c r="AK14" s="85">
        <f t="shared" si="14"/>
        <v>5</v>
      </c>
      <c r="AL14" s="85">
        <f t="shared" si="15"/>
        <v>5</v>
      </c>
      <c r="AM14" s="85">
        <f t="shared" si="16"/>
        <v>5</v>
      </c>
      <c r="AN14" s="85">
        <f t="shared" si="17"/>
        <v>5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6" t="s">
        <v>31</v>
      </c>
      <c r="D15" s="177" t="s">
        <v>498</v>
      </c>
      <c r="E15" s="77">
        <v>2842</v>
      </c>
      <c r="F15" s="78" t="s">
        <v>33</v>
      </c>
      <c r="G15" s="78">
        <v>5</v>
      </c>
      <c r="H15" s="78">
        <v>5</v>
      </c>
      <c r="I15" s="78">
        <v>5</v>
      </c>
      <c r="J15" s="78">
        <v>5</v>
      </c>
      <c r="K15" s="78">
        <v>5</v>
      </c>
      <c r="L15" s="78">
        <v>5</v>
      </c>
      <c r="M15" s="78">
        <v>5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7</v>
      </c>
      <c r="AC15" s="123">
        <f t="shared" si="7"/>
        <v>7</v>
      </c>
      <c r="AD15" s="95">
        <f t="shared" si="8"/>
        <v>5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5</v>
      </c>
      <c r="AI15" s="85">
        <f t="shared" si="12"/>
        <v>5</v>
      </c>
      <c r="AJ15" s="85">
        <f t="shared" si="13"/>
        <v>5</v>
      </c>
      <c r="AK15" s="85">
        <f t="shared" si="14"/>
        <v>5</v>
      </c>
      <c r="AL15" s="85">
        <f t="shared" si="15"/>
        <v>5</v>
      </c>
      <c r="AM15" s="85">
        <f t="shared" si="16"/>
        <v>5</v>
      </c>
      <c r="AN15" s="85">
        <f t="shared" si="17"/>
        <v>5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78" x14ac:dyDescent="0.25">
      <c r="A16" s="73">
        <v>11</v>
      </c>
      <c r="B16" s="74"/>
      <c r="C16" s="176" t="s">
        <v>31</v>
      </c>
      <c r="D16" s="177" t="s">
        <v>499</v>
      </c>
      <c r="E16" s="77">
        <v>2842</v>
      </c>
      <c r="F16" s="78" t="s">
        <v>33</v>
      </c>
      <c r="G16" s="78" t="s">
        <v>396</v>
      </c>
      <c r="H16" s="78">
        <v>4</v>
      </c>
      <c r="I16" s="78">
        <v>4</v>
      </c>
      <c r="J16" s="78">
        <v>4</v>
      </c>
      <c r="K16" s="78">
        <v>4</v>
      </c>
      <c r="L16" s="78">
        <v>4</v>
      </c>
      <c r="M16" s="78">
        <v>5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2</v>
      </c>
      <c r="W16" s="123">
        <f t="shared" si="1"/>
        <v>0</v>
      </c>
      <c r="X16" s="123">
        <f t="shared" si="2"/>
        <v>0</v>
      </c>
      <c r="Y16" s="123">
        <f t="shared" si="3"/>
        <v>1</v>
      </c>
      <c r="Z16" s="123">
        <f t="shared" si="4"/>
        <v>0</v>
      </c>
      <c r="AA16" s="123">
        <f t="shared" si="5"/>
        <v>5</v>
      </c>
      <c r="AB16" s="123">
        <f t="shared" si="6"/>
        <v>1</v>
      </c>
      <c r="AC16" s="123">
        <f t="shared" si="7"/>
        <v>7</v>
      </c>
      <c r="AD16" s="95">
        <f t="shared" si="8"/>
        <v>3.8571428571428572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2</v>
      </c>
      <c r="AI16" s="85">
        <f t="shared" si="12"/>
        <v>4</v>
      </c>
      <c r="AJ16" s="85">
        <f t="shared" si="13"/>
        <v>4</v>
      </c>
      <c r="AK16" s="85">
        <f t="shared" si="14"/>
        <v>4</v>
      </c>
      <c r="AL16" s="85">
        <f t="shared" si="15"/>
        <v>4</v>
      </c>
      <c r="AM16" s="85">
        <f t="shared" si="16"/>
        <v>4</v>
      </c>
      <c r="AN16" s="85">
        <f t="shared" si="17"/>
        <v>5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62.4" x14ac:dyDescent="0.25">
      <c r="A17" s="73">
        <v>12</v>
      </c>
      <c r="B17" s="99"/>
      <c r="C17" s="176" t="s">
        <v>31</v>
      </c>
      <c r="D17" s="177" t="s">
        <v>500</v>
      </c>
      <c r="E17" s="77">
        <v>2842</v>
      </c>
      <c r="F17" s="78" t="s">
        <v>33</v>
      </c>
      <c r="G17" s="78">
        <v>5</v>
      </c>
      <c r="H17" s="78">
        <v>4</v>
      </c>
      <c r="I17" s="78">
        <v>4</v>
      </c>
      <c r="J17" s="78">
        <v>3</v>
      </c>
      <c r="K17" s="78">
        <v>3</v>
      </c>
      <c r="L17" s="78">
        <v>4</v>
      </c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2</v>
      </c>
      <c r="AA17" s="123">
        <f t="shared" si="5"/>
        <v>4</v>
      </c>
      <c r="AB17" s="123">
        <f t="shared" si="6"/>
        <v>1</v>
      </c>
      <c r="AC17" s="123">
        <f t="shared" si="7"/>
        <v>7</v>
      </c>
      <c r="AD17" s="95">
        <f t="shared" si="8"/>
        <v>3.8571428571428572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5</v>
      </c>
      <c r="AI17" s="85">
        <f t="shared" si="12"/>
        <v>4</v>
      </c>
      <c r="AJ17" s="85">
        <f t="shared" si="13"/>
        <v>4</v>
      </c>
      <c r="AK17" s="85">
        <f t="shared" si="14"/>
        <v>3</v>
      </c>
      <c r="AL17" s="85">
        <f t="shared" si="15"/>
        <v>3</v>
      </c>
      <c r="AM17" s="85">
        <f t="shared" si="16"/>
        <v>4</v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62.4" x14ac:dyDescent="0.25">
      <c r="A18" s="73">
        <v>13</v>
      </c>
      <c r="B18" s="100"/>
      <c r="C18" s="176" t="s">
        <v>31</v>
      </c>
      <c r="D18" s="177" t="s">
        <v>501</v>
      </c>
      <c r="E18" s="77">
        <v>2842</v>
      </c>
      <c r="F18" s="78" t="s">
        <v>33</v>
      </c>
      <c r="G18" s="78">
        <v>5</v>
      </c>
      <c r="H18" s="78">
        <v>4</v>
      </c>
      <c r="I18" s="78">
        <v>5</v>
      </c>
      <c r="J18" s="78">
        <v>3</v>
      </c>
      <c r="K18" s="78">
        <v>3</v>
      </c>
      <c r="L18" s="78">
        <v>3</v>
      </c>
      <c r="M18" s="78">
        <v>4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3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3</v>
      </c>
      <c r="AA18" s="123">
        <f t="shared" si="5"/>
        <v>2</v>
      </c>
      <c r="AB18" s="123">
        <f t="shared" si="6"/>
        <v>2</v>
      </c>
      <c r="AC18" s="123">
        <f t="shared" si="7"/>
        <v>7</v>
      </c>
      <c r="AD18" s="95">
        <f t="shared" si="8"/>
        <v>3.8571428571428572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5</v>
      </c>
      <c r="AI18" s="85">
        <f t="shared" si="12"/>
        <v>4</v>
      </c>
      <c r="AJ18" s="85">
        <f t="shared" si="13"/>
        <v>5</v>
      </c>
      <c r="AK18" s="85">
        <f t="shared" si="14"/>
        <v>3</v>
      </c>
      <c r="AL18" s="85">
        <f t="shared" si="15"/>
        <v>3</v>
      </c>
      <c r="AM18" s="85">
        <f t="shared" si="16"/>
        <v>3</v>
      </c>
      <c r="AN18" s="85">
        <f t="shared" si="17"/>
        <v>4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76" t="s">
        <v>31</v>
      </c>
      <c r="D19" s="181" t="s">
        <v>502</v>
      </c>
      <c r="E19" s="77">
        <v>2842</v>
      </c>
      <c r="F19" s="78" t="s">
        <v>33</v>
      </c>
      <c r="G19" s="78">
        <v>5</v>
      </c>
      <c r="H19" s="78">
        <v>3</v>
      </c>
      <c r="I19" s="78">
        <v>4</v>
      </c>
      <c r="J19" s="78">
        <v>3</v>
      </c>
      <c r="K19" s="78" t="s">
        <v>114</v>
      </c>
      <c r="L19" s="78">
        <v>3</v>
      </c>
      <c r="M19" s="78">
        <v>5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2</v>
      </c>
      <c r="W19" s="123">
        <f t="shared" si="1"/>
        <v>0</v>
      </c>
      <c r="X19" s="123">
        <f t="shared" si="27"/>
        <v>0</v>
      </c>
      <c r="Y19" s="123">
        <f t="shared" si="3"/>
        <v>1</v>
      </c>
      <c r="Z19" s="123">
        <f t="shared" si="4"/>
        <v>3</v>
      </c>
      <c r="AA19" s="123">
        <f t="shared" si="5"/>
        <v>1</v>
      </c>
      <c r="AB19" s="123">
        <f t="shared" si="6"/>
        <v>2</v>
      </c>
      <c r="AC19" s="123">
        <f t="shared" si="7"/>
        <v>7</v>
      </c>
      <c r="AD19" s="95">
        <f t="shared" si="8"/>
        <v>3.5714285714285716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5</v>
      </c>
      <c r="AI19" s="85">
        <f t="shared" si="12"/>
        <v>3</v>
      </c>
      <c r="AJ19" s="85">
        <f t="shared" si="13"/>
        <v>4</v>
      </c>
      <c r="AK19" s="85">
        <f t="shared" si="14"/>
        <v>3</v>
      </c>
      <c r="AL19" s="85">
        <f t="shared" si="15"/>
        <v>2</v>
      </c>
      <c r="AM19" s="85">
        <f t="shared" si="16"/>
        <v>3</v>
      </c>
      <c r="AN19" s="85">
        <f t="shared" si="17"/>
        <v>5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76" t="s">
        <v>31</v>
      </c>
      <c r="D20" s="181" t="s">
        <v>503</v>
      </c>
      <c r="E20" s="77">
        <v>2842</v>
      </c>
      <c r="F20" s="78" t="s">
        <v>33</v>
      </c>
      <c r="G20" s="78">
        <v>5</v>
      </c>
      <c r="H20" s="78">
        <v>3</v>
      </c>
      <c r="I20" s="78">
        <v>5</v>
      </c>
      <c r="J20" s="78">
        <v>3</v>
      </c>
      <c r="K20" s="78">
        <v>3</v>
      </c>
      <c r="L20" s="78">
        <v>4</v>
      </c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3</v>
      </c>
      <c r="AA20" s="123">
        <f t="shared" si="5"/>
        <v>2</v>
      </c>
      <c r="AB20" s="123">
        <f t="shared" si="6"/>
        <v>2</v>
      </c>
      <c r="AC20" s="123">
        <f t="shared" si="7"/>
        <v>7</v>
      </c>
      <c r="AD20" s="95">
        <f t="shared" si="8"/>
        <v>3.8571428571428572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5</v>
      </c>
      <c r="AI20" s="85">
        <f t="shared" si="12"/>
        <v>3</v>
      </c>
      <c r="AJ20" s="85">
        <f t="shared" si="13"/>
        <v>5</v>
      </c>
      <c r="AK20" s="85">
        <f t="shared" si="14"/>
        <v>3</v>
      </c>
      <c r="AL20" s="85">
        <f t="shared" si="15"/>
        <v>3</v>
      </c>
      <c r="AM20" s="85">
        <f t="shared" si="16"/>
        <v>4</v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6" t="s">
        <v>31</v>
      </c>
      <c r="D21" s="181" t="s">
        <v>504</v>
      </c>
      <c r="E21" s="77">
        <v>2842</v>
      </c>
      <c r="F21" s="78" t="s">
        <v>33</v>
      </c>
      <c r="G21" s="78">
        <v>3</v>
      </c>
      <c r="H21" s="78">
        <v>4</v>
      </c>
      <c r="I21" s="78">
        <v>4</v>
      </c>
      <c r="J21" s="78">
        <v>3</v>
      </c>
      <c r="K21" s="78">
        <v>3</v>
      </c>
      <c r="L21" s="78">
        <v>3</v>
      </c>
      <c r="M21" s="78">
        <v>4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4</v>
      </c>
      <c r="AA21" s="123">
        <f t="shared" si="5"/>
        <v>3</v>
      </c>
      <c r="AB21" s="123">
        <f t="shared" si="6"/>
        <v>0</v>
      </c>
      <c r="AC21" s="123">
        <f t="shared" si="7"/>
        <v>7</v>
      </c>
      <c r="AD21" s="95">
        <f t="shared" si="8"/>
        <v>3.4285714285714284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3</v>
      </c>
      <c r="AI21" s="85">
        <f t="shared" si="12"/>
        <v>4</v>
      </c>
      <c r="AJ21" s="85">
        <f t="shared" si="13"/>
        <v>4</v>
      </c>
      <c r="AK21" s="85">
        <f t="shared" si="14"/>
        <v>3</v>
      </c>
      <c r="AL21" s="85">
        <f t="shared" si="15"/>
        <v>3</v>
      </c>
      <c r="AM21" s="85">
        <f t="shared" si="16"/>
        <v>3</v>
      </c>
      <c r="AN21" s="85">
        <f t="shared" si="17"/>
        <v>4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6" t="s">
        <v>31</v>
      </c>
      <c r="D22" s="181" t="s">
        <v>505</v>
      </c>
      <c r="E22" s="77">
        <v>2842</v>
      </c>
      <c r="F22" s="78" t="s">
        <v>33</v>
      </c>
      <c r="G22" s="78" t="s">
        <v>35</v>
      </c>
      <c r="H22" s="78">
        <v>4</v>
      </c>
      <c r="I22" s="78">
        <v>4</v>
      </c>
      <c r="J22" s="78">
        <v>4</v>
      </c>
      <c r="K22" s="78">
        <v>3</v>
      </c>
      <c r="L22" s="78">
        <v>4</v>
      </c>
      <c r="M22" s="78">
        <v>4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2</v>
      </c>
      <c r="W22" s="123">
        <f t="shared" si="1"/>
        <v>0</v>
      </c>
      <c r="X22" s="123">
        <f t="shared" si="27"/>
        <v>0</v>
      </c>
      <c r="Y22" s="123">
        <f t="shared" si="3"/>
        <v>1</v>
      </c>
      <c r="Z22" s="123">
        <f t="shared" si="4"/>
        <v>1</v>
      </c>
      <c r="AA22" s="123">
        <f t="shared" si="5"/>
        <v>5</v>
      </c>
      <c r="AB22" s="123">
        <f t="shared" si="6"/>
        <v>0</v>
      </c>
      <c r="AC22" s="123">
        <f t="shared" si="7"/>
        <v>7</v>
      </c>
      <c r="AD22" s="95">
        <f t="shared" si="8"/>
        <v>3.5714285714285716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2</v>
      </c>
      <c r="AI22" s="85">
        <f t="shared" si="12"/>
        <v>4</v>
      </c>
      <c r="AJ22" s="85">
        <f t="shared" si="13"/>
        <v>4</v>
      </c>
      <c r="AK22" s="85">
        <f t="shared" si="14"/>
        <v>4</v>
      </c>
      <c r="AL22" s="85">
        <f t="shared" si="15"/>
        <v>3</v>
      </c>
      <c r="AM22" s="85">
        <f t="shared" si="16"/>
        <v>4</v>
      </c>
      <c r="AN22" s="85">
        <f t="shared" si="17"/>
        <v>4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6" t="s">
        <v>31</v>
      </c>
      <c r="D23" s="181" t="s">
        <v>506</v>
      </c>
      <c r="E23" s="77">
        <v>2842</v>
      </c>
      <c r="F23" s="78" t="s">
        <v>33</v>
      </c>
      <c r="G23" s="78">
        <v>5</v>
      </c>
      <c r="H23" s="78">
        <v>4</v>
      </c>
      <c r="I23" s="78">
        <v>5</v>
      </c>
      <c r="J23" s="78">
        <v>5</v>
      </c>
      <c r="K23" s="78">
        <v>4</v>
      </c>
      <c r="L23" s="78">
        <v>5</v>
      </c>
      <c r="M23" s="78">
        <v>5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4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2</v>
      </c>
      <c r="AB23" s="123">
        <f t="shared" si="6"/>
        <v>5</v>
      </c>
      <c r="AC23" s="123">
        <f t="shared" si="7"/>
        <v>7</v>
      </c>
      <c r="AD23" s="95">
        <f t="shared" si="8"/>
        <v>4.7142857142857144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5</v>
      </c>
      <c r="AI23" s="85">
        <f t="shared" si="12"/>
        <v>4</v>
      </c>
      <c r="AJ23" s="85">
        <f t="shared" si="13"/>
        <v>5</v>
      </c>
      <c r="AK23" s="85">
        <f t="shared" si="14"/>
        <v>5</v>
      </c>
      <c r="AL23" s="85">
        <f t="shared" si="15"/>
        <v>4</v>
      </c>
      <c r="AM23" s="85">
        <f t="shared" si="16"/>
        <v>5</v>
      </c>
      <c r="AN23" s="85">
        <f t="shared" si="17"/>
        <v>5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18" x14ac:dyDescent="0.25">
      <c r="A24" s="73">
        <v>19</v>
      </c>
      <c r="B24" s="100"/>
      <c r="C24" s="176" t="s">
        <v>392</v>
      </c>
      <c r="D24" s="181" t="s">
        <v>507</v>
      </c>
      <c r="E24" s="77">
        <v>2842</v>
      </c>
      <c r="F24" s="78" t="s">
        <v>33</v>
      </c>
      <c r="G24" s="78">
        <v>3</v>
      </c>
      <c r="H24" s="78">
        <v>5</v>
      </c>
      <c r="I24" s="78">
        <v>5</v>
      </c>
      <c r="J24" s="78">
        <v>4</v>
      </c>
      <c r="K24" s="78">
        <v>3</v>
      </c>
      <c r="L24" s="78">
        <v>4</v>
      </c>
      <c r="M24" s="78">
        <v>4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2</v>
      </c>
      <c r="AA24" s="123">
        <f t="shared" si="5"/>
        <v>3</v>
      </c>
      <c r="AB24" s="123">
        <f t="shared" si="6"/>
        <v>2</v>
      </c>
      <c r="AC24" s="123">
        <f t="shared" si="7"/>
        <v>7</v>
      </c>
      <c r="AD24" s="95">
        <f t="shared" si="8"/>
        <v>4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3</v>
      </c>
      <c r="AI24" s="85">
        <f t="shared" si="12"/>
        <v>5</v>
      </c>
      <c r="AJ24" s="85">
        <f t="shared" si="13"/>
        <v>5</v>
      </c>
      <c r="AK24" s="85">
        <f t="shared" si="14"/>
        <v>4</v>
      </c>
      <c r="AL24" s="85">
        <f t="shared" si="15"/>
        <v>3</v>
      </c>
      <c r="AM24" s="85">
        <f t="shared" si="16"/>
        <v>4</v>
      </c>
      <c r="AN24" s="85">
        <f t="shared" si="17"/>
        <v>4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6" t="s">
        <v>31</v>
      </c>
      <c r="D25" s="181" t="s">
        <v>508</v>
      </c>
      <c r="E25" s="77">
        <v>2842</v>
      </c>
      <c r="F25" s="78" t="s">
        <v>33</v>
      </c>
      <c r="G25" s="78">
        <v>5</v>
      </c>
      <c r="H25" s="78">
        <v>5</v>
      </c>
      <c r="I25" s="78">
        <v>5</v>
      </c>
      <c r="J25" s="78">
        <v>4</v>
      </c>
      <c r="K25" s="78">
        <v>3</v>
      </c>
      <c r="L25" s="78">
        <v>4</v>
      </c>
      <c r="M25" s="78">
        <v>4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3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1</v>
      </c>
      <c r="AA25" s="123">
        <f t="shared" si="5"/>
        <v>3</v>
      </c>
      <c r="AB25" s="123">
        <f t="shared" si="6"/>
        <v>3</v>
      </c>
      <c r="AC25" s="123">
        <f t="shared" si="7"/>
        <v>7</v>
      </c>
      <c r="AD25" s="95">
        <f t="shared" si="8"/>
        <v>4.2857142857142856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5</v>
      </c>
      <c r="AI25" s="85">
        <f t="shared" si="12"/>
        <v>5</v>
      </c>
      <c r="AJ25" s="85">
        <f t="shared" si="13"/>
        <v>5</v>
      </c>
      <c r="AK25" s="85">
        <f t="shared" si="14"/>
        <v>4</v>
      </c>
      <c r="AL25" s="85">
        <f t="shared" si="15"/>
        <v>3</v>
      </c>
      <c r="AM25" s="85">
        <f t="shared" si="16"/>
        <v>4</v>
      </c>
      <c r="AN25" s="85">
        <f t="shared" si="17"/>
        <v>4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6" t="s">
        <v>31</v>
      </c>
      <c r="D26" s="181" t="s">
        <v>509</v>
      </c>
      <c r="E26" s="77">
        <v>2842</v>
      </c>
      <c r="F26" s="78" t="s">
        <v>33</v>
      </c>
      <c r="G26" s="78">
        <v>5</v>
      </c>
      <c r="H26" s="78">
        <v>5</v>
      </c>
      <c r="I26" s="78">
        <v>5</v>
      </c>
      <c r="J26" s="78">
        <v>5</v>
      </c>
      <c r="K26" s="78">
        <v>5</v>
      </c>
      <c r="L26" s="78">
        <v>5</v>
      </c>
      <c r="M26" s="78">
        <v>5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5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7</v>
      </c>
      <c r="AC26" s="123">
        <f t="shared" si="7"/>
        <v>7</v>
      </c>
      <c r="AD26" s="95">
        <f t="shared" si="8"/>
        <v>5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5</v>
      </c>
      <c r="AI26" s="85">
        <f t="shared" si="12"/>
        <v>5</v>
      </c>
      <c r="AJ26" s="85">
        <f t="shared" si="13"/>
        <v>5</v>
      </c>
      <c r="AK26" s="85">
        <f t="shared" si="14"/>
        <v>5</v>
      </c>
      <c r="AL26" s="85">
        <f t="shared" si="15"/>
        <v>5</v>
      </c>
      <c r="AM26" s="85">
        <f t="shared" si="16"/>
        <v>5</v>
      </c>
      <c r="AN26" s="85">
        <f t="shared" si="17"/>
        <v>5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6" t="s">
        <v>31</v>
      </c>
      <c r="D27" s="181" t="s">
        <v>510</v>
      </c>
      <c r="E27" s="77">
        <v>2842</v>
      </c>
      <c r="F27" s="78" t="s">
        <v>33</v>
      </c>
      <c r="G27" s="78">
        <v>5</v>
      </c>
      <c r="H27" s="78">
        <v>4</v>
      </c>
      <c r="I27" s="78">
        <v>5</v>
      </c>
      <c r="J27" s="78" t="s">
        <v>337</v>
      </c>
      <c r="K27" s="78">
        <v>3</v>
      </c>
      <c r="L27" s="78">
        <v>4</v>
      </c>
      <c r="M27" s="78">
        <v>3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2</v>
      </c>
      <c r="AA27" s="123">
        <f t="shared" si="5"/>
        <v>2</v>
      </c>
      <c r="AB27" s="123">
        <f t="shared" si="6"/>
        <v>2</v>
      </c>
      <c r="AC27" s="123">
        <f t="shared" si="7"/>
        <v>6</v>
      </c>
      <c r="AD27" s="95">
        <f t="shared" si="8"/>
        <v>4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5</v>
      </c>
      <c r="AI27" s="85">
        <f t="shared" si="12"/>
        <v>4</v>
      </c>
      <c r="AJ27" s="85">
        <f t="shared" si="13"/>
        <v>5</v>
      </c>
      <c r="AK27" s="85" t="str">
        <f t="shared" si="14"/>
        <v>А</v>
      </c>
      <c r="AL27" s="85">
        <f t="shared" si="15"/>
        <v>3</v>
      </c>
      <c r="AM27" s="85">
        <f t="shared" si="16"/>
        <v>4</v>
      </c>
      <c r="AN27" s="85">
        <f t="shared" si="17"/>
        <v>3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6" t="s">
        <v>31</v>
      </c>
      <c r="D28" s="181" t="s">
        <v>511</v>
      </c>
      <c r="E28" s="77">
        <v>2842</v>
      </c>
      <c r="F28" s="78" t="s">
        <v>33</v>
      </c>
      <c r="G28" s="78">
        <v>3</v>
      </c>
      <c r="H28" s="78">
        <v>3</v>
      </c>
      <c r="I28" s="78">
        <v>5</v>
      </c>
      <c r="J28" s="78">
        <v>3</v>
      </c>
      <c r="K28" s="78">
        <v>3</v>
      </c>
      <c r="L28" s="78">
        <v>4</v>
      </c>
      <c r="M28" s="78">
        <v>4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4</v>
      </c>
      <c r="AA28" s="123">
        <f t="shared" si="5"/>
        <v>2</v>
      </c>
      <c r="AB28" s="123">
        <f t="shared" si="6"/>
        <v>1</v>
      </c>
      <c r="AC28" s="123">
        <f t="shared" si="7"/>
        <v>7</v>
      </c>
      <c r="AD28" s="95">
        <f t="shared" si="8"/>
        <v>3.5714285714285716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3</v>
      </c>
      <c r="AI28" s="85">
        <f t="shared" si="12"/>
        <v>3</v>
      </c>
      <c r="AJ28" s="85">
        <f t="shared" si="13"/>
        <v>5</v>
      </c>
      <c r="AK28" s="85">
        <f t="shared" si="14"/>
        <v>3</v>
      </c>
      <c r="AL28" s="85">
        <f t="shared" si="15"/>
        <v>3</v>
      </c>
      <c r="AM28" s="85">
        <f t="shared" si="16"/>
        <v>4</v>
      </c>
      <c r="AN28" s="85">
        <f t="shared" si="17"/>
        <v>4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1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6" t="s">
        <v>31</v>
      </c>
      <c r="D29" s="181" t="s">
        <v>512</v>
      </c>
      <c r="E29" s="77">
        <v>2842</v>
      </c>
      <c r="F29" s="78" t="s">
        <v>33</v>
      </c>
      <c r="G29" s="78">
        <v>5</v>
      </c>
      <c r="H29" s="78">
        <v>4</v>
      </c>
      <c r="I29" s="78">
        <v>4</v>
      </c>
      <c r="J29" s="78">
        <v>3</v>
      </c>
      <c r="K29" s="78">
        <v>3</v>
      </c>
      <c r="L29" s="78">
        <v>3</v>
      </c>
      <c r="M29" s="78">
        <v>3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4</v>
      </c>
      <c r="AA29" s="123">
        <f t="shared" si="5"/>
        <v>2</v>
      </c>
      <c r="AB29" s="123">
        <f t="shared" si="6"/>
        <v>1</v>
      </c>
      <c r="AC29" s="123">
        <f t="shared" si="7"/>
        <v>7</v>
      </c>
      <c r="AD29" s="101">
        <f t="shared" si="8"/>
        <v>3.5714285714285716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5</v>
      </c>
      <c r="AI29" s="85">
        <f t="shared" si="12"/>
        <v>4</v>
      </c>
      <c r="AJ29" s="85">
        <f t="shared" si="13"/>
        <v>4</v>
      </c>
      <c r="AK29" s="85">
        <f t="shared" si="14"/>
        <v>3</v>
      </c>
      <c r="AL29" s="85">
        <f t="shared" si="15"/>
        <v>3</v>
      </c>
      <c r="AM29" s="85">
        <f t="shared" si="16"/>
        <v>3</v>
      </c>
      <c r="AN29" s="85">
        <f t="shared" si="17"/>
        <v>3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1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76" t="s">
        <v>31</v>
      </c>
      <c r="D30" s="181" t="s">
        <v>513</v>
      </c>
      <c r="E30" s="77">
        <v>2842</v>
      </c>
      <c r="F30" s="78" t="s">
        <v>33</v>
      </c>
      <c r="G30" s="78">
        <v>3</v>
      </c>
      <c r="H30" s="78">
        <v>5</v>
      </c>
      <c r="I30" s="78">
        <v>4</v>
      </c>
      <c r="J30" s="78">
        <v>4</v>
      </c>
      <c r="K30" s="78">
        <v>3</v>
      </c>
      <c r="L30" s="78">
        <v>4</v>
      </c>
      <c r="M30" s="78">
        <v>4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2</v>
      </c>
      <c r="AA30" s="123">
        <f t="shared" si="5"/>
        <v>4</v>
      </c>
      <c r="AB30" s="123">
        <f t="shared" si="6"/>
        <v>1</v>
      </c>
      <c r="AC30" s="123">
        <f t="shared" si="7"/>
        <v>7</v>
      </c>
      <c r="AD30" s="95">
        <f t="shared" si="8"/>
        <v>3.8571428571428572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3</v>
      </c>
      <c r="AI30" s="85">
        <f t="shared" si="12"/>
        <v>5</v>
      </c>
      <c r="AJ30" s="85">
        <f t="shared" si="13"/>
        <v>4</v>
      </c>
      <c r="AK30" s="85">
        <f t="shared" si="14"/>
        <v>4</v>
      </c>
      <c r="AL30" s="85">
        <f t="shared" si="15"/>
        <v>3</v>
      </c>
      <c r="AM30" s="85">
        <f t="shared" si="16"/>
        <v>4</v>
      </c>
      <c r="AN30" s="85">
        <f t="shared" si="17"/>
        <v>4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1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v>26</v>
      </c>
      <c r="B31" s="100"/>
      <c r="C31" s="176" t="s">
        <v>31</v>
      </c>
      <c r="D31" s="181" t="s">
        <v>514</v>
      </c>
      <c r="E31" s="77">
        <v>2842</v>
      </c>
      <c r="F31" s="78" t="s">
        <v>33</v>
      </c>
      <c r="G31" s="78">
        <v>5</v>
      </c>
      <c r="H31" s="78">
        <v>5</v>
      </c>
      <c r="I31" s="78">
        <v>5</v>
      </c>
      <c r="J31" s="78">
        <v>5</v>
      </c>
      <c r="K31" s="78">
        <v>5</v>
      </c>
      <c r="L31" s="78">
        <v>5</v>
      </c>
      <c r="M31" s="78">
        <v>5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5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7</v>
      </c>
      <c r="AC31" s="123">
        <f t="shared" si="7"/>
        <v>7</v>
      </c>
      <c r="AD31" s="95">
        <f t="shared" si="8"/>
        <v>5</v>
      </c>
      <c r="AE31" s="96">
        <f t="shared" si="9"/>
        <v>0</v>
      </c>
      <c r="AF31" s="17"/>
      <c r="AG31" s="85" t="str">
        <f t="shared" si="10"/>
        <v>з</v>
      </c>
      <c r="AH31" s="85">
        <f t="shared" si="11"/>
        <v>5</v>
      </c>
      <c r="AI31" s="85">
        <f t="shared" si="12"/>
        <v>5</v>
      </c>
      <c r="AJ31" s="85">
        <f t="shared" si="13"/>
        <v>5</v>
      </c>
      <c r="AK31" s="85">
        <f t="shared" si="14"/>
        <v>5</v>
      </c>
      <c r="AL31" s="85">
        <f t="shared" si="15"/>
        <v>5</v>
      </c>
      <c r="AM31" s="85">
        <f t="shared" si="16"/>
        <v>5</v>
      </c>
      <c r="AN31" s="85">
        <f t="shared" si="17"/>
        <v>5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1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6" x14ac:dyDescent="0.25">
      <c r="A32" s="73">
        <v>27</v>
      </c>
      <c r="B32" s="102"/>
      <c r="C32" s="176" t="s">
        <v>31</v>
      </c>
      <c r="D32" s="181" t="s">
        <v>515</v>
      </c>
      <c r="E32" s="77">
        <v>2842</v>
      </c>
      <c r="F32" s="78" t="s">
        <v>33</v>
      </c>
      <c r="G32" s="78">
        <v>3</v>
      </c>
      <c r="H32" s="78">
        <v>4</v>
      </c>
      <c r="I32" s="78">
        <v>5</v>
      </c>
      <c r="J32" s="78">
        <v>3</v>
      </c>
      <c r="K32" s="78">
        <v>3</v>
      </c>
      <c r="L32" s="78">
        <v>3</v>
      </c>
      <c r="M32" s="78">
        <v>3</v>
      </c>
      <c r="N32" s="78"/>
      <c r="O32" s="78"/>
      <c r="P32" s="78"/>
      <c r="Q32" s="103"/>
      <c r="R32" s="104"/>
      <c r="S32" s="79"/>
      <c r="T32" s="79"/>
      <c r="U32" s="79"/>
      <c r="V32" s="94">
        <f t="shared" si="0"/>
        <v>3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5</v>
      </c>
      <c r="AA32" s="123">
        <f t="shared" si="5"/>
        <v>1</v>
      </c>
      <c r="AB32" s="123">
        <f t="shared" si="6"/>
        <v>1</v>
      </c>
      <c r="AC32" s="123">
        <f t="shared" si="7"/>
        <v>7</v>
      </c>
      <c r="AD32" s="95">
        <f t="shared" si="8"/>
        <v>3.4285714285714284</v>
      </c>
      <c r="AE32" s="96">
        <f t="shared" si="9"/>
        <v>0</v>
      </c>
      <c r="AF32" s="17"/>
      <c r="AG32" s="85" t="str">
        <f t="shared" si="10"/>
        <v>з</v>
      </c>
      <c r="AH32" s="85">
        <f t="shared" si="11"/>
        <v>3</v>
      </c>
      <c r="AI32" s="85">
        <f t="shared" si="12"/>
        <v>4</v>
      </c>
      <c r="AJ32" s="85">
        <f t="shared" si="13"/>
        <v>5</v>
      </c>
      <c r="AK32" s="85">
        <f t="shared" si="14"/>
        <v>3</v>
      </c>
      <c r="AL32" s="85">
        <f t="shared" si="15"/>
        <v>3</v>
      </c>
      <c r="AM32" s="85">
        <f t="shared" si="16"/>
        <v>3</v>
      </c>
      <c r="AN32" s="85">
        <f t="shared" si="17"/>
        <v>3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1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76" t="s">
        <v>294</v>
      </c>
      <c r="D33" s="181" t="s">
        <v>516</v>
      </c>
      <c r="E33" s="77">
        <v>2842</v>
      </c>
      <c r="F33" s="78" t="s">
        <v>33</v>
      </c>
      <c r="G33" s="78" t="s">
        <v>114</v>
      </c>
      <c r="H33" s="78">
        <v>4</v>
      </c>
      <c r="I33" s="78">
        <v>5</v>
      </c>
      <c r="J33" s="78">
        <v>5</v>
      </c>
      <c r="K33" s="78">
        <v>3</v>
      </c>
      <c r="L33" s="78">
        <v>3</v>
      </c>
      <c r="M33" s="78">
        <v>5</v>
      </c>
      <c r="N33" s="78"/>
      <c r="O33" s="78"/>
      <c r="P33" s="78"/>
      <c r="Q33" s="103"/>
      <c r="R33" s="104"/>
      <c r="S33" s="79"/>
      <c r="T33" s="79"/>
      <c r="U33" s="79"/>
      <c r="V33" s="94">
        <f t="shared" si="0"/>
        <v>2</v>
      </c>
      <c r="W33" s="123">
        <f t="shared" si="1"/>
        <v>0</v>
      </c>
      <c r="X33" s="123">
        <f t="shared" si="27"/>
        <v>0</v>
      </c>
      <c r="Y33" s="123">
        <f t="shared" si="3"/>
        <v>1</v>
      </c>
      <c r="Z33" s="123">
        <f t="shared" si="4"/>
        <v>2</v>
      </c>
      <c r="AA33" s="123">
        <f t="shared" si="5"/>
        <v>1</v>
      </c>
      <c r="AB33" s="123">
        <f t="shared" si="6"/>
        <v>3</v>
      </c>
      <c r="AC33" s="123">
        <f t="shared" si="7"/>
        <v>7</v>
      </c>
      <c r="AD33" s="95">
        <f t="shared" si="8"/>
        <v>3.8571428571428572</v>
      </c>
      <c r="AE33" s="96">
        <f t="shared" si="9"/>
        <v>0</v>
      </c>
      <c r="AF33" s="17"/>
      <c r="AG33" s="85" t="str">
        <f t="shared" si="10"/>
        <v>з</v>
      </c>
      <c r="AH33" s="85">
        <f t="shared" si="11"/>
        <v>2</v>
      </c>
      <c r="AI33" s="85">
        <f t="shared" si="12"/>
        <v>4</v>
      </c>
      <c r="AJ33" s="85">
        <f t="shared" si="13"/>
        <v>5</v>
      </c>
      <c r="AK33" s="85">
        <f t="shared" si="14"/>
        <v>5</v>
      </c>
      <c r="AL33" s="85">
        <f t="shared" si="15"/>
        <v>3</v>
      </c>
      <c r="AM33" s="85">
        <f t="shared" si="16"/>
        <v>3</v>
      </c>
      <c r="AN33" s="85">
        <f t="shared" si="17"/>
        <v>5</v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1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36" x14ac:dyDescent="0.25">
      <c r="A34" s="73">
        <v>29</v>
      </c>
      <c r="B34" s="107"/>
      <c r="C34" s="176" t="s">
        <v>31</v>
      </c>
      <c r="D34" s="181" t="s">
        <v>517</v>
      </c>
      <c r="E34" s="77">
        <v>2842</v>
      </c>
      <c r="F34" s="78" t="s">
        <v>33</v>
      </c>
      <c r="G34" s="78">
        <v>5</v>
      </c>
      <c r="H34" s="78">
        <v>4</v>
      </c>
      <c r="I34" s="78">
        <v>5</v>
      </c>
      <c r="J34" s="78">
        <v>4</v>
      </c>
      <c r="K34" s="78" t="s">
        <v>35</v>
      </c>
      <c r="L34" s="78">
        <v>3</v>
      </c>
      <c r="M34" s="78">
        <v>4</v>
      </c>
      <c r="N34" s="78"/>
      <c r="O34" s="93"/>
      <c r="P34" s="78"/>
      <c r="Q34" s="93"/>
      <c r="R34" s="104"/>
      <c r="S34" s="79"/>
      <c r="T34" s="79"/>
      <c r="U34" s="79"/>
      <c r="V34" s="94">
        <f t="shared" si="0"/>
        <v>2</v>
      </c>
      <c r="W34" s="123">
        <f t="shared" si="1"/>
        <v>0</v>
      </c>
      <c r="X34" s="123">
        <f t="shared" si="27"/>
        <v>0</v>
      </c>
      <c r="Y34" s="123">
        <f t="shared" si="3"/>
        <v>1</v>
      </c>
      <c r="Z34" s="123">
        <f t="shared" si="4"/>
        <v>1</v>
      </c>
      <c r="AA34" s="123">
        <f t="shared" si="5"/>
        <v>3</v>
      </c>
      <c r="AB34" s="123">
        <f t="shared" si="6"/>
        <v>2</v>
      </c>
      <c r="AC34" s="123">
        <f t="shared" si="7"/>
        <v>7</v>
      </c>
      <c r="AD34" s="95">
        <f t="shared" si="8"/>
        <v>3.8571428571428572</v>
      </c>
      <c r="AE34" s="96">
        <f t="shared" si="9"/>
        <v>0</v>
      </c>
      <c r="AF34" s="17"/>
      <c r="AG34" s="85" t="str">
        <f t="shared" si="10"/>
        <v>з</v>
      </c>
      <c r="AH34" s="85">
        <f t="shared" si="11"/>
        <v>5</v>
      </c>
      <c r="AI34" s="85">
        <f t="shared" si="12"/>
        <v>4</v>
      </c>
      <c r="AJ34" s="85">
        <f t="shared" si="13"/>
        <v>5</v>
      </c>
      <c r="AK34" s="85">
        <f t="shared" si="14"/>
        <v>4</v>
      </c>
      <c r="AL34" s="85">
        <f t="shared" si="15"/>
        <v>2</v>
      </c>
      <c r="AM34" s="85">
        <f t="shared" si="16"/>
        <v>3</v>
      </c>
      <c r="AN34" s="85">
        <f t="shared" si="17"/>
        <v>4</v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1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36" x14ac:dyDescent="0.25">
      <c r="A35" s="73">
        <v>30</v>
      </c>
      <c r="B35" s="110"/>
      <c r="C35" s="176" t="s">
        <v>31</v>
      </c>
      <c r="D35" s="181" t="s">
        <v>518</v>
      </c>
      <c r="E35" s="77">
        <v>2842</v>
      </c>
      <c r="F35" s="78" t="s">
        <v>33</v>
      </c>
      <c r="G35" s="78">
        <v>5</v>
      </c>
      <c r="H35" s="78">
        <v>4</v>
      </c>
      <c r="I35" s="78">
        <v>5</v>
      </c>
      <c r="J35" s="78">
        <v>4</v>
      </c>
      <c r="K35" s="78">
        <v>3</v>
      </c>
      <c r="L35" s="78">
        <v>5</v>
      </c>
      <c r="M35" s="78">
        <v>5</v>
      </c>
      <c r="N35" s="78"/>
      <c r="O35" s="93"/>
      <c r="P35" s="78"/>
      <c r="Q35" s="93"/>
      <c r="R35" s="104"/>
      <c r="S35" s="79"/>
      <c r="T35" s="79"/>
      <c r="U35" s="79"/>
      <c r="V35" s="94">
        <f t="shared" si="0"/>
        <v>3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1</v>
      </c>
      <c r="AA35" s="123">
        <f t="shared" si="5"/>
        <v>2</v>
      </c>
      <c r="AB35" s="123">
        <f t="shared" si="6"/>
        <v>4</v>
      </c>
      <c r="AC35" s="123">
        <f t="shared" si="7"/>
        <v>7</v>
      </c>
      <c r="AD35" s="95">
        <f t="shared" si="8"/>
        <v>4.4285714285714288</v>
      </c>
      <c r="AE35" s="96">
        <f t="shared" si="9"/>
        <v>0</v>
      </c>
      <c r="AF35" s="17"/>
      <c r="AG35" s="85" t="str">
        <f t="shared" si="10"/>
        <v>з</v>
      </c>
      <c r="AH35" s="85">
        <f t="shared" si="11"/>
        <v>5</v>
      </c>
      <c r="AI35" s="85">
        <f t="shared" si="12"/>
        <v>4</v>
      </c>
      <c r="AJ35" s="85">
        <f t="shared" si="13"/>
        <v>5</v>
      </c>
      <c r="AK35" s="85">
        <f t="shared" si="14"/>
        <v>4</v>
      </c>
      <c r="AL35" s="85">
        <f t="shared" si="15"/>
        <v>3</v>
      </c>
      <c r="AM35" s="85">
        <f t="shared" si="16"/>
        <v>5</v>
      </c>
      <c r="AN35" s="85">
        <f t="shared" si="17"/>
        <v>5</v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1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2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COUNTIF(E6:E36,"2842")</f>
        <v>30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4.1333333333333337</v>
      </c>
      <c r="H38" s="120">
        <v>4.2</v>
      </c>
      <c r="I38" s="120">
        <v>4.6333333333333337</v>
      </c>
      <c r="J38" s="120">
        <v>3.8275862068965516</v>
      </c>
      <c r="K38" s="120">
        <v>3.4</v>
      </c>
      <c r="L38" s="120">
        <v>3.9333333333333331</v>
      </c>
      <c r="M38" s="120">
        <v>4.2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сводн.!T14</f>
        <v>3</v>
      </c>
      <c r="W38" s="123">
        <f>SUM(W6:W37)</f>
        <v>0</v>
      </c>
      <c r="X38" s="123">
        <f>SUM(X6:X37)</f>
        <v>0</v>
      </c>
      <c r="Y38" s="123">
        <f>SUM(Y6:Y37)-X38</f>
        <v>7</v>
      </c>
      <c r="Z38" s="123">
        <f>SUM(Z6:Z37)</f>
        <v>53</v>
      </c>
      <c r="AA38" s="123">
        <f>SUM(AA6:AA37)</f>
        <v>72</v>
      </c>
      <c r="AB38" s="123">
        <f>SUM(AB6:AB37)</f>
        <v>77</v>
      </c>
      <c r="AC38" s="123">
        <f t="shared" si="7"/>
        <v>209</v>
      </c>
      <c r="AD38" s="95">
        <f t="shared" si="8"/>
        <v>4.0478468899521527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4.1333333333333337</v>
      </c>
      <c r="AI38" s="125">
        <f t="shared" si="28"/>
        <v>4.2</v>
      </c>
      <c r="AJ38" s="125">
        <f t="shared" si="28"/>
        <v>4.6333333333333337</v>
      </c>
      <c r="AK38" s="125">
        <f t="shared" si="28"/>
        <v>3.8275862068965516</v>
      </c>
      <c r="AL38" s="125">
        <f t="shared" si="28"/>
        <v>3.4</v>
      </c>
      <c r="AM38" s="125">
        <f t="shared" si="28"/>
        <v>3.9333333333333331</v>
      </c>
      <c r="AN38" s="125">
        <f t="shared" si="28"/>
        <v>4.2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18</v>
      </c>
      <c r="H39" s="130">
        <v>10</v>
      </c>
      <c r="I39" s="130">
        <v>19</v>
      </c>
      <c r="J39" s="130">
        <v>7</v>
      </c>
      <c r="K39" s="130">
        <v>5</v>
      </c>
      <c r="L39" s="130">
        <v>7</v>
      </c>
      <c r="M39" s="130">
        <v>11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4</v>
      </c>
      <c r="W39" s="133"/>
      <c r="X39" s="134">
        <f>SUM(X38:AB38)</f>
        <v>209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18</v>
      </c>
      <c r="AI39" s="137">
        <f t="shared" si="29"/>
        <v>10</v>
      </c>
      <c r="AJ39" s="137">
        <f t="shared" si="29"/>
        <v>19</v>
      </c>
      <c r="AK39" s="137">
        <f t="shared" si="29"/>
        <v>7</v>
      </c>
      <c r="AL39" s="137">
        <f t="shared" si="29"/>
        <v>5</v>
      </c>
      <c r="AM39" s="137">
        <f t="shared" si="29"/>
        <v>7</v>
      </c>
      <c r="AN39" s="137">
        <f t="shared" si="29"/>
        <v>11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2</v>
      </c>
      <c r="H40" s="145">
        <v>16</v>
      </c>
      <c r="I40" s="145">
        <v>11</v>
      </c>
      <c r="J40" s="145">
        <v>10</v>
      </c>
      <c r="K40" s="145">
        <v>5</v>
      </c>
      <c r="L40" s="145">
        <v>14</v>
      </c>
      <c r="M40" s="145">
        <v>14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4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4</v>
      </c>
      <c r="AA40" s="148">
        <f>IF(COUNTIF(AA6:AA37,4)=0," ",COUNTIF(AA6:AA37,4))</f>
        <v>3</v>
      </c>
      <c r="AB40" s="148">
        <f>IF(COUNTIF(AB6:AB37,4)=0," ",COUNTIF(AB6:AB37,4))</f>
        <v>2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2</v>
      </c>
      <c r="AI40" s="148">
        <f t="shared" si="30"/>
        <v>16</v>
      </c>
      <c r="AJ40" s="148">
        <f t="shared" si="30"/>
        <v>11</v>
      </c>
      <c r="AK40" s="148">
        <f t="shared" si="30"/>
        <v>10</v>
      </c>
      <c r="AL40" s="148">
        <f t="shared" si="30"/>
        <v>5</v>
      </c>
      <c r="AM40" s="148">
        <f t="shared" si="30"/>
        <v>14</v>
      </c>
      <c r="AN40" s="148">
        <f t="shared" si="30"/>
        <v>14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6</v>
      </c>
      <c r="H41" s="158">
        <v>4</v>
      </c>
      <c r="I41" s="158" t="str">
        <v>0</v>
      </c>
      <c r="J41" s="158">
        <v>12</v>
      </c>
      <c r="K41" s="158">
        <v>17</v>
      </c>
      <c r="L41" s="158">
        <v>9</v>
      </c>
      <c r="M41" s="158">
        <v>5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16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3</v>
      </c>
      <c r="AA41" s="161">
        <f>IF(COUNTIF(AA6:AA37,3)=0," ",COUNTIF(AA6:AA37,3))</f>
        <v>5</v>
      </c>
      <c r="AB41" s="161">
        <f>IF(COUNTIF(AB6:AB37,3)=0," ",COUNTIF(AB6:AB37,3))</f>
        <v>3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6</v>
      </c>
      <c r="AI41" s="161">
        <f t="shared" si="31"/>
        <v>4</v>
      </c>
      <c r="AJ41" s="161" t="str">
        <f t="shared" si="31"/>
        <v>0</v>
      </c>
      <c r="AK41" s="161">
        <f t="shared" si="31"/>
        <v>12</v>
      </c>
      <c r="AL41" s="161">
        <f t="shared" si="31"/>
        <v>17</v>
      </c>
      <c r="AM41" s="161">
        <f t="shared" si="31"/>
        <v>9</v>
      </c>
      <c r="AN41" s="161">
        <f t="shared" si="31"/>
        <v>5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4</v>
      </c>
      <c r="H42" s="79">
        <v>0</v>
      </c>
      <c r="I42" s="79">
        <v>0</v>
      </c>
      <c r="J42" s="79">
        <v>0</v>
      </c>
      <c r="K42" s="79">
        <v>3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6</v>
      </c>
      <c r="W42" s="80"/>
      <c r="X42" s="80"/>
      <c r="Y42" s="80">
        <f>IF(COUNTIF(Y6:Y37,2)=0," ",COUNTIF(Y6:Y37,2))</f>
        <v>1</v>
      </c>
      <c r="Z42" s="80">
        <f>IF(COUNTIF(Z6:Z37,2)=0," ",COUNTIF(Z6:Z37,2))</f>
        <v>6</v>
      </c>
      <c r="AA42" s="80">
        <f>IF(COUNTIF(AA6:AA37,2)=0," ",COUNTIF(AA6:AA37,2))</f>
        <v>10</v>
      </c>
      <c r="AB42" s="80">
        <f>IF(COUNTIF(AB6:AB37,2)=0," ",COUNTIF(AB6:AB37,2))</f>
        <v>7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4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3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1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1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>
        <v>30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6">IF(COUNTIF(AG6:AG37,"з")=0,"0",COUNTIF(AG6:AG37,"з"))</f>
        <v>30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91" t="s">
        <v>519</v>
      </c>
      <c r="G2" s="191" t="s">
        <v>190</v>
      </c>
      <c r="H2" s="192"/>
      <c r="I2" s="192"/>
      <c r="J2" s="192"/>
      <c r="K2" s="192"/>
      <c r="L2" s="193" t="s">
        <v>2</v>
      </c>
      <c r="M2" s="193"/>
      <c r="N2" s="193"/>
      <c r="O2" s="193"/>
      <c r="P2" s="193"/>
      <c r="Q2" s="191" t="s">
        <v>277</v>
      </c>
      <c r="R2" s="192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2731</v>
      </c>
      <c r="B3" s="29"/>
      <c r="C3" s="29"/>
      <c r="D3" s="30" t="s">
        <v>3</v>
      </c>
      <c r="E3" s="31"/>
      <c r="F3" s="194"/>
      <c r="G3" s="195" t="s">
        <v>6</v>
      </c>
      <c r="H3" s="33"/>
      <c r="I3" s="196"/>
      <c r="J3" s="33" t="s">
        <v>72</v>
      </c>
      <c r="K3" s="194" t="s">
        <v>459</v>
      </c>
      <c r="L3" s="33" t="s">
        <v>520</v>
      </c>
      <c r="M3" s="33" t="s">
        <v>521</v>
      </c>
      <c r="N3" s="194" t="s">
        <v>522</v>
      </c>
      <c r="O3" s="33" t="s">
        <v>523</v>
      </c>
      <c r="P3" s="33" t="s">
        <v>524</v>
      </c>
      <c r="Q3" s="32" t="s">
        <v>317</v>
      </c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5"/>
      <c r="H4" s="46"/>
      <c r="I4" s="45"/>
      <c r="J4" s="46"/>
      <c r="K4" s="45"/>
      <c r="L4" s="45"/>
      <c r="M4" s="46"/>
      <c r="N4" s="45"/>
      <c r="O4" s="46"/>
      <c r="P4" s="46"/>
      <c r="Q4" s="46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/>
      <c r="G5" s="58" t="s">
        <v>525</v>
      </c>
      <c r="H5" s="57"/>
      <c r="I5" s="57"/>
      <c r="J5" s="57" t="s">
        <v>20</v>
      </c>
      <c r="K5" s="57" t="s">
        <v>526</v>
      </c>
      <c r="L5" s="56" t="s">
        <v>527</v>
      </c>
      <c r="M5" s="57" t="s">
        <v>528</v>
      </c>
      <c r="N5" s="56" t="s">
        <v>529</v>
      </c>
      <c r="O5" s="57" t="s">
        <v>530</v>
      </c>
      <c r="P5" s="57" t="s">
        <v>531</v>
      </c>
      <c r="Q5" s="57" t="s">
        <v>532</v>
      </c>
      <c r="R5" s="57"/>
      <c r="S5" s="60"/>
      <c r="T5" s="57"/>
      <c r="U5" s="61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287</v>
      </c>
      <c r="C6" s="108" t="s">
        <v>31</v>
      </c>
      <c r="D6" s="197" t="s">
        <v>533</v>
      </c>
      <c r="E6" s="77">
        <v>2731</v>
      </c>
      <c r="F6" s="78"/>
      <c r="G6" s="78">
        <v>4</v>
      </c>
      <c r="H6" s="78"/>
      <c r="I6" s="78"/>
      <c r="J6" s="78">
        <v>5</v>
      </c>
      <c r="K6" s="78">
        <v>3</v>
      </c>
      <c r="L6" s="78">
        <v>4</v>
      </c>
      <c r="M6" s="78">
        <v>3</v>
      </c>
      <c r="N6" s="78" t="s">
        <v>35</v>
      </c>
      <c r="O6" s="78">
        <v>3</v>
      </c>
      <c r="P6" s="78">
        <v>3</v>
      </c>
      <c r="Q6" s="78">
        <v>3</v>
      </c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2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1</v>
      </c>
      <c r="Z6" s="81">
        <f t="shared" ref="Z6:Z37" si="4">COUNTIF(AG6:AV6,Z$5)</f>
        <v>5</v>
      </c>
      <c r="AA6" s="81">
        <f t="shared" ref="AA6:AA37" si="5">COUNTIF(AG6:AV6,AA$5)</f>
        <v>2</v>
      </c>
      <c r="AB6" s="81">
        <f t="shared" ref="AB6:AB37" si="6">COUNTIF(AG6:AV6,AB$5)</f>
        <v>1</v>
      </c>
      <c r="AC6" s="81">
        <f t="shared" ref="AC6:AC38" si="7">SUM(X6:AB6)</f>
        <v>9</v>
      </c>
      <c r="AD6" s="82">
        <f t="shared" ref="AD6:AD38" si="8">IF(ISERROR(((X6+Y6)*2+Z6*3+AA6*4+AB6*5)/SUM(X6,Y6:AB6)),"",((X6+Y6)*2+Z6*3+AA6*4+AB6*5)/SUM(X6,Y6:AB6))</f>
        <v>3.3333333333333335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>
        <f t="shared" ref="AH6:AH37" si="11">IF(ISERROR(VALUE(LEFT(G6))),LEFT(G6),VALUE(LEFT(G6)))</f>
        <v>4</v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>
        <f t="shared" ref="AK6:AK37" si="14">IF(ISERROR(VALUE(LEFT(J6))),LEFT(J6),VALUE(LEFT(J6)))</f>
        <v>5</v>
      </c>
      <c r="AL6" s="85">
        <f t="shared" ref="AL6:AL37" si="15">IF(ISERROR(VALUE(LEFT(K6))),LEFT(K6),VALUE(LEFT(K6)))</f>
        <v>3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3</v>
      </c>
      <c r="AO6" s="85">
        <f t="shared" ref="AO6:AO37" si="18">IF(ISERROR(VALUE(LEFT(N6))),LEFT(N6),VALUE(LEFT(N6)))</f>
        <v>2</v>
      </c>
      <c r="AP6" s="85">
        <f t="shared" ref="AP6:AP37" si="19">IF(ISERROR(VALUE(LEFT(O6))),LEFT(O6),VALUE(LEFT(O6)))</f>
        <v>3</v>
      </c>
      <c r="AQ6" s="85">
        <f t="shared" ref="AQ6:AQ37" si="20">IF(ISERROR(VALUE(LEFT(P6))),LEFT(P6),VALUE(LEFT(P6)))</f>
        <v>3</v>
      </c>
      <c r="AR6" s="85">
        <f t="shared" ref="AR6:AR37" si="21">IF(ISERROR(VALUE(LEFT(Q6))),LEFT(Q6),VALUE(LEFT(Q6)))</f>
        <v>3</v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287</v>
      </c>
      <c r="C7" s="108" t="s">
        <v>31</v>
      </c>
      <c r="D7" s="197" t="s">
        <v>534</v>
      </c>
      <c r="E7" s="77">
        <v>2731</v>
      </c>
      <c r="F7" s="78"/>
      <c r="G7" s="78">
        <v>4</v>
      </c>
      <c r="H7" s="78"/>
      <c r="I7" s="78"/>
      <c r="J7" s="78">
        <v>4</v>
      </c>
      <c r="K7" s="78">
        <v>3</v>
      </c>
      <c r="L7" s="78">
        <v>3</v>
      </c>
      <c r="M7" s="78">
        <v>5</v>
      </c>
      <c r="N7" s="78">
        <v>4</v>
      </c>
      <c r="O7" s="78">
        <v>4</v>
      </c>
      <c r="P7" s="78">
        <v>3</v>
      </c>
      <c r="Q7" s="78">
        <v>3</v>
      </c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4</v>
      </c>
      <c r="AA7" s="81">
        <f t="shared" si="5"/>
        <v>4</v>
      </c>
      <c r="AB7" s="81">
        <f t="shared" si="6"/>
        <v>1</v>
      </c>
      <c r="AC7" s="81">
        <f t="shared" si="7"/>
        <v>9</v>
      </c>
      <c r="AD7" s="82">
        <f t="shared" si="8"/>
        <v>3.6666666666666665</v>
      </c>
      <c r="AE7" s="83">
        <f t="shared" si="9"/>
        <v>0</v>
      </c>
      <c r="AF7" s="84"/>
      <c r="AG7" s="85" t="str">
        <f t="shared" si="10"/>
        <v/>
      </c>
      <c r="AH7" s="85">
        <f t="shared" si="11"/>
        <v>4</v>
      </c>
      <c r="AI7" s="85" t="str">
        <f t="shared" si="12"/>
        <v/>
      </c>
      <c r="AJ7" s="85" t="str">
        <f t="shared" si="13"/>
        <v/>
      </c>
      <c r="AK7" s="85">
        <f t="shared" si="14"/>
        <v>4</v>
      </c>
      <c r="AL7" s="85">
        <f t="shared" si="15"/>
        <v>3</v>
      </c>
      <c r="AM7" s="85">
        <f t="shared" si="16"/>
        <v>3</v>
      </c>
      <c r="AN7" s="85">
        <f t="shared" si="17"/>
        <v>5</v>
      </c>
      <c r="AO7" s="85">
        <f t="shared" si="18"/>
        <v>4</v>
      </c>
      <c r="AP7" s="85">
        <f t="shared" si="19"/>
        <v>4</v>
      </c>
      <c r="AQ7" s="85">
        <f t="shared" si="20"/>
        <v>3</v>
      </c>
      <c r="AR7" s="85">
        <f t="shared" si="21"/>
        <v>3</v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287</v>
      </c>
      <c r="C8" s="108" t="s">
        <v>31</v>
      </c>
      <c r="D8" s="197" t="s">
        <v>535</v>
      </c>
      <c r="E8" s="77">
        <v>2731</v>
      </c>
      <c r="F8" s="78"/>
      <c r="G8" s="78">
        <v>4</v>
      </c>
      <c r="H8" s="78"/>
      <c r="I8" s="78"/>
      <c r="J8" s="78">
        <v>5</v>
      </c>
      <c r="K8" s="78">
        <v>4</v>
      </c>
      <c r="L8" s="78">
        <v>3</v>
      </c>
      <c r="M8" s="78">
        <v>3</v>
      </c>
      <c r="N8" s="78" t="s">
        <v>35</v>
      </c>
      <c r="O8" s="78">
        <v>3</v>
      </c>
      <c r="P8" s="78">
        <v>3</v>
      </c>
      <c r="Q8" s="78">
        <v>3</v>
      </c>
      <c r="R8" s="78"/>
      <c r="S8" s="78"/>
      <c r="T8" s="78"/>
      <c r="U8" s="79"/>
      <c r="V8" s="80">
        <f t="shared" si="0"/>
        <v>2</v>
      </c>
      <c r="W8" s="81">
        <f t="shared" si="1"/>
        <v>0</v>
      </c>
      <c r="X8" s="81">
        <f t="shared" si="2"/>
        <v>0</v>
      </c>
      <c r="Y8" s="81">
        <f t="shared" si="3"/>
        <v>1</v>
      </c>
      <c r="Z8" s="81">
        <f t="shared" si="4"/>
        <v>5</v>
      </c>
      <c r="AA8" s="81">
        <f t="shared" si="5"/>
        <v>2</v>
      </c>
      <c r="AB8" s="81">
        <f t="shared" si="6"/>
        <v>1</v>
      </c>
      <c r="AC8" s="81">
        <f t="shared" si="7"/>
        <v>9</v>
      </c>
      <c r="AD8" s="82">
        <f t="shared" si="8"/>
        <v>3.3333333333333335</v>
      </c>
      <c r="AE8" s="83">
        <f t="shared" si="9"/>
        <v>0</v>
      </c>
      <c r="AF8" s="84"/>
      <c r="AG8" s="85" t="str">
        <f t="shared" si="10"/>
        <v/>
      </c>
      <c r="AH8" s="85">
        <f t="shared" si="11"/>
        <v>4</v>
      </c>
      <c r="AI8" s="85" t="str">
        <f t="shared" si="12"/>
        <v/>
      </c>
      <c r="AJ8" s="85" t="str">
        <f t="shared" si="13"/>
        <v/>
      </c>
      <c r="AK8" s="85">
        <f t="shared" si="14"/>
        <v>5</v>
      </c>
      <c r="AL8" s="85">
        <f t="shared" si="15"/>
        <v>4</v>
      </c>
      <c r="AM8" s="85">
        <f t="shared" si="16"/>
        <v>3</v>
      </c>
      <c r="AN8" s="85">
        <f t="shared" si="17"/>
        <v>3</v>
      </c>
      <c r="AO8" s="85">
        <f t="shared" si="18"/>
        <v>2</v>
      </c>
      <c r="AP8" s="85">
        <f t="shared" si="19"/>
        <v>3</v>
      </c>
      <c r="AQ8" s="85">
        <f t="shared" si="20"/>
        <v>3</v>
      </c>
      <c r="AR8" s="85">
        <f t="shared" si="21"/>
        <v>3</v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287</v>
      </c>
      <c r="C9" s="108" t="s">
        <v>31</v>
      </c>
      <c r="D9" s="197" t="s">
        <v>536</v>
      </c>
      <c r="E9" s="77">
        <v>2731</v>
      </c>
      <c r="F9" s="78"/>
      <c r="G9" s="78">
        <v>4</v>
      </c>
      <c r="H9" s="78"/>
      <c r="I9" s="78"/>
      <c r="J9" s="78">
        <v>5</v>
      </c>
      <c r="K9" s="78">
        <v>5</v>
      </c>
      <c r="L9" s="78">
        <v>3</v>
      </c>
      <c r="M9" s="78">
        <v>3</v>
      </c>
      <c r="N9" s="78">
        <v>5</v>
      </c>
      <c r="O9" s="78">
        <v>4</v>
      </c>
      <c r="P9" s="78">
        <v>3</v>
      </c>
      <c r="Q9" s="78">
        <v>4</v>
      </c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3</v>
      </c>
      <c r="AA9" s="81">
        <f t="shared" si="5"/>
        <v>3</v>
      </c>
      <c r="AB9" s="81">
        <f t="shared" si="6"/>
        <v>3</v>
      </c>
      <c r="AC9" s="81">
        <f t="shared" si="7"/>
        <v>9</v>
      </c>
      <c r="AD9" s="82">
        <f t="shared" si="8"/>
        <v>4</v>
      </c>
      <c r="AE9" s="83">
        <f t="shared" si="9"/>
        <v>0</v>
      </c>
      <c r="AF9" s="84"/>
      <c r="AG9" s="85" t="str">
        <f t="shared" si="10"/>
        <v/>
      </c>
      <c r="AH9" s="85">
        <f t="shared" si="11"/>
        <v>4</v>
      </c>
      <c r="AI9" s="85" t="str">
        <f t="shared" si="12"/>
        <v/>
      </c>
      <c r="AJ9" s="85" t="str">
        <f t="shared" si="13"/>
        <v/>
      </c>
      <c r="AK9" s="85">
        <f t="shared" si="14"/>
        <v>5</v>
      </c>
      <c r="AL9" s="85">
        <f t="shared" si="15"/>
        <v>5</v>
      </c>
      <c r="AM9" s="85">
        <f t="shared" si="16"/>
        <v>3</v>
      </c>
      <c r="AN9" s="85">
        <f t="shared" si="17"/>
        <v>3</v>
      </c>
      <c r="AO9" s="85">
        <f t="shared" si="18"/>
        <v>5</v>
      </c>
      <c r="AP9" s="85">
        <f t="shared" si="19"/>
        <v>4</v>
      </c>
      <c r="AQ9" s="85">
        <f t="shared" si="20"/>
        <v>3</v>
      </c>
      <c r="AR9" s="85">
        <f t="shared" si="21"/>
        <v>4</v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287</v>
      </c>
      <c r="C10" s="108" t="s">
        <v>31</v>
      </c>
      <c r="D10" s="197" t="s">
        <v>537</v>
      </c>
      <c r="E10" s="77">
        <v>2731</v>
      </c>
      <c r="F10" s="78"/>
      <c r="G10" s="78">
        <v>5</v>
      </c>
      <c r="H10" s="78"/>
      <c r="I10" s="78"/>
      <c r="J10" s="78">
        <v>5</v>
      </c>
      <c r="K10" s="78">
        <v>4</v>
      </c>
      <c r="L10" s="78">
        <v>4</v>
      </c>
      <c r="M10" s="78">
        <v>5</v>
      </c>
      <c r="N10" s="78">
        <v>5</v>
      </c>
      <c r="O10" s="78">
        <v>5</v>
      </c>
      <c r="P10" s="78">
        <v>5</v>
      </c>
      <c r="Q10" s="78">
        <v>5</v>
      </c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2</v>
      </c>
      <c r="AB10" s="81">
        <f t="shared" si="6"/>
        <v>7</v>
      </c>
      <c r="AC10" s="81">
        <f t="shared" si="7"/>
        <v>9</v>
      </c>
      <c r="AD10" s="82">
        <f t="shared" si="8"/>
        <v>4.7777777777777777</v>
      </c>
      <c r="AE10" s="83">
        <f t="shared" si="9"/>
        <v>0</v>
      </c>
      <c r="AF10" s="84"/>
      <c r="AG10" s="85" t="str">
        <f t="shared" si="10"/>
        <v/>
      </c>
      <c r="AH10" s="85">
        <f t="shared" si="11"/>
        <v>5</v>
      </c>
      <c r="AI10" s="85" t="str">
        <f t="shared" si="12"/>
        <v/>
      </c>
      <c r="AJ10" s="85" t="str">
        <f t="shared" si="13"/>
        <v/>
      </c>
      <c r="AK10" s="85">
        <f t="shared" si="14"/>
        <v>5</v>
      </c>
      <c r="AL10" s="85">
        <f t="shared" si="15"/>
        <v>4</v>
      </c>
      <c r="AM10" s="85">
        <f t="shared" si="16"/>
        <v>4</v>
      </c>
      <c r="AN10" s="85">
        <f t="shared" si="17"/>
        <v>5</v>
      </c>
      <c r="AO10" s="85">
        <f t="shared" si="18"/>
        <v>5</v>
      </c>
      <c r="AP10" s="85">
        <f t="shared" si="19"/>
        <v>5</v>
      </c>
      <c r="AQ10" s="85">
        <f t="shared" si="20"/>
        <v>5</v>
      </c>
      <c r="AR10" s="85">
        <f t="shared" si="21"/>
        <v>5</v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287</v>
      </c>
      <c r="C11" s="108" t="s">
        <v>31</v>
      </c>
      <c r="D11" s="197" t="s">
        <v>538</v>
      </c>
      <c r="E11" s="77">
        <v>2731</v>
      </c>
      <c r="F11" s="78"/>
      <c r="G11" s="78">
        <v>4</v>
      </c>
      <c r="H11" s="78"/>
      <c r="I11" s="78"/>
      <c r="J11" s="78" t="s">
        <v>35</v>
      </c>
      <c r="K11" s="78">
        <v>4</v>
      </c>
      <c r="L11" s="78">
        <v>3</v>
      </c>
      <c r="M11" s="78">
        <v>3</v>
      </c>
      <c r="N11" s="78" t="s">
        <v>35</v>
      </c>
      <c r="O11" s="78">
        <v>3</v>
      </c>
      <c r="P11" s="78">
        <v>3</v>
      </c>
      <c r="Q11" s="78">
        <v>3</v>
      </c>
      <c r="R11" s="78"/>
      <c r="S11" s="78"/>
      <c r="T11" s="78"/>
      <c r="U11" s="78"/>
      <c r="V11" s="80">
        <f t="shared" si="0"/>
        <v>2</v>
      </c>
      <c r="W11" s="182">
        <f t="shared" si="1"/>
        <v>0</v>
      </c>
      <c r="X11" s="182">
        <f t="shared" si="2"/>
        <v>0</v>
      </c>
      <c r="Y11" s="182">
        <f t="shared" si="3"/>
        <v>2</v>
      </c>
      <c r="Z11" s="182">
        <f t="shared" si="4"/>
        <v>5</v>
      </c>
      <c r="AA11" s="182">
        <f t="shared" si="5"/>
        <v>2</v>
      </c>
      <c r="AB11" s="182">
        <f t="shared" si="6"/>
        <v>0</v>
      </c>
      <c r="AC11" s="81">
        <f t="shared" si="7"/>
        <v>9</v>
      </c>
      <c r="AD11" s="82">
        <f t="shared" si="8"/>
        <v>3</v>
      </c>
      <c r="AE11" s="90">
        <f t="shared" si="9"/>
        <v>0</v>
      </c>
      <c r="AG11" s="85" t="str">
        <f t="shared" si="10"/>
        <v/>
      </c>
      <c r="AH11" s="85">
        <f t="shared" si="11"/>
        <v>4</v>
      </c>
      <c r="AI11" s="85" t="str">
        <f t="shared" si="12"/>
        <v/>
      </c>
      <c r="AJ11" s="85" t="str">
        <f t="shared" si="13"/>
        <v/>
      </c>
      <c r="AK11" s="85">
        <f t="shared" si="14"/>
        <v>2</v>
      </c>
      <c r="AL11" s="85">
        <f t="shared" si="15"/>
        <v>4</v>
      </c>
      <c r="AM11" s="85">
        <f t="shared" si="16"/>
        <v>3</v>
      </c>
      <c r="AN11" s="85">
        <f t="shared" si="17"/>
        <v>3</v>
      </c>
      <c r="AO11" s="85">
        <f t="shared" si="18"/>
        <v>2</v>
      </c>
      <c r="AP11" s="85">
        <f t="shared" si="19"/>
        <v>3</v>
      </c>
      <c r="AQ11" s="85">
        <f t="shared" si="20"/>
        <v>3</v>
      </c>
      <c r="AR11" s="85">
        <f t="shared" si="21"/>
        <v>3</v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197" t="s">
        <v>539</v>
      </c>
      <c r="E12" s="77">
        <v>2731</v>
      </c>
      <c r="F12" s="78"/>
      <c r="G12" s="78">
        <v>5</v>
      </c>
      <c r="H12" s="78"/>
      <c r="I12" s="78"/>
      <c r="J12" s="78">
        <v>4</v>
      </c>
      <c r="K12" s="78">
        <v>4</v>
      </c>
      <c r="L12" s="78">
        <v>3</v>
      </c>
      <c r="M12" s="78">
        <v>3</v>
      </c>
      <c r="N12" s="78" t="s">
        <v>35</v>
      </c>
      <c r="O12" s="78">
        <v>3</v>
      </c>
      <c r="P12" s="78">
        <v>3</v>
      </c>
      <c r="Q12" s="78">
        <v>3</v>
      </c>
      <c r="R12" s="78"/>
      <c r="S12" s="78"/>
      <c r="T12" s="78"/>
      <c r="U12" s="79"/>
      <c r="V12" s="80">
        <f t="shared" si="0"/>
        <v>2</v>
      </c>
      <c r="W12" s="81">
        <f t="shared" si="1"/>
        <v>0</v>
      </c>
      <c r="X12" s="81">
        <f t="shared" si="2"/>
        <v>0</v>
      </c>
      <c r="Y12" s="81">
        <f t="shared" si="3"/>
        <v>1</v>
      </c>
      <c r="Z12" s="81">
        <f t="shared" si="4"/>
        <v>5</v>
      </c>
      <c r="AA12" s="81">
        <f t="shared" si="5"/>
        <v>2</v>
      </c>
      <c r="AB12" s="81">
        <f t="shared" si="6"/>
        <v>1</v>
      </c>
      <c r="AC12" s="81">
        <f t="shared" si="7"/>
        <v>9</v>
      </c>
      <c r="AD12" s="82">
        <f t="shared" si="8"/>
        <v>3.3333333333333335</v>
      </c>
      <c r="AE12" s="83">
        <f t="shared" si="9"/>
        <v>0</v>
      </c>
      <c r="AF12" s="84"/>
      <c r="AG12" s="85" t="str">
        <f t="shared" si="10"/>
        <v/>
      </c>
      <c r="AH12" s="85">
        <f t="shared" si="11"/>
        <v>5</v>
      </c>
      <c r="AI12" s="85" t="str">
        <f t="shared" si="12"/>
        <v/>
      </c>
      <c r="AJ12" s="85" t="str">
        <f t="shared" si="13"/>
        <v/>
      </c>
      <c r="AK12" s="85">
        <f t="shared" si="14"/>
        <v>4</v>
      </c>
      <c r="AL12" s="85">
        <f t="shared" si="15"/>
        <v>4</v>
      </c>
      <c r="AM12" s="85">
        <f t="shared" si="16"/>
        <v>3</v>
      </c>
      <c r="AN12" s="85">
        <f t="shared" si="17"/>
        <v>3</v>
      </c>
      <c r="AO12" s="85">
        <f t="shared" si="18"/>
        <v>2</v>
      </c>
      <c r="AP12" s="85">
        <f t="shared" si="19"/>
        <v>3</v>
      </c>
      <c r="AQ12" s="85">
        <f t="shared" si="20"/>
        <v>3</v>
      </c>
      <c r="AR12" s="85">
        <f t="shared" si="21"/>
        <v>3</v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287</v>
      </c>
      <c r="C13" s="108" t="s">
        <v>31</v>
      </c>
      <c r="D13" s="197" t="s">
        <v>540</v>
      </c>
      <c r="E13" s="77">
        <v>2731</v>
      </c>
      <c r="F13" s="78"/>
      <c r="G13" s="78">
        <v>4</v>
      </c>
      <c r="H13" s="78"/>
      <c r="I13" s="78"/>
      <c r="J13" s="78" t="s">
        <v>114</v>
      </c>
      <c r="K13" s="78">
        <v>3</v>
      </c>
      <c r="L13" s="78">
        <v>3</v>
      </c>
      <c r="M13" s="78">
        <v>3</v>
      </c>
      <c r="N13" s="78">
        <v>3</v>
      </c>
      <c r="O13" s="78">
        <v>3</v>
      </c>
      <c r="P13" s="78">
        <v>3</v>
      </c>
      <c r="Q13" s="78">
        <v>3</v>
      </c>
      <c r="R13" s="78"/>
      <c r="S13" s="78"/>
      <c r="T13" s="78"/>
      <c r="U13" s="79"/>
      <c r="V13" s="80">
        <f t="shared" si="0"/>
        <v>2</v>
      </c>
      <c r="W13" s="81">
        <f t="shared" si="1"/>
        <v>0</v>
      </c>
      <c r="X13" s="81">
        <f t="shared" si="2"/>
        <v>0</v>
      </c>
      <c r="Y13" s="81">
        <f t="shared" si="3"/>
        <v>1</v>
      </c>
      <c r="Z13" s="81">
        <f t="shared" si="4"/>
        <v>7</v>
      </c>
      <c r="AA13" s="81">
        <f t="shared" si="5"/>
        <v>1</v>
      </c>
      <c r="AB13" s="81">
        <f t="shared" si="6"/>
        <v>0</v>
      </c>
      <c r="AC13" s="81">
        <f t="shared" si="7"/>
        <v>9</v>
      </c>
      <c r="AD13" s="82">
        <f t="shared" si="8"/>
        <v>3</v>
      </c>
      <c r="AE13" s="83">
        <f t="shared" si="9"/>
        <v>0</v>
      </c>
      <c r="AF13" s="84"/>
      <c r="AG13" s="85" t="str">
        <f t="shared" si="10"/>
        <v/>
      </c>
      <c r="AH13" s="85">
        <f t="shared" si="11"/>
        <v>4</v>
      </c>
      <c r="AI13" s="85" t="str">
        <f t="shared" si="12"/>
        <v/>
      </c>
      <c r="AJ13" s="85" t="str">
        <f t="shared" si="13"/>
        <v/>
      </c>
      <c r="AK13" s="85">
        <f t="shared" si="14"/>
        <v>2</v>
      </c>
      <c r="AL13" s="85">
        <f t="shared" si="15"/>
        <v>3</v>
      </c>
      <c r="AM13" s="85">
        <f t="shared" si="16"/>
        <v>3</v>
      </c>
      <c r="AN13" s="85">
        <f t="shared" si="17"/>
        <v>3</v>
      </c>
      <c r="AO13" s="85">
        <f t="shared" si="18"/>
        <v>3</v>
      </c>
      <c r="AP13" s="85">
        <f t="shared" si="19"/>
        <v>3</v>
      </c>
      <c r="AQ13" s="85">
        <f t="shared" si="20"/>
        <v>3</v>
      </c>
      <c r="AR13" s="85">
        <f t="shared" si="21"/>
        <v>3</v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31</v>
      </c>
      <c r="D14" s="197" t="s">
        <v>541</v>
      </c>
      <c r="E14" s="77">
        <v>2731</v>
      </c>
      <c r="F14" s="78"/>
      <c r="G14" s="78">
        <v>4</v>
      </c>
      <c r="H14" s="78"/>
      <c r="I14" s="78"/>
      <c r="J14" s="78">
        <v>4</v>
      </c>
      <c r="K14" s="78">
        <v>5</v>
      </c>
      <c r="L14" s="78">
        <v>3</v>
      </c>
      <c r="M14" s="78">
        <v>5</v>
      </c>
      <c r="N14" s="78">
        <v>5</v>
      </c>
      <c r="O14" s="78">
        <v>3</v>
      </c>
      <c r="P14" s="78">
        <v>3</v>
      </c>
      <c r="Q14" s="93">
        <v>3</v>
      </c>
      <c r="R14" s="93"/>
      <c r="S14" s="78"/>
      <c r="T14" s="78"/>
      <c r="U14" s="79"/>
      <c r="V14" s="94">
        <f t="shared" si="0"/>
        <v>3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4</v>
      </c>
      <c r="AA14" s="123">
        <f t="shared" si="5"/>
        <v>2</v>
      </c>
      <c r="AB14" s="123">
        <f t="shared" si="6"/>
        <v>3</v>
      </c>
      <c r="AC14" s="123">
        <f t="shared" si="7"/>
        <v>9</v>
      </c>
      <c r="AD14" s="95">
        <f t="shared" si="8"/>
        <v>3.8888888888888888</v>
      </c>
      <c r="AE14" s="96">
        <f t="shared" si="9"/>
        <v>0</v>
      </c>
      <c r="AF14" s="17"/>
      <c r="AG14" s="85" t="str">
        <f t="shared" si="10"/>
        <v/>
      </c>
      <c r="AH14" s="85">
        <f t="shared" si="11"/>
        <v>4</v>
      </c>
      <c r="AI14" s="85" t="str">
        <f t="shared" si="12"/>
        <v/>
      </c>
      <c r="AJ14" s="85" t="str">
        <f t="shared" si="13"/>
        <v/>
      </c>
      <c r="AK14" s="85">
        <f t="shared" si="14"/>
        <v>4</v>
      </c>
      <c r="AL14" s="85">
        <f t="shared" si="15"/>
        <v>5</v>
      </c>
      <c r="AM14" s="85">
        <f t="shared" si="16"/>
        <v>3</v>
      </c>
      <c r="AN14" s="85">
        <f t="shared" si="17"/>
        <v>5</v>
      </c>
      <c r="AO14" s="85">
        <f t="shared" si="18"/>
        <v>5</v>
      </c>
      <c r="AP14" s="85">
        <f t="shared" si="19"/>
        <v>3</v>
      </c>
      <c r="AQ14" s="85">
        <f t="shared" si="20"/>
        <v>3</v>
      </c>
      <c r="AR14" s="85">
        <f t="shared" si="21"/>
        <v>3</v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31</v>
      </c>
      <c r="D15" s="197" t="s">
        <v>542</v>
      </c>
      <c r="E15" s="77">
        <v>2731</v>
      </c>
      <c r="F15" s="78"/>
      <c r="G15" s="78">
        <v>5</v>
      </c>
      <c r="H15" s="78"/>
      <c r="I15" s="78"/>
      <c r="J15" s="78">
        <v>4</v>
      </c>
      <c r="K15" s="78">
        <v>5</v>
      </c>
      <c r="L15" s="78">
        <v>5</v>
      </c>
      <c r="M15" s="78">
        <v>5</v>
      </c>
      <c r="N15" s="78">
        <v>5</v>
      </c>
      <c r="O15" s="78">
        <v>5</v>
      </c>
      <c r="P15" s="78">
        <v>5</v>
      </c>
      <c r="Q15" s="93">
        <v>4</v>
      </c>
      <c r="R15" s="93"/>
      <c r="S15" s="78"/>
      <c r="T15" s="78"/>
      <c r="U15" s="79"/>
      <c r="V15" s="94">
        <f t="shared" si="0"/>
        <v>4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2</v>
      </c>
      <c r="AB15" s="123">
        <f t="shared" si="6"/>
        <v>7</v>
      </c>
      <c r="AC15" s="123">
        <f t="shared" si="7"/>
        <v>9</v>
      </c>
      <c r="AD15" s="95">
        <f t="shared" si="8"/>
        <v>4.7777777777777777</v>
      </c>
      <c r="AE15" s="96">
        <f t="shared" si="9"/>
        <v>0</v>
      </c>
      <c r="AF15" s="17"/>
      <c r="AG15" s="85" t="str">
        <f t="shared" si="10"/>
        <v/>
      </c>
      <c r="AH15" s="85">
        <f t="shared" si="11"/>
        <v>5</v>
      </c>
      <c r="AI15" s="85" t="str">
        <f t="shared" si="12"/>
        <v/>
      </c>
      <c r="AJ15" s="85" t="str">
        <f t="shared" si="13"/>
        <v/>
      </c>
      <c r="AK15" s="85">
        <f t="shared" si="14"/>
        <v>4</v>
      </c>
      <c r="AL15" s="85">
        <f t="shared" si="15"/>
        <v>5</v>
      </c>
      <c r="AM15" s="85">
        <f t="shared" si="16"/>
        <v>5</v>
      </c>
      <c r="AN15" s="85">
        <f t="shared" si="17"/>
        <v>5</v>
      </c>
      <c r="AO15" s="85">
        <f t="shared" si="18"/>
        <v>5</v>
      </c>
      <c r="AP15" s="85">
        <f t="shared" si="19"/>
        <v>5</v>
      </c>
      <c r="AQ15" s="85">
        <f t="shared" si="20"/>
        <v>5</v>
      </c>
      <c r="AR15" s="85">
        <f t="shared" si="21"/>
        <v>4</v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31</v>
      </c>
      <c r="D16" s="197" t="s">
        <v>543</v>
      </c>
      <c r="E16" s="77">
        <v>2731</v>
      </c>
      <c r="F16" s="78"/>
      <c r="G16" s="78">
        <v>4</v>
      </c>
      <c r="H16" s="78"/>
      <c r="I16" s="78"/>
      <c r="J16" s="78">
        <v>4</v>
      </c>
      <c r="K16" s="78">
        <v>4</v>
      </c>
      <c r="L16" s="78">
        <v>3</v>
      </c>
      <c r="M16" s="78">
        <v>3</v>
      </c>
      <c r="N16" s="78">
        <v>4</v>
      </c>
      <c r="O16" s="78">
        <v>4</v>
      </c>
      <c r="P16" s="78">
        <v>4</v>
      </c>
      <c r="Q16" s="93">
        <v>4</v>
      </c>
      <c r="R16" s="93"/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2</v>
      </c>
      <c r="AA16" s="123">
        <f t="shared" si="5"/>
        <v>7</v>
      </c>
      <c r="AB16" s="123">
        <f t="shared" si="6"/>
        <v>0</v>
      </c>
      <c r="AC16" s="123">
        <f t="shared" si="7"/>
        <v>9</v>
      </c>
      <c r="AD16" s="95">
        <f t="shared" si="8"/>
        <v>3.7777777777777777</v>
      </c>
      <c r="AE16" s="96">
        <f t="shared" si="9"/>
        <v>0</v>
      </c>
      <c r="AF16" s="17"/>
      <c r="AG16" s="85" t="str">
        <f t="shared" si="10"/>
        <v/>
      </c>
      <c r="AH16" s="85">
        <f t="shared" si="11"/>
        <v>4</v>
      </c>
      <c r="AI16" s="85" t="str">
        <f t="shared" si="12"/>
        <v/>
      </c>
      <c r="AJ16" s="85" t="str">
        <f t="shared" si="13"/>
        <v/>
      </c>
      <c r="AK16" s="85">
        <f t="shared" si="14"/>
        <v>4</v>
      </c>
      <c r="AL16" s="85">
        <f t="shared" si="15"/>
        <v>4</v>
      </c>
      <c r="AM16" s="85">
        <f t="shared" si="16"/>
        <v>3</v>
      </c>
      <c r="AN16" s="85">
        <f t="shared" si="17"/>
        <v>3</v>
      </c>
      <c r="AO16" s="85">
        <f t="shared" si="18"/>
        <v>4</v>
      </c>
      <c r="AP16" s="85">
        <f t="shared" si="19"/>
        <v>4</v>
      </c>
      <c r="AQ16" s="85">
        <f t="shared" si="20"/>
        <v>4</v>
      </c>
      <c r="AR16" s="85">
        <f t="shared" si="21"/>
        <v>4</v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110</v>
      </c>
      <c r="D17" s="197" t="s">
        <v>544</v>
      </c>
      <c r="E17" s="77">
        <v>2731</v>
      </c>
      <c r="F17" s="78"/>
      <c r="G17" s="78">
        <v>5</v>
      </c>
      <c r="H17" s="78"/>
      <c r="I17" s="78"/>
      <c r="J17" s="78" t="s">
        <v>127</v>
      </c>
      <c r="K17" s="78">
        <v>4</v>
      </c>
      <c r="L17" s="78">
        <v>4</v>
      </c>
      <c r="M17" s="78">
        <v>5</v>
      </c>
      <c r="N17" s="78">
        <v>4</v>
      </c>
      <c r="O17" s="78">
        <v>5</v>
      </c>
      <c r="P17" s="78">
        <v>4</v>
      </c>
      <c r="Q17" s="93">
        <v>4</v>
      </c>
      <c r="R17" s="93"/>
      <c r="S17" s="78"/>
      <c r="T17" s="78"/>
      <c r="U17" s="79"/>
      <c r="V17" s="94">
        <f t="shared" si="0"/>
        <v>4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5</v>
      </c>
      <c r="AB17" s="123">
        <f t="shared" si="6"/>
        <v>3</v>
      </c>
      <c r="AC17" s="123">
        <f t="shared" si="7"/>
        <v>8</v>
      </c>
      <c r="AD17" s="95">
        <f t="shared" si="8"/>
        <v>4.375</v>
      </c>
      <c r="AE17" s="96">
        <f t="shared" si="9"/>
        <v>0</v>
      </c>
      <c r="AF17" s="17"/>
      <c r="AG17" s="85" t="str">
        <f t="shared" si="10"/>
        <v/>
      </c>
      <c r="AH17" s="85">
        <f t="shared" si="11"/>
        <v>5</v>
      </c>
      <c r="AI17" s="85" t="str">
        <f t="shared" si="12"/>
        <v/>
      </c>
      <c r="AJ17" s="85" t="str">
        <f t="shared" si="13"/>
        <v/>
      </c>
      <c r="AK17" s="85" t="str">
        <f t="shared" si="14"/>
        <v>А</v>
      </c>
      <c r="AL17" s="85">
        <f t="shared" si="15"/>
        <v>4</v>
      </c>
      <c r="AM17" s="85">
        <f t="shared" si="16"/>
        <v>4</v>
      </c>
      <c r="AN17" s="85">
        <f t="shared" si="17"/>
        <v>5</v>
      </c>
      <c r="AO17" s="85">
        <f t="shared" si="18"/>
        <v>4</v>
      </c>
      <c r="AP17" s="85">
        <f t="shared" si="19"/>
        <v>5</v>
      </c>
      <c r="AQ17" s="85">
        <f t="shared" si="20"/>
        <v>4</v>
      </c>
      <c r="AR17" s="85">
        <f t="shared" si="21"/>
        <v>4</v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31</v>
      </c>
      <c r="D18" s="197" t="s">
        <v>545</v>
      </c>
      <c r="E18" s="77">
        <v>2731</v>
      </c>
      <c r="F18" s="78"/>
      <c r="G18" s="78">
        <v>5</v>
      </c>
      <c r="H18" s="78"/>
      <c r="I18" s="78"/>
      <c r="J18" s="78">
        <v>5</v>
      </c>
      <c r="K18" s="78">
        <v>5</v>
      </c>
      <c r="L18" s="78">
        <v>5</v>
      </c>
      <c r="M18" s="78">
        <v>5</v>
      </c>
      <c r="N18" s="78">
        <v>5</v>
      </c>
      <c r="O18" s="78">
        <v>5</v>
      </c>
      <c r="P18" s="78">
        <v>5</v>
      </c>
      <c r="Q18" s="93">
        <v>5</v>
      </c>
      <c r="R18" s="93"/>
      <c r="S18" s="78"/>
      <c r="T18" s="78"/>
      <c r="U18" s="79"/>
      <c r="V18" s="94">
        <f t="shared" si="0"/>
        <v>5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9</v>
      </c>
      <c r="AC18" s="123">
        <f t="shared" si="7"/>
        <v>9</v>
      </c>
      <c r="AD18" s="95">
        <f t="shared" si="8"/>
        <v>5</v>
      </c>
      <c r="AE18" s="96">
        <f t="shared" si="9"/>
        <v>0</v>
      </c>
      <c r="AF18" s="17"/>
      <c r="AG18" s="85" t="str">
        <f t="shared" si="10"/>
        <v/>
      </c>
      <c r="AH18" s="85">
        <f t="shared" si="11"/>
        <v>5</v>
      </c>
      <c r="AI18" s="85" t="str">
        <f t="shared" si="12"/>
        <v/>
      </c>
      <c r="AJ18" s="85" t="str">
        <f t="shared" si="13"/>
        <v/>
      </c>
      <c r="AK18" s="85">
        <f t="shared" si="14"/>
        <v>5</v>
      </c>
      <c r="AL18" s="85">
        <f t="shared" si="15"/>
        <v>5</v>
      </c>
      <c r="AM18" s="85">
        <f t="shared" si="16"/>
        <v>5</v>
      </c>
      <c r="AN18" s="85">
        <f t="shared" si="17"/>
        <v>5</v>
      </c>
      <c r="AO18" s="85">
        <f t="shared" si="18"/>
        <v>5</v>
      </c>
      <c r="AP18" s="85">
        <f t="shared" si="19"/>
        <v>5</v>
      </c>
      <c r="AQ18" s="85">
        <f t="shared" si="20"/>
        <v>5</v>
      </c>
      <c r="AR18" s="85">
        <f t="shared" si="21"/>
        <v>5</v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31</v>
      </c>
      <c r="D19" s="197" t="s">
        <v>546</v>
      </c>
      <c r="E19" s="77">
        <v>2731</v>
      </c>
      <c r="F19" s="78"/>
      <c r="G19" s="78">
        <v>5</v>
      </c>
      <c r="H19" s="78"/>
      <c r="I19" s="78"/>
      <c r="J19" s="78">
        <v>4</v>
      </c>
      <c r="K19" s="78">
        <v>4</v>
      </c>
      <c r="L19" s="78">
        <v>5</v>
      </c>
      <c r="M19" s="78">
        <v>5</v>
      </c>
      <c r="N19" s="78">
        <v>5</v>
      </c>
      <c r="O19" s="78">
        <v>5</v>
      </c>
      <c r="P19" s="78">
        <v>5</v>
      </c>
      <c r="Q19" s="78">
        <v>5</v>
      </c>
      <c r="R19" s="78"/>
      <c r="S19" s="78"/>
      <c r="T19" s="78"/>
      <c r="U19" s="79"/>
      <c r="V19" s="94">
        <f t="shared" si="0"/>
        <v>4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2</v>
      </c>
      <c r="AB19" s="123">
        <f t="shared" si="6"/>
        <v>7</v>
      </c>
      <c r="AC19" s="123">
        <f t="shared" si="7"/>
        <v>9</v>
      </c>
      <c r="AD19" s="95">
        <f t="shared" si="8"/>
        <v>4.7777777777777777</v>
      </c>
      <c r="AE19" s="96">
        <f t="shared" si="9"/>
        <v>0</v>
      </c>
      <c r="AF19" s="17"/>
      <c r="AG19" s="85" t="str">
        <f t="shared" si="10"/>
        <v/>
      </c>
      <c r="AH19" s="85">
        <f t="shared" si="11"/>
        <v>5</v>
      </c>
      <c r="AI19" s="85" t="str">
        <f t="shared" si="12"/>
        <v/>
      </c>
      <c r="AJ19" s="85" t="str">
        <f t="shared" si="13"/>
        <v/>
      </c>
      <c r="AK19" s="85">
        <f t="shared" si="14"/>
        <v>4</v>
      </c>
      <c r="AL19" s="85">
        <f t="shared" si="15"/>
        <v>4</v>
      </c>
      <c r="AM19" s="85">
        <f t="shared" si="16"/>
        <v>5</v>
      </c>
      <c r="AN19" s="85">
        <f t="shared" si="17"/>
        <v>5</v>
      </c>
      <c r="AO19" s="85">
        <f t="shared" si="18"/>
        <v>5</v>
      </c>
      <c r="AP19" s="85">
        <f t="shared" si="19"/>
        <v>5</v>
      </c>
      <c r="AQ19" s="85">
        <f t="shared" si="20"/>
        <v>5</v>
      </c>
      <c r="AR19" s="85">
        <f t="shared" si="21"/>
        <v>5</v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31</v>
      </c>
      <c r="D20" s="197" t="s">
        <v>547</v>
      </c>
      <c r="E20" s="77">
        <v>2731</v>
      </c>
      <c r="F20" s="78"/>
      <c r="G20" s="78">
        <v>5</v>
      </c>
      <c r="H20" s="78"/>
      <c r="I20" s="78"/>
      <c r="J20" s="78">
        <v>5</v>
      </c>
      <c r="K20" s="78">
        <v>4</v>
      </c>
      <c r="L20" s="78">
        <v>5</v>
      </c>
      <c r="M20" s="78">
        <v>5</v>
      </c>
      <c r="N20" s="78">
        <v>4</v>
      </c>
      <c r="O20" s="78">
        <v>5</v>
      </c>
      <c r="P20" s="78">
        <v>5</v>
      </c>
      <c r="Q20" s="93">
        <v>4</v>
      </c>
      <c r="R20" s="93"/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3</v>
      </c>
      <c r="AB20" s="123">
        <f t="shared" si="6"/>
        <v>6</v>
      </c>
      <c r="AC20" s="123">
        <f t="shared" si="7"/>
        <v>9</v>
      </c>
      <c r="AD20" s="95">
        <f t="shared" si="8"/>
        <v>4.666666666666667</v>
      </c>
      <c r="AE20" s="96">
        <f t="shared" si="9"/>
        <v>0</v>
      </c>
      <c r="AF20" s="17"/>
      <c r="AG20" s="85" t="str">
        <f t="shared" si="10"/>
        <v/>
      </c>
      <c r="AH20" s="85">
        <f t="shared" si="11"/>
        <v>5</v>
      </c>
      <c r="AI20" s="85" t="str">
        <f t="shared" si="12"/>
        <v/>
      </c>
      <c r="AJ20" s="85" t="str">
        <f t="shared" si="13"/>
        <v/>
      </c>
      <c r="AK20" s="85">
        <f t="shared" si="14"/>
        <v>5</v>
      </c>
      <c r="AL20" s="85">
        <f t="shared" si="15"/>
        <v>4</v>
      </c>
      <c r="AM20" s="85">
        <f t="shared" si="16"/>
        <v>5</v>
      </c>
      <c r="AN20" s="85">
        <f t="shared" si="17"/>
        <v>5</v>
      </c>
      <c r="AO20" s="85">
        <f t="shared" si="18"/>
        <v>4</v>
      </c>
      <c r="AP20" s="85">
        <f t="shared" si="19"/>
        <v>5</v>
      </c>
      <c r="AQ20" s="85">
        <f t="shared" si="20"/>
        <v>5</v>
      </c>
      <c r="AR20" s="85">
        <f t="shared" si="21"/>
        <v>4</v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31</v>
      </c>
      <c r="D21" s="197" t="s">
        <v>548</v>
      </c>
      <c r="E21" s="77">
        <v>2731</v>
      </c>
      <c r="F21" s="78"/>
      <c r="G21" s="78">
        <v>5</v>
      </c>
      <c r="H21" s="78"/>
      <c r="I21" s="78"/>
      <c r="J21" s="78">
        <v>5</v>
      </c>
      <c r="K21" s="78">
        <v>5</v>
      </c>
      <c r="L21" s="78">
        <v>5</v>
      </c>
      <c r="M21" s="78">
        <v>5</v>
      </c>
      <c r="N21" s="78">
        <v>5</v>
      </c>
      <c r="O21" s="78">
        <v>5</v>
      </c>
      <c r="P21" s="78">
        <v>5</v>
      </c>
      <c r="Q21" s="93">
        <v>5</v>
      </c>
      <c r="R21" s="93"/>
      <c r="S21" s="78"/>
      <c r="T21" s="78"/>
      <c r="U21" s="79"/>
      <c r="V21" s="94">
        <f t="shared" si="0"/>
        <v>5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9</v>
      </c>
      <c r="AC21" s="123">
        <f t="shared" si="7"/>
        <v>9</v>
      </c>
      <c r="AD21" s="95">
        <f t="shared" si="8"/>
        <v>5</v>
      </c>
      <c r="AE21" s="96">
        <f t="shared" si="9"/>
        <v>0</v>
      </c>
      <c r="AF21" s="17"/>
      <c r="AG21" s="85" t="str">
        <f t="shared" si="10"/>
        <v/>
      </c>
      <c r="AH21" s="85">
        <f t="shared" si="11"/>
        <v>5</v>
      </c>
      <c r="AI21" s="85" t="str">
        <f t="shared" si="12"/>
        <v/>
      </c>
      <c r="AJ21" s="85" t="str">
        <f t="shared" si="13"/>
        <v/>
      </c>
      <c r="AK21" s="85">
        <f t="shared" si="14"/>
        <v>5</v>
      </c>
      <c r="AL21" s="85">
        <f t="shared" si="15"/>
        <v>5</v>
      </c>
      <c r="AM21" s="85">
        <f t="shared" si="16"/>
        <v>5</v>
      </c>
      <c r="AN21" s="85">
        <f t="shared" si="17"/>
        <v>5</v>
      </c>
      <c r="AO21" s="85">
        <f t="shared" si="18"/>
        <v>5</v>
      </c>
      <c r="AP21" s="85">
        <f t="shared" si="19"/>
        <v>5</v>
      </c>
      <c r="AQ21" s="85">
        <f t="shared" si="20"/>
        <v>5</v>
      </c>
      <c r="AR21" s="85">
        <f t="shared" si="21"/>
        <v>5</v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31</v>
      </c>
      <c r="D22" s="197" t="s">
        <v>549</v>
      </c>
      <c r="E22" s="77">
        <v>2731</v>
      </c>
      <c r="F22" s="78"/>
      <c r="G22" s="78">
        <v>5</v>
      </c>
      <c r="H22" s="78"/>
      <c r="I22" s="78"/>
      <c r="J22" s="78">
        <v>5</v>
      </c>
      <c r="K22" s="78">
        <v>5</v>
      </c>
      <c r="L22" s="78">
        <v>5</v>
      </c>
      <c r="M22" s="78">
        <v>5</v>
      </c>
      <c r="N22" s="78">
        <v>5</v>
      </c>
      <c r="O22" s="78">
        <v>5</v>
      </c>
      <c r="P22" s="78">
        <v>5</v>
      </c>
      <c r="Q22" s="93">
        <v>5</v>
      </c>
      <c r="R22" s="93"/>
      <c r="S22" s="78"/>
      <c r="T22" s="78"/>
      <c r="U22" s="79"/>
      <c r="V22" s="94">
        <f t="shared" si="0"/>
        <v>5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9</v>
      </c>
      <c r="AC22" s="123">
        <f t="shared" si="7"/>
        <v>9</v>
      </c>
      <c r="AD22" s="95">
        <f t="shared" si="8"/>
        <v>5</v>
      </c>
      <c r="AE22" s="96">
        <f t="shared" si="9"/>
        <v>0</v>
      </c>
      <c r="AF22" s="17"/>
      <c r="AG22" s="85" t="str">
        <f t="shared" si="10"/>
        <v/>
      </c>
      <c r="AH22" s="85">
        <f t="shared" si="11"/>
        <v>5</v>
      </c>
      <c r="AI22" s="85" t="str">
        <f t="shared" si="12"/>
        <v/>
      </c>
      <c r="AJ22" s="85" t="str">
        <f t="shared" si="13"/>
        <v/>
      </c>
      <c r="AK22" s="85">
        <f t="shared" si="14"/>
        <v>5</v>
      </c>
      <c r="AL22" s="85">
        <f t="shared" si="15"/>
        <v>5</v>
      </c>
      <c r="AM22" s="85">
        <f t="shared" si="16"/>
        <v>5</v>
      </c>
      <c r="AN22" s="85">
        <f t="shared" si="17"/>
        <v>5</v>
      </c>
      <c r="AO22" s="85">
        <f t="shared" si="18"/>
        <v>5</v>
      </c>
      <c r="AP22" s="85">
        <f t="shared" si="19"/>
        <v>5</v>
      </c>
      <c r="AQ22" s="85">
        <f t="shared" si="20"/>
        <v>5</v>
      </c>
      <c r="AR22" s="85">
        <f t="shared" si="21"/>
        <v>5</v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31</v>
      </c>
      <c r="D23" s="197" t="s">
        <v>550</v>
      </c>
      <c r="E23" s="77">
        <v>2731</v>
      </c>
      <c r="F23" s="78"/>
      <c r="G23" s="78">
        <v>4</v>
      </c>
      <c r="H23" s="78"/>
      <c r="I23" s="78"/>
      <c r="J23" s="78">
        <v>4</v>
      </c>
      <c r="K23" s="78">
        <v>4</v>
      </c>
      <c r="L23" s="78">
        <v>4</v>
      </c>
      <c r="M23" s="78">
        <v>3</v>
      </c>
      <c r="N23" s="78">
        <v>3</v>
      </c>
      <c r="O23" s="78">
        <v>3</v>
      </c>
      <c r="P23" s="78">
        <v>3</v>
      </c>
      <c r="Q23" s="93">
        <v>3</v>
      </c>
      <c r="R23" s="93"/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5</v>
      </c>
      <c r="AA23" s="123">
        <f t="shared" si="5"/>
        <v>4</v>
      </c>
      <c r="AB23" s="123">
        <f t="shared" si="6"/>
        <v>0</v>
      </c>
      <c r="AC23" s="123">
        <f t="shared" si="7"/>
        <v>9</v>
      </c>
      <c r="AD23" s="95">
        <f t="shared" si="8"/>
        <v>3.4444444444444446</v>
      </c>
      <c r="AE23" s="96">
        <f t="shared" si="9"/>
        <v>0</v>
      </c>
      <c r="AF23" s="17"/>
      <c r="AG23" s="85" t="str">
        <f t="shared" si="10"/>
        <v/>
      </c>
      <c r="AH23" s="85">
        <f t="shared" si="11"/>
        <v>4</v>
      </c>
      <c r="AI23" s="85" t="str">
        <f t="shared" si="12"/>
        <v/>
      </c>
      <c r="AJ23" s="85" t="str">
        <f t="shared" si="13"/>
        <v/>
      </c>
      <c r="AK23" s="85">
        <f t="shared" si="14"/>
        <v>4</v>
      </c>
      <c r="AL23" s="85">
        <f t="shared" si="15"/>
        <v>4</v>
      </c>
      <c r="AM23" s="85">
        <f t="shared" si="16"/>
        <v>4</v>
      </c>
      <c r="AN23" s="85">
        <f t="shared" si="17"/>
        <v>3</v>
      </c>
      <c r="AO23" s="85">
        <f t="shared" si="18"/>
        <v>3</v>
      </c>
      <c r="AP23" s="85">
        <f t="shared" si="19"/>
        <v>3</v>
      </c>
      <c r="AQ23" s="85">
        <f t="shared" si="20"/>
        <v>3</v>
      </c>
      <c r="AR23" s="85">
        <f t="shared" si="21"/>
        <v>3</v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31</v>
      </c>
      <c r="D24" s="197" t="s">
        <v>551</v>
      </c>
      <c r="E24" s="77">
        <v>2731</v>
      </c>
      <c r="F24" s="78"/>
      <c r="G24" s="78">
        <v>4</v>
      </c>
      <c r="H24" s="78"/>
      <c r="I24" s="78"/>
      <c r="J24" s="78">
        <v>4</v>
      </c>
      <c r="K24" s="78">
        <v>4</v>
      </c>
      <c r="L24" s="78">
        <v>3</v>
      </c>
      <c r="M24" s="78">
        <v>3</v>
      </c>
      <c r="N24" s="78">
        <v>3</v>
      </c>
      <c r="O24" s="78">
        <v>3</v>
      </c>
      <c r="P24" s="78">
        <v>3</v>
      </c>
      <c r="Q24" s="93">
        <v>3</v>
      </c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6</v>
      </c>
      <c r="AA24" s="123">
        <f t="shared" si="5"/>
        <v>3</v>
      </c>
      <c r="AB24" s="123">
        <f t="shared" si="6"/>
        <v>0</v>
      </c>
      <c r="AC24" s="123">
        <f t="shared" si="7"/>
        <v>9</v>
      </c>
      <c r="AD24" s="95">
        <f t="shared" si="8"/>
        <v>3.3333333333333335</v>
      </c>
      <c r="AE24" s="96">
        <f t="shared" si="9"/>
        <v>0</v>
      </c>
      <c r="AF24" s="17"/>
      <c r="AG24" s="85" t="str">
        <f t="shared" si="10"/>
        <v/>
      </c>
      <c r="AH24" s="85">
        <f t="shared" si="11"/>
        <v>4</v>
      </c>
      <c r="AI24" s="85" t="str">
        <f t="shared" si="12"/>
        <v/>
      </c>
      <c r="AJ24" s="85" t="str">
        <f t="shared" si="13"/>
        <v/>
      </c>
      <c r="AK24" s="85">
        <f t="shared" si="14"/>
        <v>4</v>
      </c>
      <c r="AL24" s="85">
        <f t="shared" si="15"/>
        <v>4</v>
      </c>
      <c r="AM24" s="85">
        <f t="shared" si="16"/>
        <v>3</v>
      </c>
      <c r="AN24" s="85">
        <f t="shared" si="17"/>
        <v>3</v>
      </c>
      <c r="AO24" s="85">
        <f t="shared" si="18"/>
        <v>3</v>
      </c>
      <c r="AP24" s="85">
        <f t="shared" si="19"/>
        <v>3</v>
      </c>
      <c r="AQ24" s="85">
        <f t="shared" si="20"/>
        <v>3</v>
      </c>
      <c r="AR24" s="85">
        <f t="shared" si="21"/>
        <v>3</v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31</v>
      </c>
      <c r="D25" s="197" t="s">
        <v>552</v>
      </c>
      <c r="E25" s="77">
        <v>2731</v>
      </c>
      <c r="F25" s="78"/>
      <c r="G25" s="78">
        <v>4</v>
      </c>
      <c r="H25" s="78"/>
      <c r="I25" s="78"/>
      <c r="J25" s="78">
        <v>5</v>
      </c>
      <c r="K25" s="78">
        <v>5</v>
      </c>
      <c r="L25" s="78">
        <v>5</v>
      </c>
      <c r="M25" s="78">
        <v>4</v>
      </c>
      <c r="N25" s="78">
        <v>5</v>
      </c>
      <c r="O25" s="78">
        <v>4</v>
      </c>
      <c r="P25" s="78">
        <v>5</v>
      </c>
      <c r="Q25" s="93">
        <v>5</v>
      </c>
      <c r="R25" s="93"/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3</v>
      </c>
      <c r="AB25" s="123">
        <f t="shared" si="6"/>
        <v>6</v>
      </c>
      <c r="AC25" s="123">
        <f t="shared" si="7"/>
        <v>9</v>
      </c>
      <c r="AD25" s="95">
        <f t="shared" si="8"/>
        <v>4.666666666666667</v>
      </c>
      <c r="AE25" s="96">
        <f t="shared" si="9"/>
        <v>0</v>
      </c>
      <c r="AF25" s="17"/>
      <c r="AG25" s="85" t="str">
        <f t="shared" si="10"/>
        <v/>
      </c>
      <c r="AH25" s="85">
        <f t="shared" si="11"/>
        <v>4</v>
      </c>
      <c r="AI25" s="85" t="str">
        <f t="shared" si="12"/>
        <v/>
      </c>
      <c r="AJ25" s="85" t="str">
        <f t="shared" si="13"/>
        <v/>
      </c>
      <c r="AK25" s="85">
        <f t="shared" si="14"/>
        <v>5</v>
      </c>
      <c r="AL25" s="85">
        <f t="shared" si="15"/>
        <v>5</v>
      </c>
      <c r="AM25" s="85">
        <f t="shared" si="16"/>
        <v>5</v>
      </c>
      <c r="AN25" s="85">
        <f t="shared" si="17"/>
        <v>4</v>
      </c>
      <c r="AO25" s="85">
        <f t="shared" si="18"/>
        <v>5</v>
      </c>
      <c r="AP25" s="85">
        <f t="shared" si="19"/>
        <v>4</v>
      </c>
      <c r="AQ25" s="85">
        <f t="shared" si="20"/>
        <v>5</v>
      </c>
      <c r="AR25" s="85">
        <f t="shared" si="21"/>
        <v>5</v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31</v>
      </c>
      <c r="D26" s="197" t="s">
        <v>553</v>
      </c>
      <c r="E26" s="77">
        <v>2731</v>
      </c>
      <c r="F26" s="78"/>
      <c r="G26" s="78">
        <v>5</v>
      </c>
      <c r="H26" s="78"/>
      <c r="I26" s="78"/>
      <c r="J26" s="78">
        <v>3</v>
      </c>
      <c r="K26" s="78">
        <v>3</v>
      </c>
      <c r="L26" s="78">
        <v>5</v>
      </c>
      <c r="M26" s="78">
        <v>3</v>
      </c>
      <c r="N26" s="78">
        <v>4</v>
      </c>
      <c r="O26" s="78">
        <v>4</v>
      </c>
      <c r="P26" s="78">
        <v>3</v>
      </c>
      <c r="Q26" s="104">
        <v>3</v>
      </c>
      <c r="R26" s="93"/>
      <c r="S26" s="78"/>
      <c r="T26" s="78"/>
      <c r="U26" s="79"/>
      <c r="V26" s="94">
        <f t="shared" si="0"/>
        <v>3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5</v>
      </c>
      <c r="AA26" s="123">
        <f t="shared" si="5"/>
        <v>2</v>
      </c>
      <c r="AB26" s="123">
        <f t="shared" si="6"/>
        <v>2</v>
      </c>
      <c r="AC26" s="123">
        <f t="shared" si="7"/>
        <v>9</v>
      </c>
      <c r="AD26" s="95">
        <f t="shared" si="8"/>
        <v>3.6666666666666665</v>
      </c>
      <c r="AE26" s="96">
        <f t="shared" si="9"/>
        <v>0</v>
      </c>
      <c r="AF26" s="17"/>
      <c r="AG26" s="85" t="str">
        <f t="shared" si="10"/>
        <v/>
      </c>
      <c r="AH26" s="85">
        <f t="shared" si="11"/>
        <v>5</v>
      </c>
      <c r="AI26" s="85" t="str">
        <f t="shared" si="12"/>
        <v/>
      </c>
      <c r="AJ26" s="85" t="str">
        <f t="shared" si="13"/>
        <v/>
      </c>
      <c r="AK26" s="85">
        <f t="shared" si="14"/>
        <v>3</v>
      </c>
      <c r="AL26" s="85">
        <f t="shared" si="15"/>
        <v>3</v>
      </c>
      <c r="AM26" s="85">
        <f t="shared" si="16"/>
        <v>5</v>
      </c>
      <c r="AN26" s="85">
        <f t="shared" si="17"/>
        <v>3</v>
      </c>
      <c r="AO26" s="85">
        <f t="shared" si="18"/>
        <v>4</v>
      </c>
      <c r="AP26" s="85">
        <f t="shared" si="19"/>
        <v>4</v>
      </c>
      <c r="AQ26" s="85">
        <f t="shared" si="20"/>
        <v>3</v>
      </c>
      <c r="AR26" s="85">
        <f t="shared" si="21"/>
        <v>3</v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31</v>
      </c>
      <c r="D27" s="197" t="s">
        <v>554</v>
      </c>
      <c r="E27" s="77">
        <v>2731</v>
      </c>
      <c r="F27" s="78"/>
      <c r="G27" s="78">
        <v>5</v>
      </c>
      <c r="H27" s="78"/>
      <c r="I27" s="78"/>
      <c r="J27" s="78">
        <v>5</v>
      </c>
      <c r="K27" s="78">
        <v>4</v>
      </c>
      <c r="L27" s="78">
        <v>4</v>
      </c>
      <c r="M27" s="78">
        <v>3</v>
      </c>
      <c r="N27" s="78">
        <v>4</v>
      </c>
      <c r="O27" s="78">
        <v>4</v>
      </c>
      <c r="P27" s="78">
        <v>3</v>
      </c>
      <c r="Q27" s="93">
        <v>4</v>
      </c>
      <c r="R27" s="93"/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2</v>
      </c>
      <c r="AA27" s="123">
        <f t="shared" si="5"/>
        <v>5</v>
      </c>
      <c r="AB27" s="123">
        <f t="shared" si="6"/>
        <v>2</v>
      </c>
      <c r="AC27" s="123">
        <f t="shared" si="7"/>
        <v>9</v>
      </c>
      <c r="AD27" s="95">
        <f t="shared" si="8"/>
        <v>4</v>
      </c>
      <c r="AE27" s="96">
        <f t="shared" si="9"/>
        <v>0</v>
      </c>
      <c r="AF27" s="17"/>
      <c r="AG27" s="85" t="str">
        <f t="shared" si="10"/>
        <v/>
      </c>
      <c r="AH27" s="85">
        <f t="shared" si="11"/>
        <v>5</v>
      </c>
      <c r="AI27" s="85" t="str">
        <f t="shared" si="12"/>
        <v/>
      </c>
      <c r="AJ27" s="85" t="str">
        <f t="shared" si="13"/>
        <v/>
      </c>
      <c r="AK27" s="85">
        <f t="shared" si="14"/>
        <v>5</v>
      </c>
      <c r="AL27" s="85">
        <f t="shared" si="15"/>
        <v>4</v>
      </c>
      <c r="AM27" s="85">
        <f t="shared" si="16"/>
        <v>4</v>
      </c>
      <c r="AN27" s="85">
        <f t="shared" si="17"/>
        <v>3</v>
      </c>
      <c r="AO27" s="85">
        <f t="shared" si="18"/>
        <v>4</v>
      </c>
      <c r="AP27" s="85">
        <f t="shared" si="19"/>
        <v>4</v>
      </c>
      <c r="AQ27" s="85">
        <f t="shared" si="20"/>
        <v>3</v>
      </c>
      <c r="AR27" s="85">
        <f t="shared" si="21"/>
        <v>4</v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31</v>
      </c>
      <c r="D28" s="197" t="s">
        <v>555</v>
      </c>
      <c r="E28" s="77">
        <v>2731</v>
      </c>
      <c r="F28" s="78"/>
      <c r="G28" s="78">
        <v>4</v>
      </c>
      <c r="H28" s="78"/>
      <c r="I28" s="78"/>
      <c r="J28" s="78">
        <v>5</v>
      </c>
      <c r="K28" s="78">
        <v>4</v>
      </c>
      <c r="L28" s="78">
        <v>5</v>
      </c>
      <c r="M28" s="78">
        <v>3</v>
      </c>
      <c r="N28" s="78">
        <v>4</v>
      </c>
      <c r="O28" s="78">
        <v>3</v>
      </c>
      <c r="P28" s="78">
        <v>3</v>
      </c>
      <c r="Q28" s="93">
        <v>3</v>
      </c>
      <c r="R28" s="93"/>
      <c r="S28" s="78"/>
      <c r="T28" s="78"/>
      <c r="U28" s="79"/>
      <c r="V28" s="94">
        <f t="shared" si="0"/>
        <v>3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4</v>
      </c>
      <c r="AA28" s="123">
        <f t="shared" si="5"/>
        <v>3</v>
      </c>
      <c r="AB28" s="123">
        <f t="shared" si="6"/>
        <v>2</v>
      </c>
      <c r="AC28" s="123">
        <f t="shared" si="7"/>
        <v>9</v>
      </c>
      <c r="AD28" s="95">
        <f t="shared" si="8"/>
        <v>3.7777777777777777</v>
      </c>
      <c r="AE28" s="96">
        <f t="shared" si="9"/>
        <v>0</v>
      </c>
      <c r="AF28" s="17"/>
      <c r="AG28" s="85" t="str">
        <f t="shared" si="10"/>
        <v/>
      </c>
      <c r="AH28" s="85">
        <f t="shared" si="11"/>
        <v>4</v>
      </c>
      <c r="AI28" s="85" t="str">
        <f t="shared" si="12"/>
        <v/>
      </c>
      <c r="AJ28" s="85" t="str">
        <f t="shared" si="13"/>
        <v/>
      </c>
      <c r="AK28" s="85">
        <f t="shared" si="14"/>
        <v>5</v>
      </c>
      <c r="AL28" s="85">
        <f t="shared" si="15"/>
        <v>4</v>
      </c>
      <c r="AM28" s="85">
        <f t="shared" si="16"/>
        <v>5</v>
      </c>
      <c r="AN28" s="85">
        <f t="shared" si="17"/>
        <v>3</v>
      </c>
      <c r="AO28" s="85">
        <f t="shared" si="18"/>
        <v>4</v>
      </c>
      <c r="AP28" s="85">
        <f t="shared" si="19"/>
        <v>3</v>
      </c>
      <c r="AQ28" s="85">
        <f t="shared" si="20"/>
        <v>3</v>
      </c>
      <c r="AR28" s="85">
        <f t="shared" si="21"/>
        <v>3</v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08" t="s">
        <v>31</v>
      </c>
      <c r="D29" s="197" t="s">
        <v>556</v>
      </c>
      <c r="E29" s="77">
        <v>2731</v>
      </c>
      <c r="F29" s="78"/>
      <c r="G29" s="78">
        <v>4</v>
      </c>
      <c r="H29" s="78"/>
      <c r="I29" s="78"/>
      <c r="J29" s="78">
        <v>3</v>
      </c>
      <c r="K29" s="78">
        <v>4</v>
      </c>
      <c r="L29" s="78">
        <v>4</v>
      </c>
      <c r="M29" s="78">
        <v>3</v>
      </c>
      <c r="N29" s="78">
        <v>4</v>
      </c>
      <c r="O29" s="78">
        <v>3</v>
      </c>
      <c r="P29" s="78">
        <v>3</v>
      </c>
      <c r="Q29" s="93">
        <v>3</v>
      </c>
      <c r="R29" s="93"/>
      <c r="S29" s="78"/>
      <c r="T29" s="78"/>
      <c r="U29" s="79"/>
      <c r="V29" s="94">
        <f t="shared" si="0"/>
        <v>3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5</v>
      </c>
      <c r="AA29" s="123">
        <f t="shared" si="5"/>
        <v>4</v>
      </c>
      <c r="AB29" s="123">
        <f t="shared" si="6"/>
        <v>0</v>
      </c>
      <c r="AC29" s="123">
        <f t="shared" si="7"/>
        <v>9</v>
      </c>
      <c r="AD29" s="101">
        <f t="shared" si="8"/>
        <v>3.4444444444444446</v>
      </c>
      <c r="AE29" s="96">
        <f t="shared" si="9"/>
        <v>0</v>
      </c>
      <c r="AF29" s="17"/>
      <c r="AG29" s="85" t="str">
        <f t="shared" si="10"/>
        <v/>
      </c>
      <c r="AH29" s="85">
        <f t="shared" si="11"/>
        <v>4</v>
      </c>
      <c r="AI29" s="85" t="str">
        <f t="shared" si="12"/>
        <v/>
      </c>
      <c r="AJ29" s="85" t="str">
        <f t="shared" si="13"/>
        <v/>
      </c>
      <c r="AK29" s="85">
        <f t="shared" si="14"/>
        <v>3</v>
      </c>
      <c r="AL29" s="85">
        <f t="shared" si="15"/>
        <v>4</v>
      </c>
      <c r="AM29" s="85">
        <f t="shared" si="16"/>
        <v>4</v>
      </c>
      <c r="AN29" s="85">
        <f t="shared" si="17"/>
        <v>3</v>
      </c>
      <c r="AO29" s="85">
        <f t="shared" si="18"/>
        <v>4</v>
      </c>
      <c r="AP29" s="85">
        <f t="shared" si="19"/>
        <v>3</v>
      </c>
      <c r="AQ29" s="85">
        <f t="shared" si="20"/>
        <v>3</v>
      </c>
      <c r="AR29" s="85">
        <f t="shared" si="21"/>
        <v>3</v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/>
      <c r="B30" s="100"/>
      <c r="C30" s="108"/>
      <c r="D30" s="198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9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COUNTIF(E6:E36,"2731")</f>
        <v>24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4.458333333333333</v>
      </c>
      <c r="H38" s="120" t="str">
        <v xml:space="preserve"> </v>
      </c>
      <c r="I38" s="120" t="str">
        <v xml:space="preserve"> </v>
      </c>
      <c r="J38" s="120">
        <v>4.2173913043478262</v>
      </c>
      <c r="K38" s="120">
        <v>4.125</v>
      </c>
      <c r="L38" s="120">
        <v>4</v>
      </c>
      <c r="M38" s="120">
        <v>3.875</v>
      </c>
      <c r="N38" s="120">
        <v>3.9166666666666665</v>
      </c>
      <c r="O38" s="121">
        <v>3.9166666666666665</v>
      </c>
      <c r="P38" s="122">
        <v>3.75</v>
      </c>
      <c r="Q38" s="122">
        <v>3.75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сводн.!T16</f>
        <v>3</v>
      </c>
      <c r="W38" s="123">
        <f>SUM(W6:W37)</f>
        <v>0</v>
      </c>
      <c r="X38" s="123">
        <f>SUM(X6:X37)</f>
        <v>0</v>
      </c>
      <c r="Y38" s="123">
        <f>SUM(Y6:Y37)-X38</f>
        <v>6</v>
      </c>
      <c r="Z38" s="123">
        <f>SUM(Z6:Z37)</f>
        <v>67</v>
      </c>
      <c r="AA38" s="123">
        <f>SUM(AA6:AA37)</f>
        <v>63</v>
      </c>
      <c r="AB38" s="123">
        <f>SUM(AB6:AB37)</f>
        <v>79</v>
      </c>
      <c r="AC38" s="123">
        <f t="shared" si="7"/>
        <v>215</v>
      </c>
      <c r="AD38" s="95">
        <f t="shared" si="8"/>
        <v>4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4.458333333333333</v>
      </c>
      <c r="AI38" s="125" t="str">
        <f t="shared" si="28"/>
        <v xml:space="preserve"> </v>
      </c>
      <c r="AJ38" s="125" t="str">
        <f t="shared" si="28"/>
        <v xml:space="preserve"> </v>
      </c>
      <c r="AK38" s="125">
        <f t="shared" si="28"/>
        <v>4.2173913043478262</v>
      </c>
      <c r="AL38" s="125">
        <f t="shared" si="28"/>
        <v>4.125</v>
      </c>
      <c r="AM38" s="125">
        <f t="shared" si="28"/>
        <v>4</v>
      </c>
      <c r="AN38" s="125">
        <f t="shared" si="28"/>
        <v>3.875</v>
      </c>
      <c r="AO38" s="125">
        <f t="shared" si="28"/>
        <v>3.9166666666666665</v>
      </c>
      <c r="AP38" s="125">
        <f t="shared" si="28"/>
        <v>3.9166666666666665</v>
      </c>
      <c r="AQ38" s="125">
        <f t="shared" si="28"/>
        <v>3.75</v>
      </c>
      <c r="AR38" s="125">
        <f t="shared" si="28"/>
        <v>3.75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11</v>
      </c>
      <c r="H39" s="130" t="str">
        <v>0</v>
      </c>
      <c r="I39" s="130" t="str">
        <v>0</v>
      </c>
      <c r="J39" s="130">
        <v>11</v>
      </c>
      <c r="K39" s="130">
        <v>7</v>
      </c>
      <c r="L39" s="130">
        <v>9</v>
      </c>
      <c r="M39" s="130">
        <v>10</v>
      </c>
      <c r="N39" s="130">
        <v>9</v>
      </c>
      <c r="O39" s="131">
        <v>8</v>
      </c>
      <c r="P39" s="131">
        <v>8</v>
      </c>
      <c r="Q39" s="131">
        <v>6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3</v>
      </c>
      <c r="W39" s="133"/>
      <c r="X39" s="134">
        <f>SUM(X38:AB38)</f>
        <v>215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11</v>
      </c>
      <c r="AI39" s="137" t="str">
        <f t="shared" si="29"/>
        <v>0</v>
      </c>
      <c r="AJ39" s="137" t="str">
        <f t="shared" si="29"/>
        <v>0</v>
      </c>
      <c r="AK39" s="137">
        <f t="shared" si="29"/>
        <v>11</v>
      </c>
      <c r="AL39" s="137">
        <f t="shared" si="29"/>
        <v>7</v>
      </c>
      <c r="AM39" s="137">
        <f t="shared" si="29"/>
        <v>9</v>
      </c>
      <c r="AN39" s="137">
        <f t="shared" si="29"/>
        <v>10</v>
      </c>
      <c r="AO39" s="137">
        <f t="shared" si="29"/>
        <v>9</v>
      </c>
      <c r="AP39" s="137">
        <f t="shared" si="29"/>
        <v>8</v>
      </c>
      <c r="AQ39" s="137">
        <f t="shared" si="29"/>
        <v>8</v>
      </c>
      <c r="AR39" s="137">
        <f t="shared" si="29"/>
        <v>6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13</v>
      </c>
      <c r="H40" s="145" t="str">
        <v>0</v>
      </c>
      <c r="I40" s="145" t="str">
        <v>0</v>
      </c>
      <c r="J40" s="145">
        <v>8</v>
      </c>
      <c r="K40" s="145">
        <v>13</v>
      </c>
      <c r="L40" s="145">
        <v>6</v>
      </c>
      <c r="M40" s="145">
        <v>1</v>
      </c>
      <c r="N40" s="145">
        <v>8</v>
      </c>
      <c r="O40" s="146">
        <v>6</v>
      </c>
      <c r="P40" s="146">
        <v>2</v>
      </c>
      <c r="Q40" s="146">
        <v>6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6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3</v>
      </c>
      <c r="AA40" s="148">
        <f>IF(COUNTIF(AA6:AA37,4)=0," ",COUNTIF(AA6:AA37,4))</f>
        <v>3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13</v>
      </c>
      <c r="AI40" s="148" t="str">
        <f t="shared" si="30"/>
        <v>0</v>
      </c>
      <c r="AJ40" s="148" t="str">
        <f t="shared" si="30"/>
        <v>0</v>
      </c>
      <c r="AK40" s="148">
        <f t="shared" si="30"/>
        <v>8</v>
      </c>
      <c r="AL40" s="148">
        <f t="shared" si="30"/>
        <v>13</v>
      </c>
      <c r="AM40" s="148">
        <f t="shared" si="30"/>
        <v>6</v>
      </c>
      <c r="AN40" s="148">
        <f t="shared" si="30"/>
        <v>1</v>
      </c>
      <c r="AO40" s="148">
        <f t="shared" si="30"/>
        <v>8</v>
      </c>
      <c r="AP40" s="148">
        <f t="shared" si="30"/>
        <v>6</v>
      </c>
      <c r="AQ40" s="148">
        <f t="shared" si="30"/>
        <v>2</v>
      </c>
      <c r="AR40" s="148">
        <f t="shared" si="30"/>
        <v>6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>
        <v>2</v>
      </c>
      <c r="K41" s="158">
        <v>4</v>
      </c>
      <c r="L41" s="158">
        <v>9</v>
      </c>
      <c r="M41" s="158">
        <v>13</v>
      </c>
      <c r="N41" s="158">
        <v>3</v>
      </c>
      <c r="O41" s="159">
        <v>10</v>
      </c>
      <c r="P41" s="159">
        <v>14</v>
      </c>
      <c r="Q41" s="159">
        <v>12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10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1</v>
      </c>
      <c r="AA41" s="161">
        <f>IF(COUNTIF(AA6:AA37,3)=0," ",COUNTIF(AA6:AA37,3))</f>
        <v>5</v>
      </c>
      <c r="AB41" s="161">
        <f>IF(COUNTIF(AB6:AB37,3)=0," ",COUNTIF(AB6:AB37,3))</f>
        <v>3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>
        <f t="shared" si="31"/>
        <v>2</v>
      </c>
      <c r="AL41" s="161">
        <f t="shared" si="31"/>
        <v>4</v>
      </c>
      <c r="AM41" s="161">
        <f t="shared" si="31"/>
        <v>9</v>
      </c>
      <c r="AN41" s="161">
        <f t="shared" si="31"/>
        <v>13</v>
      </c>
      <c r="AO41" s="161">
        <f t="shared" si="31"/>
        <v>3</v>
      </c>
      <c r="AP41" s="161">
        <f t="shared" si="31"/>
        <v>10</v>
      </c>
      <c r="AQ41" s="161">
        <f t="shared" si="31"/>
        <v>14</v>
      </c>
      <c r="AR41" s="161">
        <f t="shared" si="31"/>
        <v>12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2</v>
      </c>
      <c r="K42" s="79">
        <v>0</v>
      </c>
      <c r="L42" s="79">
        <v>0</v>
      </c>
      <c r="M42" s="79">
        <v>0</v>
      </c>
      <c r="N42" s="79">
        <v>4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5</v>
      </c>
      <c r="W42" s="80"/>
      <c r="X42" s="80"/>
      <c r="Y42" s="80">
        <f>IF(COUNTIF(Y6:Y37,2)=0," ",COUNTIF(Y6:Y37,2))</f>
        <v>1</v>
      </c>
      <c r="Z42" s="80">
        <f>IF(COUNTIF(Z6:Z37,2)=0," ",COUNTIF(Z6:Z37,2))</f>
        <v>2</v>
      </c>
      <c r="AA42" s="80">
        <f>IF(COUNTIF(AA6:AA37,2)=0," ",COUNTIF(AA6:AA37,2))</f>
        <v>9</v>
      </c>
      <c r="AB42" s="80">
        <f>IF(COUNTIF(AB6:AB37,2)=0," ",COUNTIF(AB6:AB37,2))</f>
        <v>3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2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4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1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1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1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519</v>
      </c>
      <c r="G2" s="191" t="s">
        <v>519</v>
      </c>
      <c r="H2" s="191" t="s">
        <v>190</v>
      </c>
      <c r="I2" s="192"/>
      <c r="J2" s="192"/>
      <c r="K2" s="192"/>
      <c r="L2" s="192"/>
      <c r="M2" s="193" t="s">
        <v>2</v>
      </c>
      <c r="N2" s="193"/>
      <c r="O2" s="193"/>
      <c r="P2" s="193"/>
      <c r="Q2" s="193"/>
      <c r="R2" s="191" t="s">
        <v>277</v>
      </c>
      <c r="S2" s="192"/>
      <c r="T2" s="23"/>
      <c r="U2" s="2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2732</v>
      </c>
      <c r="B3" s="29"/>
      <c r="C3" s="29"/>
      <c r="D3" s="30" t="s">
        <v>3</v>
      </c>
      <c r="E3" s="31"/>
      <c r="F3" s="32"/>
      <c r="G3" s="194"/>
      <c r="H3" s="195" t="s">
        <v>72</v>
      </c>
      <c r="I3" s="33"/>
      <c r="J3" s="196"/>
      <c r="K3" s="33" t="s">
        <v>7</v>
      </c>
      <c r="L3" s="194" t="s">
        <v>280</v>
      </c>
      <c r="M3" s="33" t="s">
        <v>557</v>
      </c>
      <c r="N3" s="33" t="s">
        <v>520</v>
      </c>
      <c r="O3" s="194" t="s">
        <v>558</v>
      </c>
      <c r="P3" s="33" t="s">
        <v>559</v>
      </c>
      <c r="Q3" s="33"/>
      <c r="R3" s="196" t="s">
        <v>406</v>
      </c>
      <c r="S3" s="34"/>
      <c r="T3" s="35"/>
      <c r="U3" s="49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5"/>
      <c r="H4" s="45"/>
      <c r="I4" s="46"/>
      <c r="J4" s="45"/>
      <c r="K4" s="46"/>
      <c r="L4" s="45"/>
      <c r="M4" s="45"/>
      <c r="N4" s="46"/>
      <c r="O4" s="45"/>
      <c r="P4" s="46"/>
      <c r="Q4" s="46"/>
      <c r="R4" s="46"/>
      <c r="S4" s="45"/>
      <c r="T4" s="48"/>
      <c r="U4" s="199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/>
      <c r="G5" s="57"/>
      <c r="H5" s="57" t="s">
        <v>560</v>
      </c>
      <c r="I5" s="57"/>
      <c r="J5" s="57"/>
      <c r="K5" s="58" t="s">
        <v>20</v>
      </c>
      <c r="L5" s="57" t="s">
        <v>526</v>
      </c>
      <c r="M5" s="57" t="s">
        <v>561</v>
      </c>
      <c r="N5" s="56" t="s">
        <v>18</v>
      </c>
      <c r="O5" s="57" t="s">
        <v>530</v>
      </c>
      <c r="P5" s="56" t="s">
        <v>528</v>
      </c>
      <c r="Q5" s="57" t="s">
        <v>529</v>
      </c>
      <c r="R5" s="57" t="s">
        <v>532</v>
      </c>
      <c r="S5" s="57"/>
      <c r="T5" s="57" t="s">
        <v>562</v>
      </c>
      <c r="U5" s="200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287</v>
      </c>
      <c r="C6" s="108" t="s">
        <v>31</v>
      </c>
      <c r="D6" s="201" t="s">
        <v>563</v>
      </c>
      <c r="E6" s="77">
        <v>2732</v>
      </c>
      <c r="F6" s="78"/>
      <c r="G6" s="78"/>
      <c r="H6" s="78">
        <v>3</v>
      </c>
      <c r="I6" s="78"/>
      <c r="J6" s="78"/>
      <c r="K6" s="78">
        <v>5</v>
      </c>
      <c r="L6" s="78">
        <v>4</v>
      </c>
      <c r="M6" s="78">
        <v>3</v>
      </c>
      <c r="N6" s="78" t="s">
        <v>337</v>
      </c>
      <c r="O6" s="78" t="s">
        <v>337</v>
      </c>
      <c r="P6" s="78">
        <v>5</v>
      </c>
      <c r="Q6" s="78">
        <v>3</v>
      </c>
      <c r="R6" s="78">
        <v>3</v>
      </c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4</v>
      </c>
      <c r="AA6" s="81">
        <f t="shared" ref="AA6:AA37" si="5">COUNTIF(AG6:AV6,AA$5)</f>
        <v>1</v>
      </c>
      <c r="AB6" s="81">
        <f t="shared" ref="AB6:AB37" si="6">COUNTIF(AG6:AV6,AB$5)</f>
        <v>2</v>
      </c>
      <c r="AC6" s="81">
        <f t="shared" ref="AC6:AC38" si="7">SUM(X6:AB6)</f>
        <v>7</v>
      </c>
      <c r="AD6" s="82">
        <f t="shared" ref="AD6:AD38" si="8">IF(ISERROR(((X6+Y6)*2+Z6*3+AA6*4+AB6*5)/SUM(X6,Y6:AB6)),"",((X6+Y6)*2+Z6*3+AA6*4+AB6*5)/SUM(X6,Y6:AB6))</f>
        <v>3.7142857142857144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>
        <f t="shared" ref="AI6:AI37" si="12">IF(ISERROR(VALUE(LEFT(H6))),LEFT(H6),VALUE(LEFT(H6)))</f>
        <v>3</v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>
        <f t="shared" ref="AL6:AL37" si="15">IF(ISERROR(VALUE(LEFT(K6))),LEFT(K6),VALUE(LEFT(K6)))</f>
        <v>5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3</v>
      </c>
      <c r="AO6" s="85" t="str">
        <f t="shared" ref="AO6:AO37" si="18">IF(ISERROR(VALUE(LEFT(N6))),LEFT(N6),VALUE(LEFT(N6)))</f>
        <v>А</v>
      </c>
      <c r="AP6" s="85" t="str">
        <f t="shared" ref="AP6:AP37" si="19">IF(ISERROR(VALUE(LEFT(O6))),LEFT(O6),VALUE(LEFT(O6)))</f>
        <v>А</v>
      </c>
      <c r="AQ6" s="85">
        <f t="shared" ref="AQ6:AQ37" si="20">IF(ISERROR(VALUE(LEFT(P6))),LEFT(P6),VALUE(LEFT(P6)))</f>
        <v>5</v>
      </c>
      <c r="AR6" s="85">
        <f t="shared" ref="AR6:AR37" si="21">IF(ISERROR(VALUE(LEFT(Q6))),LEFT(Q6),VALUE(LEFT(Q6)))</f>
        <v>3</v>
      </c>
      <c r="AS6" s="85">
        <f t="shared" ref="AS6:AS37" si="22">IF(ISERROR(VALUE(LEFT(R6))),LEFT(R6),VALUE(LEFT(R6)))</f>
        <v>3</v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287</v>
      </c>
      <c r="C7" s="108" t="s">
        <v>31</v>
      </c>
      <c r="D7" s="201" t="s">
        <v>564</v>
      </c>
      <c r="E7" s="77">
        <v>2732</v>
      </c>
      <c r="F7" s="78"/>
      <c r="G7" s="78"/>
      <c r="H7" s="78">
        <v>3</v>
      </c>
      <c r="I7" s="78"/>
      <c r="J7" s="78"/>
      <c r="K7" s="78">
        <v>4</v>
      </c>
      <c r="L7" s="78">
        <v>3</v>
      </c>
      <c r="M7" s="78">
        <v>3</v>
      </c>
      <c r="N7" s="78">
        <v>4</v>
      </c>
      <c r="O7" s="78">
        <v>3</v>
      </c>
      <c r="P7" s="78">
        <v>3</v>
      </c>
      <c r="Q7" s="78" t="s">
        <v>35</v>
      </c>
      <c r="R7" s="78">
        <v>3</v>
      </c>
      <c r="S7" s="78"/>
      <c r="T7" s="78"/>
      <c r="U7" s="79"/>
      <c r="V7" s="80">
        <f t="shared" si="0"/>
        <v>2</v>
      </c>
      <c r="W7" s="81">
        <f t="shared" si="1"/>
        <v>0</v>
      </c>
      <c r="X7" s="81">
        <f t="shared" si="2"/>
        <v>0</v>
      </c>
      <c r="Y7" s="81">
        <f t="shared" si="3"/>
        <v>1</v>
      </c>
      <c r="Z7" s="81">
        <f t="shared" si="4"/>
        <v>6</v>
      </c>
      <c r="AA7" s="81">
        <f t="shared" si="5"/>
        <v>2</v>
      </c>
      <c r="AB7" s="81">
        <f t="shared" si="6"/>
        <v>0</v>
      </c>
      <c r="AC7" s="81">
        <f t="shared" si="7"/>
        <v>9</v>
      </c>
      <c r="AD7" s="82">
        <f t="shared" si="8"/>
        <v>3.1111111111111112</v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>
        <f t="shared" si="12"/>
        <v>3</v>
      </c>
      <c r="AJ7" s="85" t="str">
        <f t="shared" si="13"/>
        <v/>
      </c>
      <c r="AK7" s="85" t="str">
        <f t="shared" si="14"/>
        <v/>
      </c>
      <c r="AL7" s="85">
        <f t="shared" si="15"/>
        <v>4</v>
      </c>
      <c r="AM7" s="85">
        <f t="shared" si="16"/>
        <v>3</v>
      </c>
      <c r="AN7" s="85">
        <f t="shared" si="17"/>
        <v>3</v>
      </c>
      <c r="AO7" s="85">
        <f t="shared" si="18"/>
        <v>4</v>
      </c>
      <c r="AP7" s="85">
        <f t="shared" si="19"/>
        <v>3</v>
      </c>
      <c r="AQ7" s="85">
        <f t="shared" si="20"/>
        <v>3</v>
      </c>
      <c r="AR7" s="85">
        <f t="shared" si="21"/>
        <v>2</v>
      </c>
      <c r="AS7" s="85">
        <f t="shared" si="22"/>
        <v>3</v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287</v>
      </c>
      <c r="C8" s="108" t="s">
        <v>31</v>
      </c>
      <c r="D8" s="201" t="s">
        <v>565</v>
      </c>
      <c r="E8" s="77">
        <v>2732</v>
      </c>
      <c r="F8" s="78"/>
      <c r="G8" s="78"/>
      <c r="H8" s="78">
        <v>4</v>
      </c>
      <c r="I8" s="78"/>
      <c r="J8" s="78"/>
      <c r="K8" s="78">
        <v>5</v>
      </c>
      <c r="L8" s="78">
        <v>4</v>
      </c>
      <c r="M8" s="78">
        <v>4</v>
      </c>
      <c r="N8" s="78">
        <v>5</v>
      </c>
      <c r="O8" s="78">
        <v>4</v>
      </c>
      <c r="P8" s="78">
        <v>5</v>
      </c>
      <c r="Q8" s="78">
        <v>3</v>
      </c>
      <c r="R8" s="78">
        <v>4</v>
      </c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5</v>
      </c>
      <c r="AB8" s="81">
        <f t="shared" si="6"/>
        <v>3</v>
      </c>
      <c r="AC8" s="81">
        <f t="shared" si="7"/>
        <v>9</v>
      </c>
      <c r="AD8" s="82">
        <f t="shared" si="8"/>
        <v>4.2222222222222223</v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>
        <f t="shared" si="12"/>
        <v>4</v>
      </c>
      <c r="AJ8" s="85" t="str">
        <f t="shared" si="13"/>
        <v/>
      </c>
      <c r="AK8" s="85" t="str">
        <f t="shared" si="14"/>
        <v/>
      </c>
      <c r="AL8" s="85">
        <f t="shared" si="15"/>
        <v>5</v>
      </c>
      <c r="AM8" s="85">
        <f t="shared" si="16"/>
        <v>4</v>
      </c>
      <c r="AN8" s="85">
        <f t="shared" si="17"/>
        <v>4</v>
      </c>
      <c r="AO8" s="85">
        <f t="shared" si="18"/>
        <v>5</v>
      </c>
      <c r="AP8" s="85">
        <f t="shared" si="19"/>
        <v>4</v>
      </c>
      <c r="AQ8" s="85">
        <f t="shared" si="20"/>
        <v>5</v>
      </c>
      <c r="AR8" s="85">
        <f t="shared" si="21"/>
        <v>3</v>
      </c>
      <c r="AS8" s="85">
        <f t="shared" si="22"/>
        <v>4</v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287</v>
      </c>
      <c r="C9" s="108" t="s">
        <v>31</v>
      </c>
      <c r="D9" s="201" t="s">
        <v>566</v>
      </c>
      <c r="E9" s="77">
        <v>2732</v>
      </c>
      <c r="F9" s="78"/>
      <c r="G9" s="78"/>
      <c r="H9" s="78">
        <v>4</v>
      </c>
      <c r="I9" s="78"/>
      <c r="J9" s="78"/>
      <c r="K9" s="78">
        <v>5</v>
      </c>
      <c r="L9" s="78">
        <v>5</v>
      </c>
      <c r="M9" s="78">
        <v>4</v>
      </c>
      <c r="N9" s="78">
        <v>5</v>
      </c>
      <c r="O9" s="78">
        <v>4</v>
      </c>
      <c r="P9" s="78">
        <v>3</v>
      </c>
      <c r="Q9" s="78">
        <v>3</v>
      </c>
      <c r="R9" s="78">
        <v>4</v>
      </c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2</v>
      </c>
      <c r="AA9" s="81">
        <f t="shared" si="5"/>
        <v>4</v>
      </c>
      <c r="AB9" s="81">
        <f t="shared" si="6"/>
        <v>3</v>
      </c>
      <c r="AC9" s="81">
        <f t="shared" si="7"/>
        <v>9</v>
      </c>
      <c r="AD9" s="82">
        <f t="shared" si="8"/>
        <v>4.1111111111111107</v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>
        <f t="shared" si="12"/>
        <v>4</v>
      </c>
      <c r="AJ9" s="85" t="str">
        <f t="shared" si="13"/>
        <v/>
      </c>
      <c r="AK9" s="85" t="str">
        <f t="shared" si="14"/>
        <v/>
      </c>
      <c r="AL9" s="85">
        <f t="shared" si="15"/>
        <v>5</v>
      </c>
      <c r="AM9" s="85">
        <f t="shared" si="16"/>
        <v>5</v>
      </c>
      <c r="AN9" s="85">
        <f t="shared" si="17"/>
        <v>4</v>
      </c>
      <c r="AO9" s="85">
        <f t="shared" si="18"/>
        <v>5</v>
      </c>
      <c r="AP9" s="85">
        <f t="shared" si="19"/>
        <v>4</v>
      </c>
      <c r="AQ9" s="85">
        <f t="shared" si="20"/>
        <v>3</v>
      </c>
      <c r="AR9" s="85">
        <f t="shared" si="21"/>
        <v>3</v>
      </c>
      <c r="AS9" s="85">
        <f t="shared" si="22"/>
        <v>4</v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287</v>
      </c>
      <c r="C10" s="108" t="s">
        <v>31</v>
      </c>
      <c r="D10" s="201" t="s">
        <v>567</v>
      </c>
      <c r="E10" s="77">
        <v>2732</v>
      </c>
      <c r="F10" s="78"/>
      <c r="G10" s="78"/>
      <c r="H10" s="78">
        <v>3</v>
      </c>
      <c r="I10" s="78"/>
      <c r="J10" s="78"/>
      <c r="K10" s="78">
        <v>5</v>
      </c>
      <c r="L10" s="78">
        <v>5</v>
      </c>
      <c r="M10" s="78">
        <v>3</v>
      </c>
      <c r="N10" s="78">
        <v>3</v>
      </c>
      <c r="O10" s="78">
        <v>3</v>
      </c>
      <c r="P10" s="78">
        <v>3</v>
      </c>
      <c r="Q10" s="78" t="s">
        <v>35</v>
      </c>
      <c r="R10" s="78">
        <v>3</v>
      </c>
      <c r="S10" s="78"/>
      <c r="T10" s="78"/>
      <c r="U10" s="79"/>
      <c r="V10" s="80">
        <f t="shared" si="0"/>
        <v>2</v>
      </c>
      <c r="W10" s="81">
        <f t="shared" si="1"/>
        <v>0</v>
      </c>
      <c r="X10" s="81">
        <f t="shared" si="2"/>
        <v>0</v>
      </c>
      <c r="Y10" s="81">
        <f t="shared" si="3"/>
        <v>1</v>
      </c>
      <c r="Z10" s="81">
        <f t="shared" si="4"/>
        <v>6</v>
      </c>
      <c r="AA10" s="81">
        <f t="shared" si="5"/>
        <v>0</v>
      </c>
      <c r="AB10" s="81">
        <f t="shared" si="6"/>
        <v>2</v>
      </c>
      <c r="AC10" s="81">
        <f t="shared" si="7"/>
        <v>9</v>
      </c>
      <c r="AD10" s="82">
        <f t="shared" si="8"/>
        <v>3.3333333333333335</v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>
        <f t="shared" si="12"/>
        <v>3</v>
      </c>
      <c r="AJ10" s="85" t="str">
        <f t="shared" si="13"/>
        <v/>
      </c>
      <c r="AK10" s="85" t="str">
        <f t="shared" si="14"/>
        <v/>
      </c>
      <c r="AL10" s="85">
        <f t="shared" si="15"/>
        <v>5</v>
      </c>
      <c r="AM10" s="85">
        <f t="shared" si="16"/>
        <v>5</v>
      </c>
      <c r="AN10" s="85">
        <f t="shared" si="17"/>
        <v>3</v>
      </c>
      <c r="AO10" s="85">
        <f t="shared" si="18"/>
        <v>3</v>
      </c>
      <c r="AP10" s="85">
        <f t="shared" si="19"/>
        <v>3</v>
      </c>
      <c r="AQ10" s="85">
        <f t="shared" si="20"/>
        <v>3</v>
      </c>
      <c r="AR10" s="85">
        <f t="shared" si="21"/>
        <v>2</v>
      </c>
      <c r="AS10" s="85">
        <f t="shared" si="22"/>
        <v>3</v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287</v>
      </c>
      <c r="C11" s="108" t="s">
        <v>31</v>
      </c>
      <c r="D11" s="201" t="s">
        <v>568</v>
      </c>
      <c r="E11" s="77">
        <v>2732</v>
      </c>
      <c r="F11" s="78"/>
      <c r="G11" s="78"/>
      <c r="H11" s="78">
        <v>3</v>
      </c>
      <c r="I11" s="78"/>
      <c r="J11" s="78"/>
      <c r="K11" s="78">
        <v>4</v>
      </c>
      <c r="L11" s="78">
        <v>5</v>
      </c>
      <c r="M11" s="78">
        <v>3</v>
      </c>
      <c r="N11" s="78">
        <v>4</v>
      </c>
      <c r="O11" s="78">
        <v>3</v>
      </c>
      <c r="P11" s="78">
        <v>3</v>
      </c>
      <c r="Q11" s="78">
        <v>3</v>
      </c>
      <c r="R11" s="78">
        <v>3</v>
      </c>
      <c r="S11" s="78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6</v>
      </c>
      <c r="AA11" s="182">
        <f t="shared" si="5"/>
        <v>2</v>
      </c>
      <c r="AB11" s="182">
        <f t="shared" si="6"/>
        <v>1</v>
      </c>
      <c r="AC11" s="81">
        <f t="shared" si="7"/>
        <v>9</v>
      </c>
      <c r="AD11" s="82">
        <f t="shared" si="8"/>
        <v>3.4444444444444446</v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>
        <f t="shared" si="12"/>
        <v>3</v>
      </c>
      <c r="AJ11" s="85" t="str">
        <f t="shared" si="13"/>
        <v/>
      </c>
      <c r="AK11" s="85" t="str">
        <f t="shared" si="14"/>
        <v/>
      </c>
      <c r="AL11" s="85">
        <f t="shared" si="15"/>
        <v>4</v>
      </c>
      <c r="AM11" s="85">
        <f t="shared" si="16"/>
        <v>5</v>
      </c>
      <c r="AN11" s="85">
        <f t="shared" si="17"/>
        <v>3</v>
      </c>
      <c r="AO11" s="85">
        <f t="shared" si="18"/>
        <v>4</v>
      </c>
      <c r="AP11" s="85">
        <f t="shared" si="19"/>
        <v>3</v>
      </c>
      <c r="AQ11" s="85">
        <f t="shared" si="20"/>
        <v>3</v>
      </c>
      <c r="AR11" s="85">
        <f t="shared" si="21"/>
        <v>3</v>
      </c>
      <c r="AS11" s="85">
        <f t="shared" si="22"/>
        <v>3</v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201" t="s">
        <v>569</v>
      </c>
      <c r="E12" s="77">
        <v>2732</v>
      </c>
      <c r="F12" s="202"/>
      <c r="G12" s="78"/>
      <c r="H12" s="78">
        <v>5</v>
      </c>
      <c r="I12" s="78"/>
      <c r="J12" s="78"/>
      <c r="K12" s="78">
        <v>5</v>
      </c>
      <c r="L12" s="78">
        <v>5</v>
      </c>
      <c r="M12" s="78">
        <v>5</v>
      </c>
      <c r="N12" s="78">
        <v>5</v>
      </c>
      <c r="O12" s="78">
        <v>5</v>
      </c>
      <c r="P12" s="78">
        <v>4</v>
      </c>
      <c r="Q12" s="78">
        <v>4</v>
      </c>
      <c r="R12" s="78">
        <v>5</v>
      </c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2</v>
      </c>
      <c r="AB12" s="81">
        <f t="shared" si="6"/>
        <v>7</v>
      </c>
      <c r="AC12" s="81">
        <f t="shared" si="7"/>
        <v>9</v>
      </c>
      <c r="AD12" s="82">
        <f t="shared" si="8"/>
        <v>4.7777777777777777</v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>
        <f t="shared" si="12"/>
        <v>5</v>
      </c>
      <c r="AJ12" s="85" t="str">
        <f t="shared" si="13"/>
        <v/>
      </c>
      <c r="AK12" s="85" t="str">
        <f t="shared" si="14"/>
        <v/>
      </c>
      <c r="AL12" s="85">
        <f t="shared" si="15"/>
        <v>5</v>
      </c>
      <c r="AM12" s="85">
        <f t="shared" si="16"/>
        <v>5</v>
      </c>
      <c r="AN12" s="85">
        <f t="shared" si="17"/>
        <v>5</v>
      </c>
      <c r="AO12" s="85">
        <f t="shared" si="18"/>
        <v>5</v>
      </c>
      <c r="AP12" s="85">
        <f t="shared" si="19"/>
        <v>5</v>
      </c>
      <c r="AQ12" s="85">
        <f t="shared" si="20"/>
        <v>4</v>
      </c>
      <c r="AR12" s="85">
        <f t="shared" si="21"/>
        <v>4</v>
      </c>
      <c r="AS12" s="85">
        <f t="shared" si="22"/>
        <v>5</v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287</v>
      </c>
      <c r="C13" s="108" t="s">
        <v>31</v>
      </c>
      <c r="D13" s="201" t="s">
        <v>570</v>
      </c>
      <c r="E13" s="77">
        <v>2732</v>
      </c>
      <c r="F13" s="78"/>
      <c r="G13" s="78"/>
      <c r="H13" s="78">
        <v>3</v>
      </c>
      <c r="I13" s="78"/>
      <c r="J13" s="78"/>
      <c r="K13" s="78">
        <v>4</v>
      </c>
      <c r="L13" s="78">
        <v>4</v>
      </c>
      <c r="M13" s="78">
        <v>3</v>
      </c>
      <c r="N13" s="78">
        <v>5</v>
      </c>
      <c r="O13" s="78">
        <v>3</v>
      </c>
      <c r="P13" s="78">
        <v>3</v>
      </c>
      <c r="Q13" s="78">
        <v>3</v>
      </c>
      <c r="R13" s="78">
        <v>3</v>
      </c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6</v>
      </c>
      <c r="AA13" s="81">
        <f t="shared" si="5"/>
        <v>2</v>
      </c>
      <c r="AB13" s="81">
        <f t="shared" si="6"/>
        <v>1</v>
      </c>
      <c r="AC13" s="81">
        <f t="shared" si="7"/>
        <v>9</v>
      </c>
      <c r="AD13" s="82">
        <f t="shared" si="8"/>
        <v>3.4444444444444446</v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>
        <f t="shared" si="12"/>
        <v>3</v>
      </c>
      <c r="AJ13" s="85" t="str">
        <f t="shared" si="13"/>
        <v/>
      </c>
      <c r="AK13" s="85" t="str">
        <f t="shared" si="14"/>
        <v/>
      </c>
      <c r="AL13" s="85">
        <f t="shared" si="15"/>
        <v>4</v>
      </c>
      <c r="AM13" s="85">
        <f t="shared" si="16"/>
        <v>4</v>
      </c>
      <c r="AN13" s="85">
        <f t="shared" si="17"/>
        <v>3</v>
      </c>
      <c r="AO13" s="85">
        <f t="shared" si="18"/>
        <v>5</v>
      </c>
      <c r="AP13" s="85">
        <f t="shared" si="19"/>
        <v>3</v>
      </c>
      <c r="AQ13" s="85">
        <f t="shared" si="20"/>
        <v>3</v>
      </c>
      <c r="AR13" s="85">
        <f t="shared" si="21"/>
        <v>3</v>
      </c>
      <c r="AS13" s="85">
        <f t="shared" si="22"/>
        <v>3</v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31</v>
      </c>
      <c r="D14" s="201" t="s">
        <v>571</v>
      </c>
      <c r="E14" s="77">
        <v>2732</v>
      </c>
      <c r="F14" s="78"/>
      <c r="G14" s="78"/>
      <c r="H14" s="78">
        <v>5</v>
      </c>
      <c r="I14" s="78"/>
      <c r="J14" s="78"/>
      <c r="K14" s="78">
        <v>5</v>
      </c>
      <c r="L14" s="78">
        <v>5</v>
      </c>
      <c r="M14" s="78">
        <v>4</v>
      </c>
      <c r="N14" s="78">
        <v>5</v>
      </c>
      <c r="O14" s="78">
        <v>4</v>
      </c>
      <c r="P14" s="78">
        <v>4</v>
      </c>
      <c r="Q14" s="78">
        <v>4</v>
      </c>
      <c r="R14" s="93">
        <v>4</v>
      </c>
      <c r="S14" s="78"/>
      <c r="T14" s="78"/>
      <c r="U14" s="79"/>
      <c r="V14" s="94">
        <f t="shared" si="0"/>
        <v>4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5</v>
      </c>
      <c r="AB14" s="123">
        <f t="shared" si="6"/>
        <v>4</v>
      </c>
      <c r="AC14" s="123">
        <f t="shared" si="7"/>
        <v>9</v>
      </c>
      <c r="AD14" s="82">
        <f t="shared" si="8"/>
        <v>4.4444444444444446</v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>
        <f t="shared" si="12"/>
        <v>5</v>
      </c>
      <c r="AJ14" s="85" t="str">
        <f t="shared" si="13"/>
        <v/>
      </c>
      <c r="AK14" s="85" t="str">
        <f t="shared" si="14"/>
        <v/>
      </c>
      <c r="AL14" s="85">
        <f t="shared" si="15"/>
        <v>5</v>
      </c>
      <c r="AM14" s="85">
        <f t="shared" si="16"/>
        <v>5</v>
      </c>
      <c r="AN14" s="85">
        <f t="shared" si="17"/>
        <v>4</v>
      </c>
      <c r="AO14" s="85">
        <f t="shared" si="18"/>
        <v>5</v>
      </c>
      <c r="AP14" s="85">
        <f t="shared" si="19"/>
        <v>4</v>
      </c>
      <c r="AQ14" s="85">
        <f t="shared" si="20"/>
        <v>4</v>
      </c>
      <c r="AR14" s="85">
        <f t="shared" si="21"/>
        <v>4</v>
      </c>
      <c r="AS14" s="85">
        <f t="shared" si="22"/>
        <v>4</v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54" x14ac:dyDescent="0.25">
      <c r="A15" s="73">
        <v>10</v>
      </c>
      <c r="B15" s="74"/>
      <c r="C15" s="108" t="s">
        <v>572</v>
      </c>
      <c r="D15" s="201" t="s">
        <v>573</v>
      </c>
      <c r="E15" s="77">
        <v>2732</v>
      </c>
      <c r="F15" s="78"/>
      <c r="G15" s="78"/>
      <c r="H15" s="78">
        <v>4</v>
      </c>
      <c r="I15" s="78"/>
      <c r="J15" s="78"/>
      <c r="K15" s="78">
        <v>5</v>
      </c>
      <c r="L15" s="78">
        <v>4</v>
      </c>
      <c r="M15" s="78">
        <v>3</v>
      </c>
      <c r="N15" s="78">
        <v>4</v>
      </c>
      <c r="O15" s="78">
        <v>3</v>
      </c>
      <c r="P15" s="78">
        <v>3</v>
      </c>
      <c r="Q15" s="78">
        <v>3</v>
      </c>
      <c r="R15" s="93">
        <v>3</v>
      </c>
      <c r="S15" s="78"/>
      <c r="T15" s="78"/>
      <c r="U15" s="79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5</v>
      </c>
      <c r="AA15" s="123">
        <f t="shared" si="5"/>
        <v>3</v>
      </c>
      <c r="AB15" s="123">
        <f t="shared" si="6"/>
        <v>1</v>
      </c>
      <c r="AC15" s="123">
        <f t="shared" si="7"/>
        <v>9</v>
      </c>
      <c r="AD15" s="82">
        <f t="shared" si="8"/>
        <v>3.5555555555555554</v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>
        <f t="shared" si="12"/>
        <v>4</v>
      </c>
      <c r="AJ15" s="85" t="str">
        <f t="shared" si="13"/>
        <v/>
      </c>
      <c r="AK15" s="85" t="str">
        <f t="shared" si="14"/>
        <v/>
      </c>
      <c r="AL15" s="85">
        <f t="shared" si="15"/>
        <v>5</v>
      </c>
      <c r="AM15" s="85">
        <f t="shared" si="16"/>
        <v>4</v>
      </c>
      <c r="AN15" s="85">
        <f t="shared" si="17"/>
        <v>3</v>
      </c>
      <c r="AO15" s="85">
        <f t="shared" si="18"/>
        <v>4</v>
      </c>
      <c r="AP15" s="85">
        <f t="shared" si="19"/>
        <v>3</v>
      </c>
      <c r="AQ15" s="85">
        <f t="shared" si="20"/>
        <v>3</v>
      </c>
      <c r="AR15" s="85">
        <f t="shared" si="21"/>
        <v>3</v>
      </c>
      <c r="AS15" s="85">
        <f t="shared" si="22"/>
        <v>3</v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31</v>
      </c>
      <c r="D16" s="201" t="s">
        <v>574</v>
      </c>
      <c r="E16" s="77">
        <v>2732</v>
      </c>
      <c r="F16" s="202"/>
      <c r="G16" s="78"/>
      <c r="H16" s="78">
        <v>4</v>
      </c>
      <c r="I16" s="78"/>
      <c r="J16" s="78"/>
      <c r="K16" s="78">
        <v>3</v>
      </c>
      <c r="L16" s="78">
        <v>4</v>
      </c>
      <c r="M16" s="78">
        <v>4</v>
      </c>
      <c r="N16" s="78">
        <v>5</v>
      </c>
      <c r="O16" s="78">
        <v>4</v>
      </c>
      <c r="P16" s="78">
        <v>4</v>
      </c>
      <c r="Q16" s="78">
        <v>3</v>
      </c>
      <c r="R16" s="93">
        <v>4</v>
      </c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2</v>
      </c>
      <c r="AA16" s="123">
        <f t="shared" si="5"/>
        <v>6</v>
      </c>
      <c r="AB16" s="123">
        <f t="shared" si="6"/>
        <v>1</v>
      </c>
      <c r="AC16" s="123">
        <f t="shared" si="7"/>
        <v>9</v>
      </c>
      <c r="AD16" s="82">
        <f t="shared" si="8"/>
        <v>3.8888888888888888</v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>
        <f t="shared" si="12"/>
        <v>4</v>
      </c>
      <c r="AJ16" s="85" t="str">
        <f t="shared" si="13"/>
        <v/>
      </c>
      <c r="AK16" s="85" t="str">
        <f t="shared" si="14"/>
        <v/>
      </c>
      <c r="AL16" s="85">
        <f t="shared" si="15"/>
        <v>3</v>
      </c>
      <c r="AM16" s="85">
        <f t="shared" si="16"/>
        <v>4</v>
      </c>
      <c r="AN16" s="85">
        <f t="shared" si="17"/>
        <v>4</v>
      </c>
      <c r="AO16" s="85">
        <f t="shared" si="18"/>
        <v>5</v>
      </c>
      <c r="AP16" s="85">
        <f t="shared" si="19"/>
        <v>4</v>
      </c>
      <c r="AQ16" s="85">
        <f t="shared" si="20"/>
        <v>4</v>
      </c>
      <c r="AR16" s="85">
        <f t="shared" si="21"/>
        <v>3</v>
      </c>
      <c r="AS16" s="85">
        <f t="shared" si="22"/>
        <v>4</v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31</v>
      </c>
      <c r="D17" s="201" t="s">
        <v>575</v>
      </c>
      <c r="E17" s="77">
        <v>2732</v>
      </c>
      <c r="F17" s="78"/>
      <c r="G17" s="78"/>
      <c r="H17" s="78">
        <v>4</v>
      </c>
      <c r="I17" s="78"/>
      <c r="J17" s="78"/>
      <c r="K17" s="78">
        <v>3</v>
      </c>
      <c r="L17" s="78">
        <v>4</v>
      </c>
      <c r="M17" s="78">
        <v>4</v>
      </c>
      <c r="N17" s="78">
        <v>5</v>
      </c>
      <c r="O17" s="78">
        <v>3</v>
      </c>
      <c r="P17" s="78">
        <v>5</v>
      </c>
      <c r="Q17" s="78">
        <v>3</v>
      </c>
      <c r="R17" s="93">
        <v>3</v>
      </c>
      <c r="S17" s="78"/>
      <c r="T17" s="78"/>
      <c r="U17" s="79"/>
      <c r="V17" s="94">
        <f t="shared" si="0"/>
        <v>3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4</v>
      </c>
      <c r="AA17" s="123">
        <f t="shared" si="5"/>
        <v>3</v>
      </c>
      <c r="AB17" s="123">
        <f t="shared" si="6"/>
        <v>2</v>
      </c>
      <c r="AC17" s="123">
        <f t="shared" si="7"/>
        <v>9</v>
      </c>
      <c r="AD17" s="82">
        <f t="shared" si="8"/>
        <v>3.7777777777777777</v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>
        <f t="shared" si="12"/>
        <v>4</v>
      </c>
      <c r="AJ17" s="85" t="str">
        <f t="shared" si="13"/>
        <v/>
      </c>
      <c r="AK17" s="85" t="str">
        <f t="shared" si="14"/>
        <v/>
      </c>
      <c r="AL17" s="85">
        <f t="shared" si="15"/>
        <v>3</v>
      </c>
      <c r="AM17" s="85">
        <f t="shared" si="16"/>
        <v>4</v>
      </c>
      <c r="AN17" s="85">
        <f t="shared" si="17"/>
        <v>4</v>
      </c>
      <c r="AO17" s="85">
        <f t="shared" si="18"/>
        <v>5</v>
      </c>
      <c r="AP17" s="85">
        <f t="shared" si="19"/>
        <v>3</v>
      </c>
      <c r="AQ17" s="85">
        <f t="shared" si="20"/>
        <v>5</v>
      </c>
      <c r="AR17" s="85">
        <f t="shared" si="21"/>
        <v>3</v>
      </c>
      <c r="AS17" s="85">
        <f t="shared" si="22"/>
        <v>3</v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31</v>
      </c>
      <c r="D18" s="201" t="s">
        <v>576</v>
      </c>
      <c r="E18" s="77">
        <v>2732</v>
      </c>
      <c r="F18" s="78"/>
      <c r="G18" s="78"/>
      <c r="H18" s="78">
        <v>4</v>
      </c>
      <c r="I18" s="78"/>
      <c r="J18" s="78"/>
      <c r="K18" s="78">
        <v>5</v>
      </c>
      <c r="L18" s="78">
        <v>5</v>
      </c>
      <c r="M18" s="78">
        <v>3</v>
      </c>
      <c r="N18" s="78">
        <v>4</v>
      </c>
      <c r="O18" s="78">
        <v>3</v>
      </c>
      <c r="P18" s="78">
        <v>4</v>
      </c>
      <c r="Q18" s="78" t="s">
        <v>35</v>
      </c>
      <c r="R18" s="93">
        <v>3</v>
      </c>
      <c r="S18" s="78"/>
      <c r="T18" s="78"/>
      <c r="U18" s="79"/>
      <c r="V18" s="94">
        <f t="shared" si="0"/>
        <v>2</v>
      </c>
      <c r="W18" s="123">
        <f t="shared" si="1"/>
        <v>0</v>
      </c>
      <c r="X18" s="123">
        <f t="shared" si="27"/>
        <v>0</v>
      </c>
      <c r="Y18" s="123">
        <f t="shared" si="3"/>
        <v>1</v>
      </c>
      <c r="Z18" s="123">
        <f t="shared" si="4"/>
        <v>3</v>
      </c>
      <c r="AA18" s="123">
        <f t="shared" si="5"/>
        <v>3</v>
      </c>
      <c r="AB18" s="123">
        <f t="shared" si="6"/>
        <v>2</v>
      </c>
      <c r="AC18" s="123">
        <f t="shared" si="7"/>
        <v>9</v>
      </c>
      <c r="AD18" s="82">
        <f t="shared" si="8"/>
        <v>3.6666666666666665</v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>
        <f t="shared" si="12"/>
        <v>4</v>
      </c>
      <c r="AJ18" s="85" t="str">
        <f t="shared" si="13"/>
        <v/>
      </c>
      <c r="AK18" s="85" t="str">
        <f t="shared" si="14"/>
        <v/>
      </c>
      <c r="AL18" s="85">
        <f t="shared" si="15"/>
        <v>5</v>
      </c>
      <c r="AM18" s="85">
        <f t="shared" si="16"/>
        <v>5</v>
      </c>
      <c r="AN18" s="85">
        <f t="shared" si="17"/>
        <v>3</v>
      </c>
      <c r="AO18" s="85">
        <f t="shared" si="18"/>
        <v>4</v>
      </c>
      <c r="AP18" s="85">
        <f t="shared" si="19"/>
        <v>3</v>
      </c>
      <c r="AQ18" s="85">
        <f t="shared" si="20"/>
        <v>4</v>
      </c>
      <c r="AR18" s="85">
        <f t="shared" si="21"/>
        <v>2</v>
      </c>
      <c r="AS18" s="85">
        <f t="shared" si="22"/>
        <v>3</v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31</v>
      </c>
      <c r="D19" s="201" t="s">
        <v>577</v>
      </c>
      <c r="E19" s="77">
        <v>2732</v>
      </c>
      <c r="F19" s="78"/>
      <c r="G19" s="78"/>
      <c r="H19" s="78">
        <v>3</v>
      </c>
      <c r="I19" s="78"/>
      <c r="J19" s="78"/>
      <c r="K19" s="78">
        <v>4</v>
      </c>
      <c r="L19" s="78">
        <v>3</v>
      </c>
      <c r="M19" s="78">
        <v>3</v>
      </c>
      <c r="N19" s="78">
        <v>4</v>
      </c>
      <c r="O19" s="78">
        <v>3</v>
      </c>
      <c r="P19" s="78">
        <v>3</v>
      </c>
      <c r="Q19" s="78">
        <v>3</v>
      </c>
      <c r="R19" s="78">
        <v>5</v>
      </c>
      <c r="S19" s="78"/>
      <c r="T19" s="78"/>
      <c r="U19" s="79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6</v>
      </c>
      <c r="AA19" s="123">
        <f t="shared" si="5"/>
        <v>2</v>
      </c>
      <c r="AB19" s="123">
        <f t="shared" si="6"/>
        <v>1</v>
      </c>
      <c r="AC19" s="123">
        <f t="shared" si="7"/>
        <v>9</v>
      </c>
      <c r="AD19" s="82">
        <f t="shared" si="8"/>
        <v>3.4444444444444446</v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>
        <f t="shared" si="12"/>
        <v>3</v>
      </c>
      <c r="AJ19" s="85" t="str">
        <f t="shared" si="13"/>
        <v/>
      </c>
      <c r="AK19" s="85" t="str">
        <f t="shared" si="14"/>
        <v/>
      </c>
      <c r="AL19" s="85">
        <f t="shared" si="15"/>
        <v>4</v>
      </c>
      <c r="AM19" s="85">
        <f t="shared" si="16"/>
        <v>3</v>
      </c>
      <c r="AN19" s="85">
        <f t="shared" si="17"/>
        <v>3</v>
      </c>
      <c r="AO19" s="85">
        <f t="shared" si="18"/>
        <v>4</v>
      </c>
      <c r="AP19" s="85">
        <f t="shared" si="19"/>
        <v>3</v>
      </c>
      <c r="AQ19" s="85">
        <f t="shared" si="20"/>
        <v>3</v>
      </c>
      <c r="AR19" s="85">
        <f t="shared" si="21"/>
        <v>3</v>
      </c>
      <c r="AS19" s="85">
        <f t="shared" si="22"/>
        <v>5</v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31</v>
      </c>
      <c r="D20" s="201" t="s">
        <v>578</v>
      </c>
      <c r="E20" s="77">
        <v>2732</v>
      </c>
      <c r="F20" s="78"/>
      <c r="G20" s="78"/>
      <c r="H20" s="78">
        <v>4</v>
      </c>
      <c r="I20" s="78"/>
      <c r="J20" s="78"/>
      <c r="K20" s="78">
        <v>5</v>
      </c>
      <c r="L20" s="78">
        <v>5</v>
      </c>
      <c r="M20" s="78">
        <v>5</v>
      </c>
      <c r="N20" s="78">
        <v>5</v>
      </c>
      <c r="O20" s="78">
        <v>4</v>
      </c>
      <c r="P20" s="78">
        <v>4</v>
      </c>
      <c r="Q20" s="78">
        <v>5</v>
      </c>
      <c r="R20" s="93">
        <v>5</v>
      </c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3</v>
      </c>
      <c r="AB20" s="123">
        <f t="shared" si="6"/>
        <v>6</v>
      </c>
      <c r="AC20" s="123">
        <f t="shared" si="7"/>
        <v>9</v>
      </c>
      <c r="AD20" s="82">
        <f t="shared" si="8"/>
        <v>4.666666666666667</v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>
        <f t="shared" si="12"/>
        <v>4</v>
      </c>
      <c r="AJ20" s="85" t="str">
        <f t="shared" si="13"/>
        <v/>
      </c>
      <c r="AK20" s="85" t="str">
        <f t="shared" si="14"/>
        <v/>
      </c>
      <c r="AL20" s="85">
        <f t="shared" si="15"/>
        <v>5</v>
      </c>
      <c r="AM20" s="85">
        <f t="shared" si="16"/>
        <v>5</v>
      </c>
      <c r="AN20" s="85">
        <f t="shared" si="17"/>
        <v>5</v>
      </c>
      <c r="AO20" s="85">
        <f t="shared" si="18"/>
        <v>5</v>
      </c>
      <c r="AP20" s="85">
        <f t="shared" si="19"/>
        <v>4</v>
      </c>
      <c r="AQ20" s="85">
        <f t="shared" si="20"/>
        <v>4</v>
      </c>
      <c r="AR20" s="85">
        <f t="shared" si="21"/>
        <v>5</v>
      </c>
      <c r="AS20" s="85">
        <f t="shared" si="22"/>
        <v>5</v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31</v>
      </c>
      <c r="D21" s="201" t="s">
        <v>579</v>
      </c>
      <c r="E21" s="77">
        <v>2732</v>
      </c>
      <c r="F21" s="78"/>
      <c r="G21" s="78"/>
      <c r="H21" s="78">
        <v>5</v>
      </c>
      <c r="I21" s="78"/>
      <c r="J21" s="78"/>
      <c r="K21" s="78">
        <v>5</v>
      </c>
      <c r="L21" s="78">
        <v>5</v>
      </c>
      <c r="M21" s="78">
        <v>5</v>
      </c>
      <c r="N21" s="78">
        <v>5</v>
      </c>
      <c r="O21" s="78">
        <v>5</v>
      </c>
      <c r="P21" s="78">
        <v>5</v>
      </c>
      <c r="Q21" s="78">
        <v>5</v>
      </c>
      <c r="R21" s="93">
        <v>5</v>
      </c>
      <c r="S21" s="78"/>
      <c r="T21" s="78"/>
      <c r="U21" s="79"/>
      <c r="V21" s="94">
        <f t="shared" si="0"/>
        <v>5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9</v>
      </c>
      <c r="AC21" s="123">
        <f t="shared" si="7"/>
        <v>9</v>
      </c>
      <c r="AD21" s="82">
        <f t="shared" si="8"/>
        <v>5</v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>
        <f t="shared" si="12"/>
        <v>5</v>
      </c>
      <c r="AJ21" s="85" t="str">
        <f t="shared" si="13"/>
        <v/>
      </c>
      <c r="AK21" s="85" t="str">
        <f t="shared" si="14"/>
        <v/>
      </c>
      <c r="AL21" s="85">
        <f t="shared" si="15"/>
        <v>5</v>
      </c>
      <c r="AM21" s="85">
        <f t="shared" si="16"/>
        <v>5</v>
      </c>
      <c r="AN21" s="85">
        <f t="shared" si="17"/>
        <v>5</v>
      </c>
      <c r="AO21" s="85">
        <f t="shared" si="18"/>
        <v>5</v>
      </c>
      <c r="AP21" s="85">
        <f t="shared" si="19"/>
        <v>5</v>
      </c>
      <c r="AQ21" s="85">
        <f t="shared" si="20"/>
        <v>5</v>
      </c>
      <c r="AR21" s="85">
        <f t="shared" si="21"/>
        <v>5</v>
      </c>
      <c r="AS21" s="85">
        <f t="shared" si="22"/>
        <v>5</v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31</v>
      </c>
      <c r="D22" s="201" t="s">
        <v>580</v>
      </c>
      <c r="E22" s="77">
        <v>2732</v>
      </c>
      <c r="F22" s="78"/>
      <c r="G22" s="78"/>
      <c r="H22" s="78">
        <v>5</v>
      </c>
      <c r="I22" s="78"/>
      <c r="J22" s="78"/>
      <c r="K22" s="78">
        <v>5</v>
      </c>
      <c r="L22" s="78">
        <v>5</v>
      </c>
      <c r="M22" s="78">
        <v>5</v>
      </c>
      <c r="N22" s="78">
        <v>5</v>
      </c>
      <c r="O22" s="78">
        <v>5</v>
      </c>
      <c r="P22" s="78">
        <v>5</v>
      </c>
      <c r="Q22" s="78">
        <v>5</v>
      </c>
      <c r="R22" s="93">
        <v>5</v>
      </c>
      <c r="S22" s="78"/>
      <c r="T22" s="78"/>
      <c r="U22" s="79"/>
      <c r="V22" s="94">
        <f t="shared" si="0"/>
        <v>5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9</v>
      </c>
      <c r="AC22" s="123">
        <f t="shared" si="7"/>
        <v>9</v>
      </c>
      <c r="AD22" s="82">
        <f t="shared" si="8"/>
        <v>5</v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>
        <f t="shared" si="12"/>
        <v>5</v>
      </c>
      <c r="AJ22" s="85" t="str">
        <f t="shared" si="13"/>
        <v/>
      </c>
      <c r="AK22" s="85" t="str">
        <f t="shared" si="14"/>
        <v/>
      </c>
      <c r="AL22" s="85">
        <f t="shared" si="15"/>
        <v>5</v>
      </c>
      <c r="AM22" s="85">
        <f t="shared" si="16"/>
        <v>5</v>
      </c>
      <c r="AN22" s="85">
        <f t="shared" si="17"/>
        <v>5</v>
      </c>
      <c r="AO22" s="85">
        <f t="shared" si="18"/>
        <v>5</v>
      </c>
      <c r="AP22" s="85">
        <f t="shared" si="19"/>
        <v>5</v>
      </c>
      <c r="AQ22" s="85">
        <f t="shared" si="20"/>
        <v>5</v>
      </c>
      <c r="AR22" s="85">
        <f t="shared" si="21"/>
        <v>5</v>
      </c>
      <c r="AS22" s="85">
        <f t="shared" si="22"/>
        <v>5</v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31</v>
      </c>
      <c r="D23" s="201" t="s">
        <v>581</v>
      </c>
      <c r="E23" s="77">
        <v>2732</v>
      </c>
      <c r="F23" s="202"/>
      <c r="G23" s="78"/>
      <c r="H23" s="78">
        <v>3</v>
      </c>
      <c r="I23" s="78"/>
      <c r="J23" s="78"/>
      <c r="K23" s="78">
        <v>4</v>
      </c>
      <c r="L23" s="78">
        <v>5</v>
      </c>
      <c r="M23" s="78">
        <v>4</v>
      </c>
      <c r="N23" s="78">
        <v>5</v>
      </c>
      <c r="O23" s="78">
        <v>4</v>
      </c>
      <c r="P23" s="78">
        <v>5</v>
      </c>
      <c r="Q23" s="78">
        <v>3</v>
      </c>
      <c r="R23" s="93">
        <v>4</v>
      </c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2</v>
      </c>
      <c r="AA23" s="123">
        <f t="shared" si="5"/>
        <v>4</v>
      </c>
      <c r="AB23" s="123">
        <f t="shared" si="6"/>
        <v>3</v>
      </c>
      <c r="AC23" s="123">
        <f t="shared" si="7"/>
        <v>9</v>
      </c>
      <c r="AD23" s="82">
        <f t="shared" si="8"/>
        <v>4.1111111111111107</v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>
        <f t="shared" si="12"/>
        <v>3</v>
      </c>
      <c r="AJ23" s="85" t="str">
        <f t="shared" si="13"/>
        <v/>
      </c>
      <c r="AK23" s="85" t="str">
        <f t="shared" si="14"/>
        <v/>
      </c>
      <c r="AL23" s="85">
        <f t="shared" si="15"/>
        <v>4</v>
      </c>
      <c r="AM23" s="85">
        <f t="shared" si="16"/>
        <v>5</v>
      </c>
      <c r="AN23" s="85">
        <f t="shared" si="17"/>
        <v>4</v>
      </c>
      <c r="AO23" s="85">
        <f t="shared" si="18"/>
        <v>5</v>
      </c>
      <c r="AP23" s="85">
        <f t="shared" si="19"/>
        <v>4</v>
      </c>
      <c r="AQ23" s="85">
        <f t="shared" si="20"/>
        <v>5</v>
      </c>
      <c r="AR23" s="85">
        <f t="shared" si="21"/>
        <v>3</v>
      </c>
      <c r="AS23" s="85">
        <f t="shared" si="22"/>
        <v>4</v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31</v>
      </c>
      <c r="D24" s="201" t="s">
        <v>582</v>
      </c>
      <c r="E24" s="77">
        <v>2732</v>
      </c>
      <c r="F24" s="78"/>
      <c r="G24" s="78"/>
      <c r="H24" s="78">
        <v>4</v>
      </c>
      <c r="I24" s="78"/>
      <c r="J24" s="78"/>
      <c r="K24" s="78">
        <v>5</v>
      </c>
      <c r="L24" s="78">
        <v>5</v>
      </c>
      <c r="M24" s="78">
        <v>4</v>
      </c>
      <c r="N24" s="78">
        <v>5</v>
      </c>
      <c r="O24" s="78">
        <v>4</v>
      </c>
      <c r="P24" s="78">
        <v>3</v>
      </c>
      <c r="Q24" s="78">
        <v>4</v>
      </c>
      <c r="R24" s="93">
        <v>4</v>
      </c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1</v>
      </c>
      <c r="AA24" s="123">
        <f t="shared" si="5"/>
        <v>5</v>
      </c>
      <c r="AB24" s="123">
        <f t="shared" si="6"/>
        <v>3</v>
      </c>
      <c r="AC24" s="123">
        <f t="shared" si="7"/>
        <v>9</v>
      </c>
      <c r="AD24" s="82">
        <f t="shared" si="8"/>
        <v>4.2222222222222223</v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>
        <f t="shared" si="12"/>
        <v>4</v>
      </c>
      <c r="AJ24" s="85" t="str">
        <f t="shared" si="13"/>
        <v/>
      </c>
      <c r="AK24" s="85" t="str">
        <f t="shared" si="14"/>
        <v/>
      </c>
      <c r="AL24" s="85">
        <f t="shared" si="15"/>
        <v>5</v>
      </c>
      <c r="AM24" s="85">
        <f t="shared" si="16"/>
        <v>5</v>
      </c>
      <c r="AN24" s="85">
        <f t="shared" si="17"/>
        <v>4</v>
      </c>
      <c r="AO24" s="85">
        <f t="shared" si="18"/>
        <v>5</v>
      </c>
      <c r="AP24" s="85">
        <f t="shared" si="19"/>
        <v>4</v>
      </c>
      <c r="AQ24" s="85">
        <f t="shared" si="20"/>
        <v>3</v>
      </c>
      <c r="AR24" s="85">
        <f t="shared" si="21"/>
        <v>4</v>
      </c>
      <c r="AS24" s="85">
        <f t="shared" si="22"/>
        <v>4</v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31</v>
      </c>
      <c r="D25" s="201" t="s">
        <v>583</v>
      </c>
      <c r="E25" s="77">
        <v>2732</v>
      </c>
      <c r="F25" s="78"/>
      <c r="G25" s="78"/>
      <c r="H25" s="78">
        <v>4</v>
      </c>
      <c r="I25" s="78"/>
      <c r="J25" s="78"/>
      <c r="K25" s="78">
        <v>4</v>
      </c>
      <c r="L25" s="78">
        <v>4</v>
      </c>
      <c r="M25" s="78">
        <v>4</v>
      </c>
      <c r="N25" s="78">
        <v>4</v>
      </c>
      <c r="O25" s="78">
        <v>3</v>
      </c>
      <c r="P25" s="78">
        <v>3</v>
      </c>
      <c r="Q25" s="78">
        <v>3</v>
      </c>
      <c r="R25" s="93">
        <v>3</v>
      </c>
      <c r="S25" s="78"/>
      <c r="T25" s="78"/>
      <c r="U25" s="79"/>
      <c r="V25" s="94">
        <f t="shared" si="0"/>
        <v>3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4</v>
      </c>
      <c r="AA25" s="123">
        <f t="shared" si="5"/>
        <v>5</v>
      </c>
      <c r="AB25" s="123">
        <f t="shared" si="6"/>
        <v>0</v>
      </c>
      <c r="AC25" s="123">
        <f t="shared" si="7"/>
        <v>9</v>
      </c>
      <c r="AD25" s="82">
        <f t="shared" si="8"/>
        <v>3.5555555555555554</v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>
        <f t="shared" si="12"/>
        <v>4</v>
      </c>
      <c r="AJ25" s="85" t="str">
        <f t="shared" si="13"/>
        <v/>
      </c>
      <c r="AK25" s="85" t="str">
        <f t="shared" si="14"/>
        <v/>
      </c>
      <c r="AL25" s="85">
        <f t="shared" si="15"/>
        <v>4</v>
      </c>
      <c r="AM25" s="85">
        <f t="shared" si="16"/>
        <v>4</v>
      </c>
      <c r="AN25" s="85">
        <f t="shared" si="17"/>
        <v>4</v>
      </c>
      <c r="AO25" s="85">
        <f t="shared" si="18"/>
        <v>4</v>
      </c>
      <c r="AP25" s="85">
        <f t="shared" si="19"/>
        <v>3</v>
      </c>
      <c r="AQ25" s="85">
        <f t="shared" si="20"/>
        <v>3</v>
      </c>
      <c r="AR25" s="85">
        <f t="shared" si="21"/>
        <v>3</v>
      </c>
      <c r="AS25" s="85">
        <f t="shared" si="22"/>
        <v>3</v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31</v>
      </c>
      <c r="D26" s="201" t="s">
        <v>584</v>
      </c>
      <c r="E26" s="77">
        <v>2732</v>
      </c>
      <c r="F26" s="78"/>
      <c r="G26" s="78"/>
      <c r="H26" s="78">
        <v>3</v>
      </c>
      <c r="I26" s="78"/>
      <c r="J26" s="78"/>
      <c r="K26" s="78">
        <v>4</v>
      </c>
      <c r="L26" s="78">
        <v>3</v>
      </c>
      <c r="M26" s="78">
        <v>3</v>
      </c>
      <c r="N26" s="78">
        <v>4</v>
      </c>
      <c r="O26" s="78">
        <v>3</v>
      </c>
      <c r="P26" s="78">
        <v>3</v>
      </c>
      <c r="Q26" s="78">
        <v>3</v>
      </c>
      <c r="R26" s="93">
        <v>3</v>
      </c>
      <c r="S26" s="78"/>
      <c r="T26" s="78"/>
      <c r="U26" s="79"/>
      <c r="V26" s="94">
        <f t="shared" si="0"/>
        <v>3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7</v>
      </c>
      <c r="AA26" s="123">
        <f t="shared" si="5"/>
        <v>2</v>
      </c>
      <c r="AB26" s="123">
        <f t="shared" si="6"/>
        <v>0</v>
      </c>
      <c r="AC26" s="123">
        <f t="shared" si="7"/>
        <v>9</v>
      </c>
      <c r="AD26" s="82">
        <f t="shared" si="8"/>
        <v>3.2222222222222223</v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>
        <f t="shared" si="12"/>
        <v>3</v>
      </c>
      <c r="AJ26" s="85" t="str">
        <f t="shared" si="13"/>
        <v/>
      </c>
      <c r="AK26" s="85" t="str">
        <f t="shared" si="14"/>
        <v/>
      </c>
      <c r="AL26" s="85">
        <f t="shared" si="15"/>
        <v>4</v>
      </c>
      <c r="AM26" s="85">
        <f t="shared" si="16"/>
        <v>3</v>
      </c>
      <c r="AN26" s="85">
        <f t="shared" si="17"/>
        <v>3</v>
      </c>
      <c r="AO26" s="85">
        <f t="shared" si="18"/>
        <v>4</v>
      </c>
      <c r="AP26" s="85">
        <f t="shared" si="19"/>
        <v>3</v>
      </c>
      <c r="AQ26" s="85">
        <f t="shared" si="20"/>
        <v>3</v>
      </c>
      <c r="AR26" s="85">
        <f t="shared" si="21"/>
        <v>3</v>
      </c>
      <c r="AS26" s="85">
        <f t="shared" si="22"/>
        <v>3</v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31</v>
      </c>
      <c r="D27" s="201" t="s">
        <v>585</v>
      </c>
      <c r="E27" s="77">
        <v>2732</v>
      </c>
      <c r="F27" s="78"/>
      <c r="G27" s="78"/>
      <c r="H27" s="78">
        <v>5</v>
      </c>
      <c r="I27" s="78"/>
      <c r="J27" s="78"/>
      <c r="K27" s="78">
        <v>5</v>
      </c>
      <c r="L27" s="78">
        <v>4</v>
      </c>
      <c r="M27" s="78">
        <v>4</v>
      </c>
      <c r="N27" s="78">
        <v>5</v>
      </c>
      <c r="O27" s="78">
        <v>4</v>
      </c>
      <c r="P27" s="78">
        <v>5</v>
      </c>
      <c r="Q27" s="78">
        <v>4</v>
      </c>
      <c r="R27" s="93">
        <v>4</v>
      </c>
      <c r="S27" s="78"/>
      <c r="T27" s="78"/>
      <c r="U27" s="79"/>
      <c r="V27" s="94">
        <f t="shared" si="0"/>
        <v>4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5</v>
      </c>
      <c r="AB27" s="123">
        <f t="shared" si="6"/>
        <v>4</v>
      </c>
      <c r="AC27" s="123">
        <f t="shared" si="7"/>
        <v>9</v>
      </c>
      <c r="AD27" s="82">
        <f t="shared" si="8"/>
        <v>4.4444444444444446</v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>
        <f t="shared" si="12"/>
        <v>5</v>
      </c>
      <c r="AJ27" s="85" t="str">
        <f t="shared" si="13"/>
        <v/>
      </c>
      <c r="AK27" s="85" t="str">
        <f t="shared" si="14"/>
        <v/>
      </c>
      <c r="AL27" s="85">
        <f t="shared" si="15"/>
        <v>5</v>
      </c>
      <c r="AM27" s="85">
        <f t="shared" si="16"/>
        <v>4</v>
      </c>
      <c r="AN27" s="85">
        <f t="shared" si="17"/>
        <v>4</v>
      </c>
      <c r="AO27" s="85">
        <f t="shared" si="18"/>
        <v>5</v>
      </c>
      <c r="AP27" s="85">
        <f t="shared" si="19"/>
        <v>4</v>
      </c>
      <c r="AQ27" s="85">
        <f t="shared" si="20"/>
        <v>5</v>
      </c>
      <c r="AR27" s="85">
        <f t="shared" si="21"/>
        <v>4</v>
      </c>
      <c r="AS27" s="85">
        <f t="shared" si="22"/>
        <v>4</v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31</v>
      </c>
      <c r="D28" s="201" t="s">
        <v>586</v>
      </c>
      <c r="E28" s="77">
        <v>2732</v>
      </c>
      <c r="F28" s="78"/>
      <c r="G28" s="78"/>
      <c r="H28" s="78">
        <v>4</v>
      </c>
      <c r="I28" s="78"/>
      <c r="J28" s="78"/>
      <c r="K28" s="78">
        <v>4</v>
      </c>
      <c r="L28" s="78">
        <v>4</v>
      </c>
      <c r="M28" s="78">
        <v>3</v>
      </c>
      <c r="N28" s="78">
        <v>5</v>
      </c>
      <c r="O28" s="78">
        <v>3</v>
      </c>
      <c r="P28" s="78">
        <v>5</v>
      </c>
      <c r="Q28" s="78" t="s">
        <v>35</v>
      </c>
      <c r="R28" s="93">
        <v>4</v>
      </c>
      <c r="S28" s="78"/>
      <c r="T28" s="78"/>
      <c r="U28" s="79"/>
      <c r="V28" s="94">
        <f t="shared" si="0"/>
        <v>2</v>
      </c>
      <c r="W28" s="123">
        <f t="shared" si="1"/>
        <v>0</v>
      </c>
      <c r="X28" s="123">
        <f t="shared" si="27"/>
        <v>0</v>
      </c>
      <c r="Y28" s="123">
        <f t="shared" si="3"/>
        <v>1</v>
      </c>
      <c r="Z28" s="123">
        <f t="shared" si="4"/>
        <v>2</v>
      </c>
      <c r="AA28" s="123">
        <f t="shared" si="5"/>
        <v>4</v>
      </c>
      <c r="AB28" s="123">
        <f t="shared" si="6"/>
        <v>2</v>
      </c>
      <c r="AC28" s="123">
        <f t="shared" si="7"/>
        <v>9</v>
      </c>
      <c r="AD28" s="82">
        <f t="shared" si="8"/>
        <v>3.7777777777777777</v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>
        <f t="shared" si="12"/>
        <v>4</v>
      </c>
      <c r="AJ28" s="85" t="str">
        <f t="shared" si="13"/>
        <v/>
      </c>
      <c r="AK28" s="85" t="str">
        <f t="shared" si="14"/>
        <v/>
      </c>
      <c r="AL28" s="85">
        <f t="shared" si="15"/>
        <v>4</v>
      </c>
      <c r="AM28" s="85">
        <f t="shared" si="16"/>
        <v>4</v>
      </c>
      <c r="AN28" s="85">
        <f t="shared" si="17"/>
        <v>3</v>
      </c>
      <c r="AO28" s="85">
        <f t="shared" si="18"/>
        <v>5</v>
      </c>
      <c r="AP28" s="85">
        <f t="shared" si="19"/>
        <v>3</v>
      </c>
      <c r="AQ28" s="85">
        <f t="shared" si="20"/>
        <v>5</v>
      </c>
      <c r="AR28" s="85">
        <f t="shared" si="21"/>
        <v>2</v>
      </c>
      <c r="AS28" s="85">
        <f t="shared" si="22"/>
        <v>4</v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08" t="s">
        <v>31</v>
      </c>
      <c r="D29" s="201" t="s">
        <v>587</v>
      </c>
      <c r="E29" s="77">
        <v>2732</v>
      </c>
      <c r="F29" s="78"/>
      <c r="G29" s="78"/>
      <c r="H29" s="78">
        <v>4</v>
      </c>
      <c r="I29" s="78"/>
      <c r="J29" s="78"/>
      <c r="K29" s="78">
        <v>5</v>
      </c>
      <c r="L29" s="78">
        <v>3</v>
      </c>
      <c r="M29" s="78">
        <v>4</v>
      </c>
      <c r="N29" s="78">
        <v>5</v>
      </c>
      <c r="O29" s="78">
        <v>5</v>
      </c>
      <c r="P29" s="78">
        <v>4</v>
      </c>
      <c r="Q29" s="78">
        <v>4</v>
      </c>
      <c r="R29" s="93">
        <v>4</v>
      </c>
      <c r="S29" s="78"/>
      <c r="T29" s="78"/>
      <c r="U29" s="79"/>
      <c r="V29" s="94">
        <f t="shared" si="0"/>
        <v>3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1</v>
      </c>
      <c r="AA29" s="123">
        <f t="shared" si="5"/>
        <v>5</v>
      </c>
      <c r="AB29" s="123">
        <f t="shared" si="6"/>
        <v>3</v>
      </c>
      <c r="AC29" s="123">
        <f t="shared" si="7"/>
        <v>9</v>
      </c>
      <c r="AD29" s="82">
        <f t="shared" si="8"/>
        <v>4.2222222222222223</v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>
        <f t="shared" si="12"/>
        <v>4</v>
      </c>
      <c r="AJ29" s="85" t="str">
        <f t="shared" si="13"/>
        <v/>
      </c>
      <c r="AK29" s="85" t="str">
        <f t="shared" si="14"/>
        <v/>
      </c>
      <c r="AL29" s="85">
        <f t="shared" si="15"/>
        <v>5</v>
      </c>
      <c r="AM29" s="85">
        <f t="shared" si="16"/>
        <v>3</v>
      </c>
      <c r="AN29" s="85">
        <f t="shared" si="17"/>
        <v>4</v>
      </c>
      <c r="AO29" s="85">
        <f t="shared" si="18"/>
        <v>5</v>
      </c>
      <c r="AP29" s="85">
        <f t="shared" si="19"/>
        <v>5</v>
      </c>
      <c r="AQ29" s="85">
        <f t="shared" si="20"/>
        <v>4</v>
      </c>
      <c r="AR29" s="85">
        <f t="shared" si="21"/>
        <v>4</v>
      </c>
      <c r="AS29" s="85">
        <f t="shared" si="22"/>
        <v>4</v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08" t="s">
        <v>31</v>
      </c>
      <c r="D30" s="201" t="s">
        <v>588</v>
      </c>
      <c r="E30" s="77">
        <v>2732</v>
      </c>
      <c r="F30" s="78"/>
      <c r="G30" s="78"/>
      <c r="H30" s="78">
        <v>3</v>
      </c>
      <c r="I30" s="78"/>
      <c r="J30" s="78"/>
      <c r="K30" s="78">
        <v>5</v>
      </c>
      <c r="L30" s="78">
        <v>4</v>
      </c>
      <c r="M30" s="78">
        <v>5</v>
      </c>
      <c r="N30" s="78">
        <v>5</v>
      </c>
      <c r="O30" s="78">
        <v>4</v>
      </c>
      <c r="P30" s="78">
        <v>5</v>
      </c>
      <c r="Q30" s="78" t="s">
        <v>35</v>
      </c>
      <c r="R30" s="93">
        <v>4</v>
      </c>
      <c r="S30" s="78"/>
      <c r="T30" s="78"/>
      <c r="U30" s="79"/>
      <c r="V30" s="94">
        <f t="shared" si="0"/>
        <v>2</v>
      </c>
      <c r="W30" s="123">
        <f t="shared" si="1"/>
        <v>0</v>
      </c>
      <c r="X30" s="123">
        <f t="shared" si="27"/>
        <v>0</v>
      </c>
      <c r="Y30" s="123">
        <f t="shared" si="3"/>
        <v>1</v>
      </c>
      <c r="Z30" s="123">
        <f t="shared" si="4"/>
        <v>1</v>
      </c>
      <c r="AA30" s="123">
        <f t="shared" si="5"/>
        <v>3</v>
      </c>
      <c r="AB30" s="123">
        <f t="shared" si="6"/>
        <v>4</v>
      </c>
      <c r="AC30" s="123">
        <f t="shared" si="7"/>
        <v>9</v>
      </c>
      <c r="AD30" s="82">
        <f t="shared" si="8"/>
        <v>4.1111111111111107</v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>
        <f t="shared" si="12"/>
        <v>3</v>
      </c>
      <c r="AJ30" s="85" t="str">
        <f t="shared" si="13"/>
        <v/>
      </c>
      <c r="AK30" s="85" t="str">
        <f t="shared" si="14"/>
        <v/>
      </c>
      <c r="AL30" s="85">
        <f t="shared" si="15"/>
        <v>5</v>
      </c>
      <c r="AM30" s="85">
        <f t="shared" si="16"/>
        <v>4</v>
      </c>
      <c r="AN30" s="85">
        <f t="shared" si="17"/>
        <v>5</v>
      </c>
      <c r="AO30" s="85">
        <f t="shared" si="18"/>
        <v>5</v>
      </c>
      <c r="AP30" s="85">
        <f t="shared" si="19"/>
        <v>4</v>
      </c>
      <c r="AQ30" s="85">
        <f t="shared" si="20"/>
        <v>5</v>
      </c>
      <c r="AR30" s="85">
        <f t="shared" si="21"/>
        <v>2</v>
      </c>
      <c r="AS30" s="85">
        <f t="shared" si="22"/>
        <v>4</v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/>
      <c r="B31" s="100"/>
      <c r="C31" s="108"/>
      <c r="D31" s="198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/>
      <c r="B32" s="102"/>
      <c r="C32" s="108"/>
      <c r="D32" s="203"/>
      <c r="E32" s="77"/>
      <c r="F32" s="78"/>
      <c r="G32" s="78"/>
      <c r="H32" s="103"/>
      <c r="I32" s="78"/>
      <c r="J32" s="78"/>
      <c r="K32" s="78"/>
      <c r="L32" s="78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4" t="str">
        <f t="shared" si="10"/>
        <v/>
      </c>
      <c r="AH32" s="204" t="str">
        <f t="shared" si="11"/>
        <v/>
      </c>
      <c r="AI32" s="204" t="str">
        <f t="shared" si="12"/>
        <v/>
      </c>
      <c r="AJ32" s="204" t="str">
        <f t="shared" si="13"/>
        <v/>
      </c>
      <c r="AK32" s="204" t="str">
        <f t="shared" si="14"/>
        <v/>
      </c>
      <c r="AL32" s="204" t="str">
        <f t="shared" si="15"/>
        <v/>
      </c>
      <c r="AM32" s="204" t="str">
        <f t="shared" si="16"/>
        <v/>
      </c>
      <c r="AN32" s="204" t="str">
        <f t="shared" si="17"/>
        <v/>
      </c>
      <c r="AO32" s="204" t="str">
        <f t="shared" si="18"/>
        <v/>
      </c>
      <c r="AP32" s="204" t="str">
        <f t="shared" si="19"/>
        <v/>
      </c>
      <c r="AQ32" s="204" t="str">
        <f t="shared" si="20"/>
        <v/>
      </c>
      <c r="AR32" s="204" t="str">
        <f t="shared" si="21"/>
        <v/>
      </c>
      <c r="AS32" s="204" t="str">
        <f t="shared" si="22"/>
        <v/>
      </c>
      <c r="AT32" s="204" t="str">
        <f t="shared" si="23"/>
        <v/>
      </c>
      <c r="AU32" s="204" t="str">
        <f t="shared" si="24"/>
        <v/>
      </c>
      <c r="AV32" s="204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/>
      <c r="B33" s="102"/>
      <c r="C33" s="108"/>
      <c r="D33" s="203"/>
      <c r="E33" s="77"/>
      <c r="F33" s="78"/>
      <c r="G33" s="78"/>
      <c r="H33" s="103"/>
      <c r="I33" s="78"/>
      <c r="J33" s="78"/>
      <c r="K33" s="78"/>
      <c r="L33" s="78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4" t="str">
        <f t="shared" si="10"/>
        <v/>
      </c>
      <c r="AH33" s="204" t="str">
        <f t="shared" si="11"/>
        <v/>
      </c>
      <c r="AI33" s="204" t="str">
        <f t="shared" si="12"/>
        <v/>
      </c>
      <c r="AJ33" s="204" t="str">
        <f t="shared" si="13"/>
        <v/>
      </c>
      <c r="AK33" s="204" t="str">
        <f t="shared" si="14"/>
        <v/>
      </c>
      <c r="AL33" s="204" t="str">
        <f t="shared" si="15"/>
        <v/>
      </c>
      <c r="AM33" s="204" t="str">
        <f t="shared" si="16"/>
        <v/>
      </c>
      <c r="AN33" s="204" t="str">
        <f t="shared" si="17"/>
        <v/>
      </c>
      <c r="AO33" s="204" t="str">
        <f t="shared" si="18"/>
        <v/>
      </c>
      <c r="AP33" s="204" t="str">
        <f t="shared" si="19"/>
        <v/>
      </c>
      <c r="AQ33" s="204" t="str">
        <f t="shared" si="20"/>
        <v/>
      </c>
      <c r="AR33" s="204" t="str">
        <f t="shared" si="21"/>
        <v/>
      </c>
      <c r="AS33" s="204" t="str">
        <f t="shared" si="22"/>
        <v/>
      </c>
      <c r="AT33" s="204" t="str">
        <f t="shared" si="23"/>
        <v/>
      </c>
      <c r="AU33" s="204" t="str">
        <f t="shared" si="24"/>
        <v/>
      </c>
      <c r="AV33" s="204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/>
      <c r="B34" s="107"/>
      <c r="C34" s="108"/>
      <c r="D34" s="20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4" t="str">
        <f t="shared" si="10"/>
        <v/>
      </c>
      <c r="AH34" s="204" t="str">
        <f t="shared" si="11"/>
        <v/>
      </c>
      <c r="AI34" s="204" t="str">
        <f t="shared" si="12"/>
        <v/>
      </c>
      <c r="AJ34" s="204" t="str">
        <f t="shared" si="13"/>
        <v/>
      </c>
      <c r="AK34" s="204" t="str">
        <f t="shared" si="14"/>
        <v/>
      </c>
      <c r="AL34" s="204" t="str">
        <f t="shared" si="15"/>
        <v/>
      </c>
      <c r="AM34" s="204" t="str">
        <f t="shared" si="16"/>
        <v/>
      </c>
      <c r="AN34" s="204" t="str">
        <f t="shared" si="17"/>
        <v/>
      </c>
      <c r="AO34" s="204" t="str">
        <f t="shared" si="18"/>
        <v/>
      </c>
      <c r="AP34" s="204" t="str">
        <f t="shared" si="19"/>
        <v/>
      </c>
      <c r="AQ34" s="204" t="str">
        <f t="shared" si="20"/>
        <v/>
      </c>
      <c r="AR34" s="204" t="str">
        <f t="shared" si="21"/>
        <v/>
      </c>
      <c r="AS34" s="204" t="str">
        <f t="shared" si="22"/>
        <v/>
      </c>
      <c r="AT34" s="204" t="str">
        <f t="shared" si="23"/>
        <v/>
      </c>
      <c r="AU34" s="204" t="str">
        <f t="shared" si="24"/>
        <v/>
      </c>
      <c r="AV34" s="204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/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4" t="str">
        <f t="shared" si="10"/>
        <v/>
      </c>
      <c r="AH35" s="204" t="str">
        <f t="shared" si="11"/>
        <v/>
      </c>
      <c r="AI35" s="204" t="str">
        <f t="shared" si="12"/>
        <v/>
      </c>
      <c r="AJ35" s="204" t="str">
        <f t="shared" si="13"/>
        <v/>
      </c>
      <c r="AK35" s="204" t="str">
        <f t="shared" si="14"/>
        <v/>
      </c>
      <c r="AL35" s="204" t="str">
        <f t="shared" si="15"/>
        <v/>
      </c>
      <c r="AM35" s="204" t="str">
        <f t="shared" si="16"/>
        <v/>
      </c>
      <c r="AN35" s="204" t="str">
        <f t="shared" si="17"/>
        <v/>
      </c>
      <c r="AO35" s="204" t="str">
        <f t="shared" si="18"/>
        <v/>
      </c>
      <c r="AP35" s="204" t="str">
        <f t="shared" si="19"/>
        <v/>
      </c>
      <c r="AQ35" s="204" t="str">
        <f t="shared" si="20"/>
        <v/>
      </c>
      <c r="AR35" s="204" t="str">
        <f t="shared" si="21"/>
        <v/>
      </c>
      <c r="AS35" s="204" t="str">
        <f t="shared" si="22"/>
        <v/>
      </c>
      <c r="AT35" s="204" t="str">
        <f t="shared" si="23"/>
        <v/>
      </c>
      <c r="AU35" s="204" t="str">
        <f t="shared" si="24"/>
        <v/>
      </c>
      <c r="AV35" s="204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/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4" t="str">
        <f t="shared" si="10"/>
        <v/>
      </c>
      <c r="AH36" s="204" t="str">
        <f t="shared" si="11"/>
        <v/>
      </c>
      <c r="AI36" s="204" t="str">
        <f t="shared" si="12"/>
        <v/>
      </c>
      <c r="AJ36" s="204" t="str">
        <f t="shared" si="13"/>
        <v/>
      </c>
      <c r="AK36" s="204" t="str">
        <f t="shared" si="14"/>
        <v/>
      </c>
      <c r="AL36" s="204" t="str">
        <f t="shared" si="15"/>
        <v/>
      </c>
      <c r="AM36" s="204" t="str">
        <f t="shared" si="16"/>
        <v/>
      </c>
      <c r="AN36" s="204" t="str">
        <f t="shared" si="17"/>
        <v/>
      </c>
      <c r="AO36" s="204" t="str">
        <f t="shared" si="18"/>
        <v/>
      </c>
      <c r="AP36" s="204" t="str">
        <f t="shared" si="19"/>
        <v/>
      </c>
      <c r="AQ36" s="204" t="str">
        <f t="shared" si="20"/>
        <v/>
      </c>
      <c r="AR36" s="204" t="str">
        <f t="shared" si="21"/>
        <v/>
      </c>
      <c r="AS36" s="204" t="str">
        <f t="shared" si="22"/>
        <v/>
      </c>
      <c r="AT36" s="204" t="str">
        <f t="shared" si="23"/>
        <v/>
      </c>
      <c r="AU36" s="204" t="str">
        <f t="shared" si="24"/>
        <v/>
      </c>
      <c r="AV36" s="204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COUNTIF(E6:E36,"2732")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4" t="str">
        <f t="shared" si="10"/>
        <v/>
      </c>
      <c r="AH37" s="204" t="str">
        <f t="shared" si="11"/>
        <v/>
      </c>
      <c r="AI37" s="204" t="str">
        <f t="shared" si="12"/>
        <v/>
      </c>
      <c r="AJ37" s="204" t="str">
        <f t="shared" si="13"/>
        <v/>
      </c>
      <c r="AK37" s="204" t="str">
        <f t="shared" si="14"/>
        <v/>
      </c>
      <c r="AL37" s="204" t="str">
        <f t="shared" si="15"/>
        <v/>
      </c>
      <c r="AM37" s="204" t="str">
        <f t="shared" si="16"/>
        <v/>
      </c>
      <c r="AN37" s="204" t="str">
        <f t="shared" si="17"/>
        <v/>
      </c>
      <c r="AO37" s="204" t="str">
        <f t="shared" si="18"/>
        <v/>
      </c>
      <c r="AP37" s="204" t="str">
        <f t="shared" si="19"/>
        <v/>
      </c>
      <c r="AQ37" s="204" t="str">
        <f t="shared" si="20"/>
        <v/>
      </c>
      <c r="AR37" s="204" t="str">
        <f t="shared" si="21"/>
        <v/>
      </c>
      <c r="AS37" s="204" t="str">
        <f t="shared" si="22"/>
        <v/>
      </c>
      <c r="AT37" s="204" t="str">
        <f t="shared" si="23"/>
        <v/>
      </c>
      <c r="AU37" s="204" t="str">
        <f t="shared" si="24"/>
        <v/>
      </c>
      <c r="AV37" s="204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>
        <v>3.84</v>
      </c>
      <c r="I38" s="120" t="str">
        <v xml:space="preserve"> </v>
      </c>
      <c r="J38" s="120" t="str">
        <v xml:space="preserve"> </v>
      </c>
      <c r="K38" s="120">
        <v>4.5199999999999996</v>
      </c>
      <c r="L38" s="120">
        <v>4.28</v>
      </c>
      <c r="M38" s="120">
        <v>3.8</v>
      </c>
      <c r="N38" s="120">
        <v>4.625</v>
      </c>
      <c r="O38" s="121">
        <v>3.7083333333333335</v>
      </c>
      <c r="P38" s="122">
        <v>3.96</v>
      </c>
      <c r="Q38" s="122">
        <v>3.24</v>
      </c>
      <c r="R38" s="122">
        <v>3.8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сводн.!T17</f>
        <v>3</v>
      </c>
      <c r="W38" s="123">
        <f>SUM(W6:W37)</f>
        <v>0</v>
      </c>
      <c r="X38" s="123">
        <f>SUM(X6:X37)</f>
        <v>0</v>
      </c>
      <c r="Y38" s="123">
        <f>SUM(Y6:Y37)-X38</f>
        <v>5</v>
      </c>
      <c r="Z38" s="123">
        <f>SUM(Z6:Z37)</f>
        <v>69</v>
      </c>
      <c r="AA38" s="123">
        <f>SUM(AA6:AA37)</f>
        <v>76</v>
      </c>
      <c r="AB38" s="123">
        <f>SUM(AB6:AB37)</f>
        <v>73</v>
      </c>
      <c r="AC38" s="123">
        <f t="shared" si="7"/>
        <v>223</v>
      </c>
      <c r="AD38" s="95">
        <f t="shared" si="8"/>
        <v>3.9730941704035874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>
        <f t="shared" si="28"/>
        <v>3.84</v>
      </c>
      <c r="AJ38" s="125" t="str">
        <f t="shared" si="28"/>
        <v xml:space="preserve"> </v>
      </c>
      <c r="AK38" s="125" t="str">
        <f t="shared" si="28"/>
        <v xml:space="preserve"> </v>
      </c>
      <c r="AL38" s="125">
        <f t="shared" si="28"/>
        <v>4.5199999999999996</v>
      </c>
      <c r="AM38" s="125">
        <f t="shared" si="28"/>
        <v>4.28</v>
      </c>
      <c r="AN38" s="125">
        <f t="shared" si="28"/>
        <v>3.8</v>
      </c>
      <c r="AO38" s="125">
        <f t="shared" si="28"/>
        <v>4.625</v>
      </c>
      <c r="AP38" s="125">
        <f t="shared" si="28"/>
        <v>3.7083333333333335</v>
      </c>
      <c r="AQ38" s="125">
        <f t="shared" si="28"/>
        <v>3.96</v>
      </c>
      <c r="AR38" s="125">
        <f t="shared" si="28"/>
        <v>3.24</v>
      </c>
      <c r="AS38" s="125">
        <f t="shared" si="28"/>
        <v>3.8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 t="str">
        <v>0</v>
      </c>
      <c r="H39" s="130">
        <v>5</v>
      </c>
      <c r="I39" s="130" t="str">
        <v>0</v>
      </c>
      <c r="J39" s="130" t="str">
        <v>0</v>
      </c>
      <c r="K39" s="130">
        <v>15</v>
      </c>
      <c r="L39" s="130">
        <v>11</v>
      </c>
      <c r="M39" s="130">
        <v>5</v>
      </c>
      <c r="N39" s="130">
        <v>16</v>
      </c>
      <c r="O39" s="131">
        <v>4</v>
      </c>
      <c r="P39" s="131">
        <v>9</v>
      </c>
      <c r="Q39" s="131">
        <v>3</v>
      </c>
      <c r="R39" s="131">
        <v>5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2</v>
      </c>
      <c r="W39" s="133"/>
      <c r="X39" s="134">
        <f>SUM(X38:AB38)</f>
        <v>223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>
        <f t="shared" si="29"/>
        <v>5</v>
      </c>
      <c r="AJ39" s="137" t="str">
        <f t="shared" si="29"/>
        <v>0</v>
      </c>
      <c r="AK39" s="137" t="str">
        <f t="shared" si="29"/>
        <v>0</v>
      </c>
      <c r="AL39" s="137">
        <f t="shared" si="29"/>
        <v>15</v>
      </c>
      <c r="AM39" s="137">
        <f t="shared" si="29"/>
        <v>11</v>
      </c>
      <c r="AN39" s="137">
        <f t="shared" si="29"/>
        <v>5</v>
      </c>
      <c r="AO39" s="137">
        <f t="shared" si="29"/>
        <v>16</v>
      </c>
      <c r="AP39" s="137">
        <f t="shared" si="29"/>
        <v>4</v>
      </c>
      <c r="AQ39" s="137">
        <f t="shared" si="29"/>
        <v>9</v>
      </c>
      <c r="AR39" s="137">
        <f t="shared" si="29"/>
        <v>3</v>
      </c>
      <c r="AS39" s="137">
        <f t="shared" si="29"/>
        <v>5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 t="str">
        <v>0</v>
      </c>
      <c r="H40" s="145">
        <v>11</v>
      </c>
      <c r="I40" s="145" t="str">
        <v>0</v>
      </c>
      <c r="J40" s="145" t="str">
        <v>0</v>
      </c>
      <c r="K40" s="145">
        <v>8</v>
      </c>
      <c r="L40" s="145">
        <v>10</v>
      </c>
      <c r="M40" s="145">
        <v>10</v>
      </c>
      <c r="N40" s="145">
        <v>7</v>
      </c>
      <c r="O40" s="146">
        <v>9</v>
      </c>
      <c r="P40" s="146">
        <v>6</v>
      </c>
      <c r="Q40" s="146">
        <v>5</v>
      </c>
      <c r="R40" s="146">
        <v>10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4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3</v>
      </c>
      <c r="AA40" s="148">
        <f>IF(COUNTIF(AA6:AA37,4)=0," ",COUNTIF(AA6:AA37,4))</f>
        <v>3</v>
      </c>
      <c r="AB40" s="148">
        <f>IF(COUNTIF(AB6:AB37,4)=0," ",COUNTIF(AB6:AB37,4))</f>
        <v>3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>
        <f t="shared" si="30"/>
        <v>11</v>
      </c>
      <c r="AJ40" s="148" t="str">
        <f t="shared" si="30"/>
        <v>0</v>
      </c>
      <c r="AK40" s="148" t="str">
        <f t="shared" si="30"/>
        <v>0</v>
      </c>
      <c r="AL40" s="148">
        <f t="shared" si="30"/>
        <v>8</v>
      </c>
      <c r="AM40" s="148">
        <f t="shared" si="30"/>
        <v>10</v>
      </c>
      <c r="AN40" s="148">
        <f t="shared" si="30"/>
        <v>10</v>
      </c>
      <c r="AO40" s="148">
        <f t="shared" si="30"/>
        <v>7</v>
      </c>
      <c r="AP40" s="148">
        <f t="shared" si="30"/>
        <v>9</v>
      </c>
      <c r="AQ40" s="148">
        <f t="shared" si="30"/>
        <v>6</v>
      </c>
      <c r="AR40" s="148">
        <f t="shared" si="30"/>
        <v>5</v>
      </c>
      <c r="AS40" s="148">
        <f t="shared" si="30"/>
        <v>10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 t="str">
        <v>0</v>
      </c>
      <c r="H41" s="158">
        <v>9</v>
      </c>
      <c r="I41" s="158" t="str">
        <v>0</v>
      </c>
      <c r="J41" s="158" t="str">
        <v>0</v>
      </c>
      <c r="K41" s="158">
        <v>2</v>
      </c>
      <c r="L41" s="158">
        <v>4</v>
      </c>
      <c r="M41" s="158">
        <v>10</v>
      </c>
      <c r="N41" s="158">
        <v>1</v>
      </c>
      <c r="O41" s="159">
        <v>11</v>
      </c>
      <c r="P41" s="159">
        <v>10</v>
      </c>
      <c r="Q41" s="159">
        <v>12</v>
      </c>
      <c r="R41" s="159">
        <v>10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14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1</v>
      </c>
      <c r="AA41" s="161">
        <f>IF(COUNTIF(AA6:AA37,3)=0," ",COUNTIF(AA6:AA37,3))</f>
        <v>5</v>
      </c>
      <c r="AB41" s="161">
        <f>IF(COUNTIF(AB6:AB37,3)=0," ",COUNTIF(AB6:AB37,3))</f>
        <v>5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>
        <f t="shared" si="31"/>
        <v>9</v>
      </c>
      <c r="AJ41" s="161" t="str">
        <f t="shared" si="31"/>
        <v>0</v>
      </c>
      <c r="AK41" s="161" t="str">
        <f t="shared" si="31"/>
        <v>0</v>
      </c>
      <c r="AL41" s="161">
        <f t="shared" si="31"/>
        <v>2</v>
      </c>
      <c r="AM41" s="161">
        <f t="shared" si="31"/>
        <v>4</v>
      </c>
      <c r="AN41" s="161">
        <f t="shared" si="31"/>
        <v>10</v>
      </c>
      <c r="AO41" s="161">
        <f t="shared" si="31"/>
        <v>1</v>
      </c>
      <c r="AP41" s="161">
        <f t="shared" si="31"/>
        <v>11</v>
      </c>
      <c r="AQ41" s="161">
        <f t="shared" si="31"/>
        <v>10</v>
      </c>
      <c r="AR41" s="161">
        <f t="shared" si="31"/>
        <v>12</v>
      </c>
      <c r="AS41" s="161">
        <f t="shared" si="31"/>
        <v>10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5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5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4</v>
      </c>
      <c r="AA42" s="80">
        <f>IF(COUNTIF(AA6:AA37,2)=0," ",COUNTIF(AA6:AA37,2))</f>
        <v>6</v>
      </c>
      <c r="AB42" s="80">
        <f>IF(COUNTIF(AB6:AB37,2)=0," ",COUNTIF(AB6:AB37,2))</f>
        <v>5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5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1</v>
      </c>
      <c r="O43" s="104">
        <v>1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1</v>
      </c>
      <c r="AP43" s="169">
        <f t="shared" si="34"/>
        <v>1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91" t="s">
        <v>519</v>
      </c>
      <c r="G2" s="191" t="s">
        <v>190</v>
      </c>
      <c r="H2" s="192"/>
      <c r="I2" s="192"/>
      <c r="J2" s="192"/>
      <c r="K2" s="192"/>
      <c r="L2" s="193" t="s">
        <v>2</v>
      </c>
      <c r="M2" s="193"/>
      <c r="N2" s="193"/>
      <c r="O2" s="193"/>
      <c r="P2" s="193"/>
      <c r="Q2" s="191" t="s">
        <v>277</v>
      </c>
      <c r="R2" s="192"/>
      <c r="S2" s="205"/>
      <c r="T2" s="191"/>
      <c r="U2" s="192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2733</v>
      </c>
      <c r="B3" s="29"/>
      <c r="C3" s="29"/>
      <c r="D3" s="30" t="s">
        <v>3</v>
      </c>
      <c r="E3" s="31"/>
      <c r="F3" s="194"/>
      <c r="G3" s="195" t="s">
        <v>72</v>
      </c>
      <c r="H3" s="33"/>
      <c r="I3" s="196"/>
      <c r="J3" s="33" t="s">
        <v>102</v>
      </c>
      <c r="K3" s="194" t="s">
        <v>589</v>
      </c>
      <c r="L3" s="33" t="s">
        <v>520</v>
      </c>
      <c r="M3" s="33" t="s">
        <v>523</v>
      </c>
      <c r="N3" s="194" t="s">
        <v>521</v>
      </c>
      <c r="O3" s="33" t="s">
        <v>524</v>
      </c>
      <c r="P3" s="33" t="s">
        <v>590</v>
      </c>
      <c r="Q3" s="196" t="s">
        <v>459</v>
      </c>
      <c r="R3" s="196"/>
      <c r="S3" s="33"/>
      <c r="T3" s="33"/>
      <c r="U3" s="196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5"/>
      <c r="H4" s="46"/>
      <c r="I4" s="45"/>
      <c r="J4" s="46"/>
      <c r="K4" s="45"/>
      <c r="L4" s="45"/>
      <c r="M4" s="46"/>
      <c r="N4" s="45"/>
      <c r="O4" s="46"/>
      <c r="P4" s="46"/>
      <c r="Q4" s="46"/>
      <c r="R4" s="45"/>
      <c r="S4" s="46"/>
      <c r="T4" s="46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6.599999999999994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/>
      <c r="G5" s="58" t="s">
        <v>20</v>
      </c>
      <c r="H5" s="57"/>
      <c r="I5" s="57"/>
      <c r="J5" s="57" t="s">
        <v>560</v>
      </c>
      <c r="K5" s="57" t="s">
        <v>526</v>
      </c>
      <c r="L5" s="56" t="s">
        <v>527</v>
      </c>
      <c r="M5" s="57" t="s">
        <v>528</v>
      </c>
      <c r="N5" s="56" t="s">
        <v>529</v>
      </c>
      <c r="O5" s="57" t="s">
        <v>530</v>
      </c>
      <c r="P5" s="57" t="s">
        <v>531</v>
      </c>
      <c r="Q5" s="57" t="s">
        <v>591</v>
      </c>
      <c r="R5" s="57"/>
      <c r="S5" s="57"/>
      <c r="T5" s="57"/>
      <c r="U5" s="57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287</v>
      </c>
      <c r="C6" s="108" t="s">
        <v>31</v>
      </c>
      <c r="D6" s="201" t="s">
        <v>592</v>
      </c>
      <c r="E6" s="77">
        <v>2733</v>
      </c>
      <c r="F6" s="78"/>
      <c r="G6" s="78">
        <v>4</v>
      </c>
      <c r="H6" s="78"/>
      <c r="I6" s="78"/>
      <c r="J6" s="78">
        <v>5</v>
      </c>
      <c r="K6" s="78">
        <v>4</v>
      </c>
      <c r="L6" s="78">
        <v>5</v>
      </c>
      <c r="M6" s="78">
        <v>5</v>
      </c>
      <c r="N6" s="78">
        <v>4</v>
      </c>
      <c r="O6" s="78">
        <v>4</v>
      </c>
      <c r="P6" s="78">
        <v>4</v>
      </c>
      <c r="Q6" s="78">
        <v>5</v>
      </c>
      <c r="R6" s="78"/>
      <c r="S6" s="79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5</v>
      </c>
      <c r="AB6" s="81">
        <f t="shared" ref="AB6:AB37" si="6">COUNTIF(AG6:AV6,AB$5)</f>
        <v>4</v>
      </c>
      <c r="AC6" s="81">
        <f t="shared" ref="AC6:AC38" si="7">SUM(X6:AB6)</f>
        <v>9</v>
      </c>
      <c r="AD6" s="82">
        <f t="shared" ref="AD6:AD38" si="8">IF(ISERROR(((X6+Y6)*2+Z6*3+AA6*4+AB6*5)/SUM(X6,Y6:AB6)),"",((X6+Y6)*2+Z6*3+AA6*4+AB6*5)/SUM(X6,Y6:AB6))</f>
        <v>4.4444444444444446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>
        <f t="shared" ref="AH6:AH37" si="11">IF(ISERROR(VALUE(LEFT(G6))),LEFT(G6),VALUE(LEFT(G6)))</f>
        <v>4</v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>
        <f t="shared" ref="AK6:AK37" si="14">IF(ISERROR(VALUE(LEFT(J6))),LEFT(J6),VALUE(LEFT(J6)))</f>
        <v>5</v>
      </c>
      <c r="AL6" s="85">
        <f t="shared" ref="AL6:AL37" si="15">IF(ISERROR(VALUE(LEFT(K6))),LEFT(K6),VALUE(LEFT(K6)))</f>
        <v>4</v>
      </c>
      <c r="AM6" s="85">
        <f t="shared" ref="AM6:AM37" si="16">IF(ISERROR(VALUE(LEFT(L6))),LEFT(L6),VALUE(LEFT(L6)))</f>
        <v>5</v>
      </c>
      <c r="AN6" s="85">
        <f t="shared" ref="AN6:AN37" si="17">IF(ISERROR(VALUE(LEFT(M6))),LEFT(M6),VALUE(LEFT(M6)))</f>
        <v>5</v>
      </c>
      <c r="AO6" s="85">
        <f t="shared" ref="AO6:AO37" si="18">IF(ISERROR(VALUE(LEFT(N6))),LEFT(N6),VALUE(LEFT(N6)))</f>
        <v>4</v>
      </c>
      <c r="AP6" s="85">
        <f t="shared" ref="AP6:AP37" si="19">IF(ISERROR(VALUE(LEFT(O6))),LEFT(O6),VALUE(LEFT(O6)))</f>
        <v>4</v>
      </c>
      <c r="AQ6" s="85">
        <f t="shared" ref="AQ6:AQ37" si="20">IF(ISERROR(VALUE(LEFT(P6))),LEFT(P6),VALUE(LEFT(P6)))</f>
        <v>4</v>
      </c>
      <c r="AR6" s="85">
        <f t="shared" ref="AR6:AR37" si="21">IF(ISERROR(VALUE(LEFT(Q6))),LEFT(Q6),VALUE(LEFT(Q6)))</f>
        <v>5</v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287</v>
      </c>
      <c r="C7" s="108" t="s">
        <v>31</v>
      </c>
      <c r="D7" s="201" t="s">
        <v>593</v>
      </c>
      <c r="E7" s="77">
        <v>2733</v>
      </c>
      <c r="F7" s="78"/>
      <c r="G7" s="78">
        <v>5</v>
      </c>
      <c r="H7" s="78"/>
      <c r="I7" s="78"/>
      <c r="J7" s="78">
        <v>5</v>
      </c>
      <c r="K7" s="78">
        <v>5</v>
      </c>
      <c r="L7" s="78">
        <v>5</v>
      </c>
      <c r="M7" s="78">
        <v>4</v>
      </c>
      <c r="N7" s="78">
        <v>5</v>
      </c>
      <c r="O7" s="78">
        <v>5</v>
      </c>
      <c r="P7" s="78">
        <v>5</v>
      </c>
      <c r="Q7" s="78">
        <v>5</v>
      </c>
      <c r="R7" s="78"/>
      <c r="S7" s="79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1</v>
      </c>
      <c r="AB7" s="81">
        <f t="shared" si="6"/>
        <v>8</v>
      </c>
      <c r="AC7" s="81">
        <f t="shared" si="7"/>
        <v>9</v>
      </c>
      <c r="AD7" s="82">
        <f t="shared" si="8"/>
        <v>4.8888888888888893</v>
      </c>
      <c r="AE7" s="83">
        <f t="shared" si="9"/>
        <v>0</v>
      </c>
      <c r="AF7" s="84"/>
      <c r="AG7" s="85" t="str">
        <f t="shared" si="10"/>
        <v/>
      </c>
      <c r="AH7" s="85">
        <f t="shared" si="11"/>
        <v>5</v>
      </c>
      <c r="AI7" s="85" t="str">
        <f t="shared" si="12"/>
        <v/>
      </c>
      <c r="AJ7" s="85" t="str">
        <f t="shared" si="13"/>
        <v/>
      </c>
      <c r="AK7" s="85">
        <f t="shared" si="14"/>
        <v>5</v>
      </c>
      <c r="AL7" s="85">
        <f t="shared" si="15"/>
        <v>5</v>
      </c>
      <c r="AM7" s="85">
        <f t="shared" si="16"/>
        <v>5</v>
      </c>
      <c r="AN7" s="85">
        <f t="shared" si="17"/>
        <v>4</v>
      </c>
      <c r="AO7" s="85">
        <f t="shared" si="18"/>
        <v>5</v>
      </c>
      <c r="AP7" s="85">
        <f t="shared" si="19"/>
        <v>5</v>
      </c>
      <c r="AQ7" s="85">
        <f t="shared" si="20"/>
        <v>5</v>
      </c>
      <c r="AR7" s="85">
        <f t="shared" si="21"/>
        <v>5</v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287</v>
      </c>
      <c r="C8" s="108" t="s">
        <v>31</v>
      </c>
      <c r="D8" s="201" t="s">
        <v>594</v>
      </c>
      <c r="E8" s="77">
        <v>2733</v>
      </c>
      <c r="F8" s="78"/>
      <c r="G8" s="78">
        <v>4</v>
      </c>
      <c r="H8" s="78"/>
      <c r="I8" s="78"/>
      <c r="J8" s="78">
        <v>4</v>
      </c>
      <c r="K8" s="78">
        <v>3</v>
      </c>
      <c r="L8" s="78">
        <v>4</v>
      </c>
      <c r="M8" s="78">
        <v>3</v>
      </c>
      <c r="N8" s="78" t="s">
        <v>35</v>
      </c>
      <c r="O8" s="78">
        <v>4</v>
      </c>
      <c r="P8" s="78">
        <v>3</v>
      </c>
      <c r="Q8" s="78">
        <v>3</v>
      </c>
      <c r="R8" s="78"/>
      <c r="S8" s="79"/>
      <c r="T8" s="78"/>
      <c r="U8" s="79"/>
      <c r="V8" s="80">
        <f t="shared" si="0"/>
        <v>2</v>
      </c>
      <c r="W8" s="81">
        <f t="shared" si="1"/>
        <v>0</v>
      </c>
      <c r="X8" s="81">
        <f t="shared" si="2"/>
        <v>0</v>
      </c>
      <c r="Y8" s="81">
        <f t="shared" si="3"/>
        <v>1</v>
      </c>
      <c r="Z8" s="81">
        <f t="shared" si="4"/>
        <v>4</v>
      </c>
      <c r="AA8" s="81">
        <f t="shared" si="5"/>
        <v>4</v>
      </c>
      <c r="AB8" s="81">
        <f t="shared" si="6"/>
        <v>0</v>
      </c>
      <c r="AC8" s="81">
        <f t="shared" si="7"/>
        <v>9</v>
      </c>
      <c r="AD8" s="82">
        <f t="shared" si="8"/>
        <v>3.3333333333333335</v>
      </c>
      <c r="AE8" s="83">
        <f t="shared" si="9"/>
        <v>0</v>
      </c>
      <c r="AF8" s="84"/>
      <c r="AG8" s="85" t="str">
        <f t="shared" si="10"/>
        <v/>
      </c>
      <c r="AH8" s="85">
        <f t="shared" si="11"/>
        <v>4</v>
      </c>
      <c r="AI8" s="85" t="str">
        <f t="shared" si="12"/>
        <v/>
      </c>
      <c r="AJ8" s="85" t="str">
        <f t="shared" si="13"/>
        <v/>
      </c>
      <c r="AK8" s="85">
        <f t="shared" si="14"/>
        <v>4</v>
      </c>
      <c r="AL8" s="85">
        <f t="shared" si="15"/>
        <v>3</v>
      </c>
      <c r="AM8" s="85">
        <f t="shared" si="16"/>
        <v>4</v>
      </c>
      <c r="AN8" s="85">
        <f t="shared" si="17"/>
        <v>3</v>
      </c>
      <c r="AO8" s="85">
        <f t="shared" si="18"/>
        <v>2</v>
      </c>
      <c r="AP8" s="85">
        <f t="shared" si="19"/>
        <v>4</v>
      </c>
      <c r="AQ8" s="85">
        <f t="shared" si="20"/>
        <v>3</v>
      </c>
      <c r="AR8" s="85">
        <f t="shared" si="21"/>
        <v>3</v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287</v>
      </c>
      <c r="C9" s="108" t="s">
        <v>31</v>
      </c>
      <c r="D9" s="201" t="s">
        <v>595</v>
      </c>
      <c r="E9" s="77">
        <v>2733</v>
      </c>
      <c r="F9" s="78"/>
      <c r="G9" s="78">
        <v>4</v>
      </c>
      <c r="H9" s="78"/>
      <c r="I9" s="78"/>
      <c r="J9" s="78">
        <v>4</v>
      </c>
      <c r="K9" s="78">
        <v>4</v>
      </c>
      <c r="L9" s="78">
        <v>5</v>
      </c>
      <c r="M9" s="78">
        <v>5</v>
      </c>
      <c r="N9" s="78">
        <v>3</v>
      </c>
      <c r="O9" s="78">
        <v>5</v>
      </c>
      <c r="P9" s="78">
        <v>4</v>
      </c>
      <c r="Q9" s="78">
        <v>3</v>
      </c>
      <c r="R9" s="78"/>
      <c r="S9" s="79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2</v>
      </c>
      <c r="AA9" s="81">
        <f t="shared" si="5"/>
        <v>4</v>
      </c>
      <c r="AB9" s="81">
        <f t="shared" si="6"/>
        <v>3</v>
      </c>
      <c r="AC9" s="81">
        <f t="shared" si="7"/>
        <v>9</v>
      </c>
      <c r="AD9" s="82">
        <f t="shared" si="8"/>
        <v>4.1111111111111107</v>
      </c>
      <c r="AE9" s="83">
        <f t="shared" si="9"/>
        <v>0</v>
      </c>
      <c r="AF9" s="84"/>
      <c r="AG9" s="85" t="str">
        <f t="shared" si="10"/>
        <v/>
      </c>
      <c r="AH9" s="85">
        <f t="shared" si="11"/>
        <v>4</v>
      </c>
      <c r="AI9" s="85" t="str">
        <f t="shared" si="12"/>
        <v/>
      </c>
      <c r="AJ9" s="85" t="str">
        <f t="shared" si="13"/>
        <v/>
      </c>
      <c r="AK9" s="85">
        <f t="shared" si="14"/>
        <v>4</v>
      </c>
      <c r="AL9" s="85">
        <f t="shared" si="15"/>
        <v>4</v>
      </c>
      <c r="AM9" s="85">
        <f t="shared" si="16"/>
        <v>5</v>
      </c>
      <c r="AN9" s="85">
        <f t="shared" si="17"/>
        <v>5</v>
      </c>
      <c r="AO9" s="85">
        <f t="shared" si="18"/>
        <v>3</v>
      </c>
      <c r="AP9" s="85">
        <f t="shared" si="19"/>
        <v>5</v>
      </c>
      <c r="AQ9" s="85">
        <f t="shared" si="20"/>
        <v>4</v>
      </c>
      <c r="AR9" s="85">
        <f t="shared" si="21"/>
        <v>3</v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287</v>
      </c>
      <c r="C10" s="108" t="s">
        <v>31</v>
      </c>
      <c r="D10" s="201" t="s">
        <v>596</v>
      </c>
      <c r="E10" s="77">
        <v>2733</v>
      </c>
      <c r="F10" s="78"/>
      <c r="G10" s="78">
        <v>4</v>
      </c>
      <c r="H10" s="78"/>
      <c r="I10" s="78"/>
      <c r="J10" s="78">
        <v>4</v>
      </c>
      <c r="K10" s="78">
        <v>4</v>
      </c>
      <c r="L10" s="78">
        <v>4</v>
      </c>
      <c r="M10" s="78">
        <v>3</v>
      </c>
      <c r="N10" s="78">
        <v>4</v>
      </c>
      <c r="O10" s="78">
        <v>4</v>
      </c>
      <c r="P10" s="78">
        <v>3</v>
      </c>
      <c r="Q10" s="78">
        <v>3</v>
      </c>
      <c r="R10" s="78"/>
      <c r="S10" s="79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3</v>
      </c>
      <c r="AA10" s="81">
        <f t="shared" si="5"/>
        <v>6</v>
      </c>
      <c r="AB10" s="81">
        <f t="shared" si="6"/>
        <v>0</v>
      </c>
      <c r="AC10" s="81">
        <f t="shared" si="7"/>
        <v>9</v>
      </c>
      <c r="AD10" s="82">
        <f t="shared" si="8"/>
        <v>3.6666666666666665</v>
      </c>
      <c r="AE10" s="83">
        <f t="shared" si="9"/>
        <v>0</v>
      </c>
      <c r="AF10" s="84"/>
      <c r="AG10" s="85" t="str">
        <f t="shared" si="10"/>
        <v/>
      </c>
      <c r="AH10" s="85">
        <f t="shared" si="11"/>
        <v>4</v>
      </c>
      <c r="AI10" s="85" t="str">
        <f t="shared" si="12"/>
        <v/>
      </c>
      <c r="AJ10" s="85" t="str">
        <f t="shared" si="13"/>
        <v/>
      </c>
      <c r="AK10" s="85">
        <f t="shared" si="14"/>
        <v>4</v>
      </c>
      <c r="AL10" s="85">
        <f t="shared" si="15"/>
        <v>4</v>
      </c>
      <c r="AM10" s="85">
        <f t="shared" si="16"/>
        <v>4</v>
      </c>
      <c r="AN10" s="85">
        <f t="shared" si="17"/>
        <v>3</v>
      </c>
      <c r="AO10" s="85">
        <f t="shared" si="18"/>
        <v>4</v>
      </c>
      <c r="AP10" s="85">
        <f t="shared" si="19"/>
        <v>4</v>
      </c>
      <c r="AQ10" s="85">
        <f t="shared" si="20"/>
        <v>3</v>
      </c>
      <c r="AR10" s="85">
        <f t="shared" si="21"/>
        <v>3</v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287</v>
      </c>
      <c r="C11" s="108" t="s">
        <v>31</v>
      </c>
      <c r="D11" s="201" t="s">
        <v>597</v>
      </c>
      <c r="E11" s="77">
        <v>2733</v>
      </c>
      <c r="F11" s="78"/>
      <c r="G11" s="78">
        <v>4</v>
      </c>
      <c r="H11" s="78"/>
      <c r="I11" s="78"/>
      <c r="J11" s="78">
        <v>4</v>
      </c>
      <c r="K11" s="78">
        <v>3</v>
      </c>
      <c r="L11" s="78">
        <v>5</v>
      </c>
      <c r="M11" s="78">
        <v>3</v>
      </c>
      <c r="N11" s="78" t="s">
        <v>35</v>
      </c>
      <c r="O11" s="78">
        <v>4</v>
      </c>
      <c r="P11" s="78">
        <v>3</v>
      </c>
      <c r="Q11" s="78">
        <v>3</v>
      </c>
      <c r="R11" s="78"/>
      <c r="S11" s="78"/>
      <c r="T11" s="78"/>
      <c r="U11" s="78"/>
      <c r="V11" s="80">
        <f t="shared" si="0"/>
        <v>2</v>
      </c>
      <c r="W11" s="182">
        <f t="shared" si="1"/>
        <v>0</v>
      </c>
      <c r="X11" s="182">
        <f t="shared" si="2"/>
        <v>0</v>
      </c>
      <c r="Y11" s="182">
        <f t="shared" si="3"/>
        <v>1</v>
      </c>
      <c r="Z11" s="182">
        <f t="shared" si="4"/>
        <v>4</v>
      </c>
      <c r="AA11" s="182">
        <f t="shared" si="5"/>
        <v>3</v>
      </c>
      <c r="AB11" s="182">
        <f t="shared" si="6"/>
        <v>1</v>
      </c>
      <c r="AC11" s="81">
        <f t="shared" si="7"/>
        <v>9</v>
      </c>
      <c r="AD11" s="82">
        <f t="shared" si="8"/>
        <v>3.4444444444444446</v>
      </c>
      <c r="AE11" s="90">
        <f t="shared" si="9"/>
        <v>0</v>
      </c>
      <c r="AG11" s="85" t="str">
        <f t="shared" si="10"/>
        <v/>
      </c>
      <c r="AH11" s="85">
        <f t="shared" si="11"/>
        <v>4</v>
      </c>
      <c r="AI11" s="85" t="str">
        <f t="shared" si="12"/>
        <v/>
      </c>
      <c r="AJ11" s="85" t="str">
        <f t="shared" si="13"/>
        <v/>
      </c>
      <c r="AK11" s="85">
        <f t="shared" si="14"/>
        <v>4</v>
      </c>
      <c r="AL11" s="85">
        <f t="shared" si="15"/>
        <v>3</v>
      </c>
      <c r="AM11" s="85">
        <f t="shared" si="16"/>
        <v>5</v>
      </c>
      <c r="AN11" s="85">
        <f t="shared" si="17"/>
        <v>3</v>
      </c>
      <c r="AO11" s="85">
        <f t="shared" si="18"/>
        <v>2</v>
      </c>
      <c r="AP11" s="85">
        <f t="shared" si="19"/>
        <v>4</v>
      </c>
      <c r="AQ11" s="85">
        <f t="shared" si="20"/>
        <v>3</v>
      </c>
      <c r="AR11" s="85">
        <f t="shared" si="21"/>
        <v>3</v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201" t="s">
        <v>598</v>
      </c>
      <c r="E12" s="77">
        <v>2733</v>
      </c>
      <c r="F12" s="78"/>
      <c r="G12" s="78">
        <v>5</v>
      </c>
      <c r="H12" s="78"/>
      <c r="I12" s="78"/>
      <c r="J12" s="78">
        <v>5</v>
      </c>
      <c r="K12" s="78">
        <v>5</v>
      </c>
      <c r="L12" s="78">
        <v>5</v>
      </c>
      <c r="M12" s="78">
        <v>5</v>
      </c>
      <c r="N12" s="78">
        <v>5</v>
      </c>
      <c r="O12" s="78">
        <v>5</v>
      </c>
      <c r="P12" s="78">
        <v>5</v>
      </c>
      <c r="Q12" s="78">
        <v>5</v>
      </c>
      <c r="R12" s="78"/>
      <c r="S12" s="79"/>
      <c r="T12" s="78"/>
      <c r="U12" s="79"/>
      <c r="V12" s="80">
        <f t="shared" si="0"/>
        <v>5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9</v>
      </c>
      <c r="AC12" s="81">
        <f t="shared" si="7"/>
        <v>9</v>
      </c>
      <c r="AD12" s="82">
        <f t="shared" si="8"/>
        <v>5</v>
      </c>
      <c r="AE12" s="83">
        <f t="shared" si="9"/>
        <v>0</v>
      </c>
      <c r="AF12" s="84"/>
      <c r="AG12" s="85" t="str">
        <f t="shared" si="10"/>
        <v/>
      </c>
      <c r="AH12" s="85">
        <f t="shared" si="11"/>
        <v>5</v>
      </c>
      <c r="AI12" s="85" t="str">
        <f t="shared" si="12"/>
        <v/>
      </c>
      <c r="AJ12" s="85" t="str">
        <f t="shared" si="13"/>
        <v/>
      </c>
      <c r="AK12" s="85">
        <f t="shared" si="14"/>
        <v>5</v>
      </c>
      <c r="AL12" s="85">
        <f t="shared" si="15"/>
        <v>5</v>
      </c>
      <c r="AM12" s="85">
        <f t="shared" si="16"/>
        <v>5</v>
      </c>
      <c r="AN12" s="85">
        <f t="shared" si="17"/>
        <v>5</v>
      </c>
      <c r="AO12" s="85">
        <f t="shared" si="18"/>
        <v>5</v>
      </c>
      <c r="AP12" s="85">
        <f t="shared" si="19"/>
        <v>5</v>
      </c>
      <c r="AQ12" s="85">
        <f t="shared" si="20"/>
        <v>5</v>
      </c>
      <c r="AR12" s="85">
        <f t="shared" si="21"/>
        <v>5</v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287</v>
      </c>
      <c r="C13" s="108" t="s">
        <v>31</v>
      </c>
      <c r="D13" s="201" t="s">
        <v>599</v>
      </c>
      <c r="E13" s="77">
        <v>2733</v>
      </c>
      <c r="F13" s="78"/>
      <c r="G13" s="78">
        <v>3</v>
      </c>
      <c r="H13" s="78"/>
      <c r="I13" s="78"/>
      <c r="J13" s="78">
        <v>4</v>
      </c>
      <c r="K13" s="78">
        <v>4</v>
      </c>
      <c r="L13" s="78">
        <v>5</v>
      </c>
      <c r="M13" s="78">
        <v>3</v>
      </c>
      <c r="N13" s="78">
        <v>3</v>
      </c>
      <c r="O13" s="78">
        <v>4</v>
      </c>
      <c r="P13" s="78">
        <v>4</v>
      </c>
      <c r="Q13" s="78">
        <v>4</v>
      </c>
      <c r="R13" s="78"/>
      <c r="S13" s="79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3</v>
      </c>
      <c r="AA13" s="81">
        <f t="shared" si="5"/>
        <v>5</v>
      </c>
      <c r="AB13" s="81">
        <f t="shared" si="6"/>
        <v>1</v>
      </c>
      <c r="AC13" s="81">
        <f t="shared" si="7"/>
        <v>9</v>
      </c>
      <c r="AD13" s="82">
        <f t="shared" si="8"/>
        <v>3.7777777777777777</v>
      </c>
      <c r="AE13" s="83">
        <f t="shared" si="9"/>
        <v>0</v>
      </c>
      <c r="AF13" s="84"/>
      <c r="AG13" s="85" t="str">
        <f t="shared" si="10"/>
        <v/>
      </c>
      <c r="AH13" s="85">
        <f t="shared" si="11"/>
        <v>3</v>
      </c>
      <c r="AI13" s="85" t="str">
        <f t="shared" si="12"/>
        <v/>
      </c>
      <c r="AJ13" s="85" t="str">
        <f t="shared" si="13"/>
        <v/>
      </c>
      <c r="AK13" s="85">
        <f t="shared" si="14"/>
        <v>4</v>
      </c>
      <c r="AL13" s="85">
        <f t="shared" si="15"/>
        <v>4</v>
      </c>
      <c r="AM13" s="85">
        <f t="shared" si="16"/>
        <v>5</v>
      </c>
      <c r="AN13" s="85">
        <f t="shared" si="17"/>
        <v>3</v>
      </c>
      <c r="AO13" s="85">
        <f t="shared" si="18"/>
        <v>3</v>
      </c>
      <c r="AP13" s="85">
        <f t="shared" si="19"/>
        <v>4</v>
      </c>
      <c r="AQ13" s="85">
        <f t="shared" si="20"/>
        <v>4</v>
      </c>
      <c r="AR13" s="85">
        <f t="shared" si="21"/>
        <v>4</v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31</v>
      </c>
      <c r="D14" s="201" t="s">
        <v>600</v>
      </c>
      <c r="E14" s="77">
        <v>2733</v>
      </c>
      <c r="F14" s="78"/>
      <c r="G14" s="78">
        <v>4</v>
      </c>
      <c r="H14" s="78"/>
      <c r="I14" s="78"/>
      <c r="J14" s="78">
        <v>5</v>
      </c>
      <c r="K14" s="78">
        <v>4</v>
      </c>
      <c r="L14" s="78">
        <v>5</v>
      </c>
      <c r="M14" s="78">
        <v>5</v>
      </c>
      <c r="N14" s="78">
        <v>5</v>
      </c>
      <c r="O14" s="78">
        <v>5</v>
      </c>
      <c r="P14" s="78">
        <v>5</v>
      </c>
      <c r="Q14" s="78">
        <v>5</v>
      </c>
      <c r="R14" s="78"/>
      <c r="S14" s="79"/>
      <c r="T14" s="78"/>
      <c r="U14" s="79"/>
      <c r="V14" s="94">
        <f t="shared" si="0"/>
        <v>4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2</v>
      </c>
      <c r="AB14" s="123">
        <f t="shared" si="6"/>
        <v>7</v>
      </c>
      <c r="AC14" s="123">
        <f t="shared" si="7"/>
        <v>9</v>
      </c>
      <c r="AD14" s="95">
        <f t="shared" si="8"/>
        <v>4.7777777777777777</v>
      </c>
      <c r="AE14" s="96">
        <f t="shared" si="9"/>
        <v>0</v>
      </c>
      <c r="AF14" s="17"/>
      <c r="AG14" s="85" t="str">
        <f t="shared" si="10"/>
        <v/>
      </c>
      <c r="AH14" s="85">
        <f t="shared" si="11"/>
        <v>4</v>
      </c>
      <c r="AI14" s="85" t="str">
        <f t="shared" si="12"/>
        <v/>
      </c>
      <c r="AJ14" s="85" t="str">
        <f t="shared" si="13"/>
        <v/>
      </c>
      <c r="AK14" s="85">
        <f t="shared" si="14"/>
        <v>5</v>
      </c>
      <c r="AL14" s="85">
        <f t="shared" si="15"/>
        <v>4</v>
      </c>
      <c r="AM14" s="85">
        <f t="shared" si="16"/>
        <v>5</v>
      </c>
      <c r="AN14" s="85">
        <f t="shared" si="17"/>
        <v>5</v>
      </c>
      <c r="AO14" s="85">
        <f t="shared" si="18"/>
        <v>5</v>
      </c>
      <c r="AP14" s="85">
        <f t="shared" si="19"/>
        <v>5</v>
      </c>
      <c r="AQ14" s="85">
        <f t="shared" si="20"/>
        <v>5</v>
      </c>
      <c r="AR14" s="85">
        <f t="shared" si="21"/>
        <v>5</v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31</v>
      </c>
      <c r="D15" s="201" t="s">
        <v>601</v>
      </c>
      <c r="E15" s="77">
        <v>2733</v>
      </c>
      <c r="F15" s="78"/>
      <c r="G15" s="78">
        <v>5</v>
      </c>
      <c r="H15" s="78"/>
      <c r="I15" s="78"/>
      <c r="J15" s="79">
        <v>5</v>
      </c>
      <c r="K15" s="78">
        <v>4</v>
      </c>
      <c r="L15" s="78">
        <v>4</v>
      </c>
      <c r="M15" s="79">
        <v>5</v>
      </c>
      <c r="N15" s="78">
        <v>4</v>
      </c>
      <c r="O15" s="78">
        <v>4</v>
      </c>
      <c r="P15" s="78">
        <v>4</v>
      </c>
      <c r="Q15" s="78">
        <v>4</v>
      </c>
      <c r="R15" s="78"/>
      <c r="S15" s="79"/>
      <c r="T15" s="78"/>
      <c r="U15" s="79"/>
      <c r="V15" s="94">
        <f t="shared" si="0"/>
        <v>4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6</v>
      </c>
      <c r="AB15" s="123">
        <f t="shared" si="6"/>
        <v>3</v>
      </c>
      <c r="AC15" s="123">
        <f t="shared" si="7"/>
        <v>9</v>
      </c>
      <c r="AD15" s="95">
        <f t="shared" si="8"/>
        <v>4.333333333333333</v>
      </c>
      <c r="AE15" s="96">
        <f t="shared" si="9"/>
        <v>0</v>
      </c>
      <c r="AF15" s="17"/>
      <c r="AG15" s="85" t="str">
        <f t="shared" si="10"/>
        <v/>
      </c>
      <c r="AH15" s="85">
        <f t="shared" si="11"/>
        <v>5</v>
      </c>
      <c r="AI15" s="85" t="str">
        <f t="shared" si="12"/>
        <v/>
      </c>
      <c r="AJ15" s="85" t="str">
        <f t="shared" si="13"/>
        <v/>
      </c>
      <c r="AK15" s="85">
        <f t="shared" si="14"/>
        <v>5</v>
      </c>
      <c r="AL15" s="85">
        <f t="shared" si="15"/>
        <v>4</v>
      </c>
      <c r="AM15" s="85">
        <f t="shared" si="16"/>
        <v>4</v>
      </c>
      <c r="AN15" s="85">
        <f t="shared" si="17"/>
        <v>5</v>
      </c>
      <c r="AO15" s="85">
        <f t="shared" si="18"/>
        <v>4</v>
      </c>
      <c r="AP15" s="85">
        <f t="shared" si="19"/>
        <v>4</v>
      </c>
      <c r="AQ15" s="85">
        <f t="shared" si="20"/>
        <v>4</v>
      </c>
      <c r="AR15" s="85">
        <f t="shared" si="21"/>
        <v>4</v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31</v>
      </c>
      <c r="D16" s="201" t="s">
        <v>602</v>
      </c>
      <c r="E16" s="77">
        <v>2733</v>
      </c>
      <c r="F16" s="78"/>
      <c r="G16" s="78">
        <v>4</v>
      </c>
      <c r="H16" s="78"/>
      <c r="I16" s="78"/>
      <c r="J16" s="78">
        <v>4</v>
      </c>
      <c r="K16" s="78">
        <v>4</v>
      </c>
      <c r="L16" s="78">
        <v>4</v>
      </c>
      <c r="M16" s="78">
        <v>3</v>
      </c>
      <c r="N16" s="78">
        <v>4</v>
      </c>
      <c r="O16" s="78">
        <v>3</v>
      </c>
      <c r="P16" s="78">
        <v>3</v>
      </c>
      <c r="Q16" s="78">
        <v>3</v>
      </c>
      <c r="R16" s="78"/>
      <c r="S16" s="79"/>
      <c r="T16" s="78"/>
      <c r="U16" s="79"/>
      <c r="V16" s="94">
        <f t="shared" si="0"/>
        <v>3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4</v>
      </c>
      <c r="AA16" s="123">
        <f t="shared" si="5"/>
        <v>5</v>
      </c>
      <c r="AB16" s="123">
        <f t="shared" si="6"/>
        <v>0</v>
      </c>
      <c r="AC16" s="123">
        <f t="shared" si="7"/>
        <v>9</v>
      </c>
      <c r="AD16" s="95">
        <f t="shared" si="8"/>
        <v>3.5555555555555554</v>
      </c>
      <c r="AE16" s="96">
        <f t="shared" si="9"/>
        <v>0</v>
      </c>
      <c r="AF16" s="17"/>
      <c r="AG16" s="85" t="str">
        <f t="shared" si="10"/>
        <v/>
      </c>
      <c r="AH16" s="85">
        <f t="shared" si="11"/>
        <v>4</v>
      </c>
      <c r="AI16" s="85" t="str">
        <f t="shared" si="12"/>
        <v/>
      </c>
      <c r="AJ16" s="85" t="str">
        <f t="shared" si="13"/>
        <v/>
      </c>
      <c r="AK16" s="85">
        <f t="shared" si="14"/>
        <v>4</v>
      </c>
      <c r="AL16" s="85">
        <f t="shared" si="15"/>
        <v>4</v>
      </c>
      <c r="AM16" s="85">
        <f t="shared" si="16"/>
        <v>4</v>
      </c>
      <c r="AN16" s="85">
        <f t="shared" si="17"/>
        <v>3</v>
      </c>
      <c r="AO16" s="85">
        <f t="shared" si="18"/>
        <v>4</v>
      </c>
      <c r="AP16" s="85">
        <f t="shared" si="19"/>
        <v>3</v>
      </c>
      <c r="AQ16" s="85">
        <f t="shared" si="20"/>
        <v>3</v>
      </c>
      <c r="AR16" s="85">
        <f t="shared" si="21"/>
        <v>3</v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31</v>
      </c>
      <c r="D17" s="201" t="s">
        <v>603</v>
      </c>
      <c r="E17" s="77">
        <v>2733</v>
      </c>
      <c r="F17" s="78"/>
      <c r="G17" s="78">
        <v>4</v>
      </c>
      <c r="H17" s="78"/>
      <c r="I17" s="78"/>
      <c r="J17" s="78">
        <v>5</v>
      </c>
      <c r="K17" s="78">
        <v>4</v>
      </c>
      <c r="L17" s="78">
        <v>4</v>
      </c>
      <c r="M17" s="78">
        <v>5</v>
      </c>
      <c r="N17" s="78">
        <v>3</v>
      </c>
      <c r="O17" s="78">
        <v>5</v>
      </c>
      <c r="P17" s="78">
        <v>4</v>
      </c>
      <c r="Q17" s="78">
        <v>3</v>
      </c>
      <c r="R17" s="78"/>
      <c r="S17" s="79"/>
      <c r="T17" s="78"/>
      <c r="U17" s="79"/>
      <c r="V17" s="94">
        <f t="shared" si="0"/>
        <v>3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2</v>
      </c>
      <c r="AA17" s="123">
        <f t="shared" si="5"/>
        <v>4</v>
      </c>
      <c r="AB17" s="123">
        <f t="shared" si="6"/>
        <v>3</v>
      </c>
      <c r="AC17" s="123">
        <f t="shared" si="7"/>
        <v>9</v>
      </c>
      <c r="AD17" s="95">
        <f t="shared" si="8"/>
        <v>4.1111111111111107</v>
      </c>
      <c r="AE17" s="96">
        <f t="shared" si="9"/>
        <v>0</v>
      </c>
      <c r="AF17" s="17"/>
      <c r="AG17" s="85" t="str">
        <f t="shared" si="10"/>
        <v/>
      </c>
      <c r="AH17" s="85">
        <f t="shared" si="11"/>
        <v>4</v>
      </c>
      <c r="AI17" s="85" t="str">
        <f t="shared" si="12"/>
        <v/>
      </c>
      <c r="AJ17" s="85" t="str">
        <f t="shared" si="13"/>
        <v/>
      </c>
      <c r="AK17" s="85">
        <f t="shared" si="14"/>
        <v>5</v>
      </c>
      <c r="AL17" s="85">
        <f t="shared" si="15"/>
        <v>4</v>
      </c>
      <c r="AM17" s="85">
        <f t="shared" si="16"/>
        <v>4</v>
      </c>
      <c r="AN17" s="85">
        <f t="shared" si="17"/>
        <v>5</v>
      </c>
      <c r="AO17" s="85">
        <f t="shared" si="18"/>
        <v>3</v>
      </c>
      <c r="AP17" s="85">
        <f t="shared" si="19"/>
        <v>5</v>
      </c>
      <c r="AQ17" s="85">
        <f t="shared" si="20"/>
        <v>4</v>
      </c>
      <c r="AR17" s="85">
        <f t="shared" si="21"/>
        <v>3</v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31</v>
      </c>
      <c r="D18" s="201" t="s">
        <v>604</v>
      </c>
      <c r="E18" s="77">
        <v>2733</v>
      </c>
      <c r="F18" s="78"/>
      <c r="G18" s="78">
        <v>4</v>
      </c>
      <c r="H18" s="78"/>
      <c r="I18" s="78"/>
      <c r="J18" s="78">
        <v>4</v>
      </c>
      <c r="K18" s="78">
        <v>4</v>
      </c>
      <c r="L18" s="78">
        <v>4</v>
      </c>
      <c r="M18" s="78">
        <v>3</v>
      </c>
      <c r="N18" s="78">
        <v>3</v>
      </c>
      <c r="O18" s="78">
        <v>5</v>
      </c>
      <c r="P18" s="78">
        <v>4</v>
      </c>
      <c r="Q18" s="78">
        <v>3</v>
      </c>
      <c r="R18" s="78"/>
      <c r="S18" s="79"/>
      <c r="T18" s="78"/>
      <c r="U18" s="79"/>
      <c r="V18" s="94">
        <f t="shared" si="0"/>
        <v>3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3</v>
      </c>
      <c r="AA18" s="123">
        <f t="shared" si="5"/>
        <v>5</v>
      </c>
      <c r="AB18" s="123">
        <f t="shared" si="6"/>
        <v>1</v>
      </c>
      <c r="AC18" s="123">
        <f t="shared" si="7"/>
        <v>9</v>
      </c>
      <c r="AD18" s="95">
        <f t="shared" si="8"/>
        <v>3.7777777777777777</v>
      </c>
      <c r="AE18" s="96">
        <f t="shared" si="9"/>
        <v>0</v>
      </c>
      <c r="AF18" s="17"/>
      <c r="AG18" s="85" t="str">
        <f t="shared" si="10"/>
        <v/>
      </c>
      <c r="AH18" s="85">
        <f t="shared" si="11"/>
        <v>4</v>
      </c>
      <c r="AI18" s="85" t="str">
        <f t="shared" si="12"/>
        <v/>
      </c>
      <c r="AJ18" s="85" t="str">
        <f t="shared" si="13"/>
        <v/>
      </c>
      <c r="AK18" s="85">
        <f t="shared" si="14"/>
        <v>4</v>
      </c>
      <c r="AL18" s="85">
        <f t="shared" si="15"/>
        <v>4</v>
      </c>
      <c r="AM18" s="85">
        <f t="shared" si="16"/>
        <v>4</v>
      </c>
      <c r="AN18" s="85">
        <f t="shared" si="17"/>
        <v>3</v>
      </c>
      <c r="AO18" s="85">
        <f t="shared" si="18"/>
        <v>3</v>
      </c>
      <c r="AP18" s="85">
        <f t="shared" si="19"/>
        <v>5</v>
      </c>
      <c r="AQ18" s="85">
        <f t="shared" si="20"/>
        <v>4</v>
      </c>
      <c r="AR18" s="85">
        <f t="shared" si="21"/>
        <v>3</v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31</v>
      </c>
      <c r="D19" s="201" t="s">
        <v>605</v>
      </c>
      <c r="E19" s="77">
        <v>2733</v>
      </c>
      <c r="F19" s="78"/>
      <c r="G19" s="78" t="s">
        <v>127</v>
      </c>
      <c r="H19" s="78"/>
      <c r="I19" s="78"/>
      <c r="J19" s="78">
        <v>3</v>
      </c>
      <c r="K19" s="78">
        <v>4</v>
      </c>
      <c r="L19" s="78">
        <v>4</v>
      </c>
      <c r="M19" s="78">
        <v>3</v>
      </c>
      <c r="N19" s="78" t="s">
        <v>35</v>
      </c>
      <c r="O19" s="78">
        <v>3</v>
      </c>
      <c r="P19" s="78">
        <v>4</v>
      </c>
      <c r="Q19" s="78">
        <v>4</v>
      </c>
      <c r="R19" s="78"/>
      <c r="S19" s="79"/>
      <c r="T19" s="78"/>
      <c r="U19" s="79"/>
      <c r="V19" s="94">
        <f t="shared" si="0"/>
        <v>2</v>
      </c>
      <c r="W19" s="123">
        <f t="shared" si="1"/>
        <v>0</v>
      </c>
      <c r="X19" s="123">
        <f t="shared" si="27"/>
        <v>0</v>
      </c>
      <c r="Y19" s="123">
        <f t="shared" si="3"/>
        <v>1</v>
      </c>
      <c r="Z19" s="123">
        <f t="shared" si="4"/>
        <v>3</v>
      </c>
      <c r="AA19" s="123">
        <f t="shared" si="5"/>
        <v>4</v>
      </c>
      <c r="AB19" s="123">
        <f t="shared" si="6"/>
        <v>0</v>
      </c>
      <c r="AC19" s="123">
        <f t="shared" si="7"/>
        <v>8</v>
      </c>
      <c r="AD19" s="95">
        <f t="shared" si="8"/>
        <v>3.375</v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>А</v>
      </c>
      <c r="AI19" s="85" t="str">
        <f t="shared" si="12"/>
        <v/>
      </c>
      <c r="AJ19" s="85" t="str">
        <f t="shared" si="13"/>
        <v/>
      </c>
      <c r="AK19" s="85">
        <f t="shared" si="14"/>
        <v>3</v>
      </c>
      <c r="AL19" s="85">
        <f t="shared" si="15"/>
        <v>4</v>
      </c>
      <c r="AM19" s="85">
        <f t="shared" si="16"/>
        <v>4</v>
      </c>
      <c r="AN19" s="85">
        <f t="shared" si="17"/>
        <v>3</v>
      </c>
      <c r="AO19" s="85">
        <f t="shared" si="18"/>
        <v>2</v>
      </c>
      <c r="AP19" s="85">
        <f t="shared" si="19"/>
        <v>3</v>
      </c>
      <c r="AQ19" s="85">
        <f t="shared" si="20"/>
        <v>4</v>
      </c>
      <c r="AR19" s="85">
        <f t="shared" si="21"/>
        <v>4</v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31</v>
      </c>
      <c r="D20" s="201" t="s">
        <v>606</v>
      </c>
      <c r="E20" s="77">
        <v>2733</v>
      </c>
      <c r="F20" s="78"/>
      <c r="G20" s="78" t="s">
        <v>127</v>
      </c>
      <c r="H20" s="78"/>
      <c r="I20" s="78"/>
      <c r="J20" s="78">
        <v>4</v>
      </c>
      <c r="K20" s="78">
        <v>4</v>
      </c>
      <c r="L20" s="78">
        <v>5</v>
      </c>
      <c r="M20" s="78">
        <v>3</v>
      </c>
      <c r="N20" s="78">
        <v>4</v>
      </c>
      <c r="O20" s="78">
        <v>5</v>
      </c>
      <c r="P20" s="78">
        <v>5</v>
      </c>
      <c r="Q20" s="78">
        <v>4</v>
      </c>
      <c r="R20" s="78"/>
      <c r="S20" s="79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1</v>
      </c>
      <c r="AA20" s="123">
        <f t="shared" si="5"/>
        <v>4</v>
      </c>
      <c r="AB20" s="123">
        <f t="shared" si="6"/>
        <v>3</v>
      </c>
      <c r="AC20" s="123">
        <f t="shared" si="7"/>
        <v>8</v>
      </c>
      <c r="AD20" s="95">
        <f t="shared" si="8"/>
        <v>4.25</v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>А</v>
      </c>
      <c r="AI20" s="85" t="str">
        <f t="shared" si="12"/>
        <v/>
      </c>
      <c r="AJ20" s="85" t="str">
        <f t="shared" si="13"/>
        <v/>
      </c>
      <c r="AK20" s="85">
        <f t="shared" si="14"/>
        <v>4</v>
      </c>
      <c r="AL20" s="85">
        <f t="shared" si="15"/>
        <v>4</v>
      </c>
      <c r="AM20" s="85">
        <f t="shared" si="16"/>
        <v>5</v>
      </c>
      <c r="AN20" s="85">
        <f t="shared" si="17"/>
        <v>3</v>
      </c>
      <c r="AO20" s="85">
        <f t="shared" si="18"/>
        <v>4</v>
      </c>
      <c r="AP20" s="85">
        <f t="shared" si="19"/>
        <v>5</v>
      </c>
      <c r="AQ20" s="85">
        <f t="shared" si="20"/>
        <v>5</v>
      </c>
      <c r="AR20" s="85">
        <f t="shared" si="21"/>
        <v>4</v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31</v>
      </c>
      <c r="D21" s="201" t="s">
        <v>607</v>
      </c>
      <c r="E21" s="77">
        <v>2733</v>
      </c>
      <c r="F21" s="78"/>
      <c r="G21" s="78">
        <v>5</v>
      </c>
      <c r="H21" s="78"/>
      <c r="I21" s="78"/>
      <c r="J21" s="78">
        <v>5</v>
      </c>
      <c r="K21" s="78">
        <v>5</v>
      </c>
      <c r="L21" s="78">
        <v>5</v>
      </c>
      <c r="M21" s="78">
        <v>5</v>
      </c>
      <c r="N21" s="78">
        <v>3</v>
      </c>
      <c r="O21" s="78">
        <v>5</v>
      </c>
      <c r="P21" s="78">
        <v>5</v>
      </c>
      <c r="Q21" s="78">
        <v>5</v>
      </c>
      <c r="R21" s="78"/>
      <c r="S21" s="79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1</v>
      </c>
      <c r="AA21" s="123">
        <f t="shared" si="5"/>
        <v>0</v>
      </c>
      <c r="AB21" s="123">
        <f t="shared" si="6"/>
        <v>8</v>
      </c>
      <c r="AC21" s="123">
        <f t="shared" si="7"/>
        <v>9</v>
      </c>
      <c r="AD21" s="95">
        <f t="shared" si="8"/>
        <v>4.7777777777777777</v>
      </c>
      <c r="AE21" s="96">
        <f t="shared" si="9"/>
        <v>0</v>
      </c>
      <c r="AF21" s="17"/>
      <c r="AG21" s="85" t="str">
        <f t="shared" si="10"/>
        <v/>
      </c>
      <c r="AH21" s="85">
        <f t="shared" si="11"/>
        <v>5</v>
      </c>
      <c r="AI21" s="85" t="str">
        <f t="shared" si="12"/>
        <v/>
      </c>
      <c r="AJ21" s="85" t="str">
        <f t="shared" si="13"/>
        <v/>
      </c>
      <c r="AK21" s="85">
        <f t="shared" si="14"/>
        <v>5</v>
      </c>
      <c r="AL21" s="85">
        <f t="shared" si="15"/>
        <v>5</v>
      </c>
      <c r="AM21" s="85">
        <f t="shared" si="16"/>
        <v>5</v>
      </c>
      <c r="AN21" s="85">
        <f t="shared" si="17"/>
        <v>5</v>
      </c>
      <c r="AO21" s="85">
        <f t="shared" si="18"/>
        <v>3</v>
      </c>
      <c r="AP21" s="85">
        <f t="shared" si="19"/>
        <v>5</v>
      </c>
      <c r="AQ21" s="85">
        <f t="shared" si="20"/>
        <v>5</v>
      </c>
      <c r="AR21" s="85">
        <f t="shared" si="21"/>
        <v>5</v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31</v>
      </c>
      <c r="D22" s="201" t="s">
        <v>608</v>
      </c>
      <c r="E22" s="77">
        <v>2733</v>
      </c>
      <c r="F22" s="78"/>
      <c r="G22" s="78">
        <v>5</v>
      </c>
      <c r="H22" s="78"/>
      <c r="I22" s="78"/>
      <c r="J22" s="78">
        <v>4</v>
      </c>
      <c r="K22" s="78">
        <v>4</v>
      </c>
      <c r="L22" s="78">
        <v>3</v>
      </c>
      <c r="M22" s="78">
        <v>4</v>
      </c>
      <c r="N22" s="78">
        <v>3</v>
      </c>
      <c r="O22" s="78">
        <v>4</v>
      </c>
      <c r="P22" s="78">
        <v>4</v>
      </c>
      <c r="Q22" s="78">
        <v>4</v>
      </c>
      <c r="R22" s="78"/>
      <c r="S22" s="79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2</v>
      </c>
      <c r="AA22" s="123">
        <f t="shared" si="5"/>
        <v>6</v>
      </c>
      <c r="AB22" s="123">
        <f t="shared" si="6"/>
        <v>1</v>
      </c>
      <c r="AC22" s="123">
        <f t="shared" si="7"/>
        <v>9</v>
      </c>
      <c r="AD22" s="95">
        <f t="shared" si="8"/>
        <v>3.8888888888888888</v>
      </c>
      <c r="AE22" s="96">
        <f t="shared" si="9"/>
        <v>0</v>
      </c>
      <c r="AF22" s="17"/>
      <c r="AG22" s="85" t="str">
        <f t="shared" si="10"/>
        <v/>
      </c>
      <c r="AH22" s="85">
        <f t="shared" si="11"/>
        <v>5</v>
      </c>
      <c r="AI22" s="85" t="str">
        <f t="shared" si="12"/>
        <v/>
      </c>
      <c r="AJ22" s="85" t="str">
        <f t="shared" si="13"/>
        <v/>
      </c>
      <c r="AK22" s="85">
        <f t="shared" si="14"/>
        <v>4</v>
      </c>
      <c r="AL22" s="85">
        <f t="shared" si="15"/>
        <v>4</v>
      </c>
      <c r="AM22" s="85">
        <f t="shared" si="16"/>
        <v>3</v>
      </c>
      <c r="AN22" s="85">
        <f t="shared" si="17"/>
        <v>4</v>
      </c>
      <c r="AO22" s="85">
        <f t="shared" si="18"/>
        <v>3</v>
      </c>
      <c r="AP22" s="85">
        <f t="shared" si="19"/>
        <v>4</v>
      </c>
      <c r="AQ22" s="85">
        <f t="shared" si="20"/>
        <v>4</v>
      </c>
      <c r="AR22" s="85">
        <f t="shared" si="21"/>
        <v>4</v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31</v>
      </c>
      <c r="D23" s="201" t="s">
        <v>609</v>
      </c>
      <c r="E23" s="77">
        <v>2733</v>
      </c>
      <c r="F23" s="78"/>
      <c r="G23" s="78">
        <v>4</v>
      </c>
      <c r="H23" s="78"/>
      <c r="I23" s="78"/>
      <c r="J23" s="78">
        <v>4</v>
      </c>
      <c r="K23" s="78">
        <v>3</v>
      </c>
      <c r="L23" s="78">
        <v>4</v>
      </c>
      <c r="M23" s="78">
        <v>3</v>
      </c>
      <c r="N23" s="78">
        <v>4</v>
      </c>
      <c r="O23" s="78">
        <v>5</v>
      </c>
      <c r="P23" s="78">
        <v>5</v>
      </c>
      <c r="Q23" s="78">
        <v>5</v>
      </c>
      <c r="R23" s="93"/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2</v>
      </c>
      <c r="AA23" s="123">
        <f t="shared" si="5"/>
        <v>4</v>
      </c>
      <c r="AB23" s="123">
        <f t="shared" si="6"/>
        <v>3</v>
      </c>
      <c r="AC23" s="123">
        <f t="shared" si="7"/>
        <v>9</v>
      </c>
      <c r="AD23" s="95">
        <f t="shared" si="8"/>
        <v>4.1111111111111107</v>
      </c>
      <c r="AE23" s="96">
        <f t="shared" si="9"/>
        <v>0</v>
      </c>
      <c r="AF23" s="17"/>
      <c r="AG23" s="85" t="str">
        <f t="shared" si="10"/>
        <v/>
      </c>
      <c r="AH23" s="85">
        <f t="shared" si="11"/>
        <v>4</v>
      </c>
      <c r="AI23" s="85" t="str">
        <f t="shared" si="12"/>
        <v/>
      </c>
      <c r="AJ23" s="85" t="str">
        <f t="shared" si="13"/>
        <v/>
      </c>
      <c r="AK23" s="85">
        <f t="shared" si="14"/>
        <v>4</v>
      </c>
      <c r="AL23" s="85">
        <f t="shared" si="15"/>
        <v>3</v>
      </c>
      <c r="AM23" s="85">
        <f t="shared" si="16"/>
        <v>4</v>
      </c>
      <c r="AN23" s="85">
        <f t="shared" si="17"/>
        <v>3</v>
      </c>
      <c r="AO23" s="85">
        <f t="shared" si="18"/>
        <v>4</v>
      </c>
      <c r="AP23" s="85">
        <f t="shared" si="19"/>
        <v>5</v>
      </c>
      <c r="AQ23" s="85">
        <f t="shared" si="20"/>
        <v>5</v>
      </c>
      <c r="AR23" s="85">
        <f t="shared" si="21"/>
        <v>5</v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31</v>
      </c>
      <c r="D24" s="201" t="s">
        <v>610</v>
      </c>
      <c r="E24" s="77">
        <v>2733</v>
      </c>
      <c r="F24" s="78"/>
      <c r="G24" s="78">
        <v>5</v>
      </c>
      <c r="H24" s="78"/>
      <c r="I24" s="78"/>
      <c r="J24" s="78">
        <v>5</v>
      </c>
      <c r="K24" s="78">
        <v>5</v>
      </c>
      <c r="L24" s="78">
        <v>5</v>
      </c>
      <c r="M24" s="78">
        <v>5</v>
      </c>
      <c r="N24" s="78">
        <v>5</v>
      </c>
      <c r="O24" s="78">
        <v>5</v>
      </c>
      <c r="P24" s="78">
        <v>5</v>
      </c>
      <c r="Q24" s="78">
        <v>5</v>
      </c>
      <c r="R24" s="93"/>
      <c r="S24" s="78"/>
      <c r="T24" s="78"/>
      <c r="U24" s="79"/>
      <c r="V24" s="94">
        <f t="shared" si="0"/>
        <v>5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9</v>
      </c>
      <c r="AC24" s="123">
        <f t="shared" si="7"/>
        <v>9</v>
      </c>
      <c r="AD24" s="95">
        <f t="shared" si="8"/>
        <v>5</v>
      </c>
      <c r="AE24" s="96">
        <f t="shared" si="9"/>
        <v>0</v>
      </c>
      <c r="AF24" s="17"/>
      <c r="AG24" s="85" t="str">
        <f t="shared" si="10"/>
        <v/>
      </c>
      <c r="AH24" s="85">
        <f t="shared" si="11"/>
        <v>5</v>
      </c>
      <c r="AI24" s="85" t="str">
        <f t="shared" si="12"/>
        <v/>
      </c>
      <c r="AJ24" s="85" t="str">
        <f t="shared" si="13"/>
        <v/>
      </c>
      <c r="AK24" s="85">
        <f t="shared" si="14"/>
        <v>5</v>
      </c>
      <c r="AL24" s="85">
        <f t="shared" si="15"/>
        <v>5</v>
      </c>
      <c r="AM24" s="85">
        <f t="shared" si="16"/>
        <v>5</v>
      </c>
      <c r="AN24" s="85">
        <f t="shared" si="17"/>
        <v>5</v>
      </c>
      <c r="AO24" s="85">
        <f t="shared" si="18"/>
        <v>5</v>
      </c>
      <c r="AP24" s="85">
        <f t="shared" si="19"/>
        <v>5</v>
      </c>
      <c r="AQ24" s="85">
        <f t="shared" si="20"/>
        <v>5</v>
      </c>
      <c r="AR24" s="85">
        <f t="shared" si="21"/>
        <v>5</v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31</v>
      </c>
      <c r="D25" s="201" t="s">
        <v>611</v>
      </c>
      <c r="E25" s="77">
        <v>2733</v>
      </c>
      <c r="F25" s="78"/>
      <c r="G25" s="78">
        <v>4</v>
      </c>
      <c r="H25" s="78"/>
      <c r="I25" s="78"/>
      <c r="J25" s="78">
        <v>4</v>
      </c>
      <c r="K25" s="78">
        <v>4</v>
      </c>
      <c r="L25" s="78">
        <v>3</v>
      </c>
      <c r="M25" s="78">
        <v>3</v>
      </c>
      <c r="N25" s="78">
        <v>3</v>
      </c>
      <c r="O25" s="78">
        <v>5</v>
      </c>
      <c r="P25" s="78">
        <v>4</v>
      </c>
      <c r="Q25" s="78">
        <v>4</v>
      </c>
      <c r="R25" s="93"/>
      <c r="S25" s="78"/>
      <c r="T25" s="78"/>
      <c r="U25" s="79"/>
      <c r="V25" s="94">
        <f t="shared" si="0"/>
        <v>3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3</v>
      </c>
      <c r="AA25" s="123">
        <f t="shared" si="5"/>
        <v>5</v>
      </c>
      <c r="AB25" s="123">
        <f t="shared" si="6"/>
        <v>1</v>
      </c>
      <c r="AC25" s="123">
        <f t="shared" si="7"/>
        <v>9</v>
      </c>
      <c r="AD25" s="95">
        <f t="shared" si="8"/>
        <v>3.7777777777777777</v>
      </c>
      <c r="AE25" s="96">
        <f t="shared" si="9"/>
        <v>0</v>
      </c>
      <c r="AF25" s="17"/>
      <c r="AG25" s="85" t="str">
        <f t="shared" si="10"/>
        <v/>
      </c>
      <c r="AH25" s="85">
        <f t="shared" si="11"/>
        <v>4</v>
      </c>
      <c r="AI25" s="85" t="str">
        <f t="shared" si="12"/>
        <v/>
      </c>
      <c r="AJ25" s="85" t="str">
        <f t="shared" si="13"/>
        <v/>
      </c>
      <c r="AK25" s="85">
        <f t="shared" si="14"/>
        <v>4</v>
      </c>
      <c r="AL25" s="85">
        <f t="shared" si="15"/>
        <v>4</v>
      </c>
      <c r="AM25" s="85">
        <f t="shared" si="16"/>
        <v>3</v>
      </c>
      <c r="AN25" s="85">
        <f t="shared" si="17"/>
        <v>3</v>
      </c>
      <c r="AO25" s="85">
        <f t="shared" si="18"/>
        <v>3</v>
      </c>
      <c r="AP25" s="85">
        <f t="shared" si="19"/>
        <v>5</v>
      </c>
      <c r="AQ25" s="85">
        <f t="shared" si="20"/>
        <v>4</v>
      </c>
      <c r="AR25" s="85">
        <f t="shared" si="21"/>
        <v>4</v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31</v>
      </c>
      <c r="D26" s="201" t="s">
        <v>612</v>
      </c>
      <c r="E26" s="77">
        <v>2733</v>
      </c>
      <c r="F26" s="78"/>
      <c r="G26" s="78">
        <v>4</v>
      </c>
      <c r="H26" s="78"/>
      <c r="I26" s="78"/>
      <c r="J26" s="78">
        <v>4</v>
      </c>
      <c r="K26" s="78">
        <v>4</v>
      </c>
      <c r="L26" s="78">
        <v>3</v>
      </c>
      <c r="M26" s="78">
        <v>3</v>
      </c>
      <c r="N26" s="78" t="s">
        <v>35</v>
      </c>
      <c r="O26" s="78">
        <v>3</v>
      </c>
      <c r="P26" s="78">
        <v>3</v>
      </c>
      <c r="Q26" s="78">
        <v>4</v>
      </c>
      <c r="R26" s="93"/>
      <c r="S26" s="78"/>
      <c r="T26" s="78"/>
      <c r="U26" s="79"/>
      <c r="V26" s="94">
        <f t="shared" si="0"/>
        <v>2</v>
      </c>
      <c r="W26" s="123">
        <f t="shared" si="1"/>
        <v>0</v>
      </c>
      <c r="X26" s="123">
        <f t="shared" si="27"/>
        <v>0</v>
      </c>
      <c r="Y26" s="123">
        <f t="shared" si="3"/>
        <v>1</v>
      </c>
      <c r="Z26" s="123">
        <f t="shared" si="4"/>
        <v>4</v>
      </c>
      <c r="AA26" s="123">
        <f t="shared" si="5"/>
        <v>4</v>
      </c>
      <c r="AB26" s="123">
        <f t="shared" si="6"/>
        <v>0</v>
      </c>
      <c r="AC26" s="123">
        <f t="shared" si="7"/>
        <v>9</v>
      </c>
      <c r="AD26" s="95">
        <f t="shared" si="8"/>
        <v>3.3333333333333335</v>
      </c>
      <c r="AE26" s="96">
        <f t="shared" si="9"/>
        <v>0</v>
      </c>
      <c r="AF26" s="17"/>
      <c r="AG26" s="85" t="str">
        <f t="shared" si="10"/>
        <v/>
      </c>
      <c r="AH26" s="85">
        <f t="shared" si="11"/>
        <v>4</v>
      </c>
      <c r="AI26" s="85" t="str">
        <f t="shared" si="12"/>
        <v/>
      </c>
      <c r="AJ26" s="85" t="str">
        <f t="shared" si="13"/>
        <v/>
      </c>
      <c r="AK26" s="85">
        <f t="shared" si="14"/>
        <v>4</v>
      </c>
      <c r="AL26" s="85">
        <f t="shared" si="15"/>
        <v>4</v>
      </c>
      <c r="AM26" s="85">
        <f t="shared" si="16"/>
        <v>3</v>
      </c>
      <c r="AN26" s="85">
        <f t="shared" si="17"/>
        <v>3</v>
      </c>
      <c r="AO26" s="85">
        <f t="shared" si="18"/>
        <v>2</v>
      </c>
      <c r="AP26" s="85">
        <f t="shared" si="19"/>
        <v>3</v>
      </c>
      <c r="AQ26" s="85">
        <f t="shared" si="20"/>
        <v>3</v>
      </c>
      <c r="AR26" s="85">
        <f t="shared" si="21"/>
        <v>4</v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31</v>
      </c>
      <c r="D27" s="201" t="s">
        <v>613</v>
      </c>
      <c r="E27" s="77">
        <v>2733</v>
      </c>
      <c r="F27" s="78"/>
      <c r="G27" s="78">
        <v>5</v>
      </c>
      <c r="H27" s="78"/>
      <c r="I27" s="78"/>
      <c r="J27" s="78">
        <v>5</v>
      </c>
      <c r="K27" s="78">
        <v>4</v>
      </c>
      <c r="L27" s="78" t="s">
        <v>337</v>
      </c>
      <c r="M27" s="78">
        <v>4</v>
      </c>
      <c r="N27" s="78">
        <v>5</v>
      </c>
      <c r="O27" s="78" t="s">
        <v>331</v>
      </c>
      <c r="P27" s="78">
        <v>5</v>
      </c>
      <c r="Q27" s="78">
        <v>5</v>
      </c>
      <c r="R27" s="93"/>
      <c r="S27" s="78"/>
      <c r="T27" s="78"/>
      <c r="U27" s="79"/>
      <c r="V27" s="94">
        <f t="shared" si="0"/>
        <v>4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2</v>
      </c>
      <c r="AB27" s="123">
        <f t="shared" si="6"/>
        <v>5</v>
      </c>
      <c r="AC27" s="123">
        <f t="shared" si="7"/>
        <v>7</v>
      </c>
      <c r="AD27" s="95">
        <f t="shared" si="8"/>
        <v>4.7142857142857144</v>
      </c>
      <c r="AE27" s="96">
        <f t="shared" si="9"/>
        <v>0</v>
      </c>
      <c r="AF27" s="17"/>
      <c r="AG27" s="85" t="str">
        <f t="shared" si="10"/>
        <v/>
      </c>
      <c r="AH27" s="85">
        <f t="shared" si="11"/>
        <v>5</v>
      </c>
      <c r="AI27" s="85" t="str">
        <f t="shared" si="12"/>
        <v/>
      </c>
      <c r="AJ27" s="85" t="str">
        <f t="shared" si="13"/>
        <v/>
      </c>
      <c r="AK27" s="85">
        <f t="shared" si="14"/>
        <v>5</v>
      </c>
      <c r="AL27" s="85">
        <f t="shared" si="15"/>
        <v>4</v>
      </c>
      <c r="AM27" s="85" t="str">
        <f t="shared" si="16"/>
        <v>А</v>
      </c>
      <c r="AN27" s="85">
        <f t="shared" si="17"/>
        <v>4</v>
      </c>
      <c r="AO27" s="85">
        <f t="shared" si="18"/>
        <v>5</v>
      </c>
      <c r="AP27" s="85" t="str">
        <f t="shared" si="19"/>
        <v>А</v>
      </c>
      <c r="AQ27" s="85">
        <f t="shared" si="20"/>
        <v>5</v>
      </c>
      <c r="AR27" s="85">
        <f t="shared" si="21"/>
        <v>5</v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31</v>
      </c>
      <c r="D28" s="201" t="s">
        <v>614</v>
      </c>
      <c r="E28" s="77">
        <v>2733</v>
      </c>
      <c r="F28" s="78"/>
      <c r="G28" s="78">
        <v>3</v>
      </c>
      <c r="H28" s="78"/>
      <c r="I28" s="78"/>
      <c r="J28" s="78">
        <v>4</v>
      </c>
      <c r="K28" s="78">
        <v>5</v>
      </c>
      <c r="L28" s="78">
        <v>4</v>
      </c>
      <c r="M28" s="78">
        <v>4</v>
      </c>
      <c r="N28" s="78">
        <v>3</v>
      </c>
      <c r="O28" s="78">
        <v>4</v>
      </c>
      <c r="P28" s="78">
        <v>4</v>
      </c>
      <c r="Q28" s="78">
        <v>4</v>
      </c>
      <c r="R28" s="93"/>
      <c r="S28" s="78"/>
      <c r="T28" s="78"/>
      <c r="U28" s="79"/>
      <c r="V28" s="94">
        <f t="shared" si="0"/>
        <v>3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2</v>
      </c>
      <c r="AA28" s="123">
        <f t="shared" si="5"/>
        <v>6</v>
      </c>
      <c r="AB28" s="123">
        <f t="shared" si="6"/>
        <v>1</v>
      </c>
      <c r="AC28" s="123">
        <f t="shared" si="7"/>
        <v>9</v>
      </c>
      <c r="AD28" s="95">
        <f t="shared" si="8"/>
        <v>3.8888888888888888</v>
      </c>
      <c r="AE28" s="96">
        <f t="shared" si="9"/>
        <v>0</v>
      </c>
      <c r="AF28" s="17"/>
      <c r="AG28" s="85" t="str">
        <f t="shared" si="10"/>
        <v/>
      </c>
      <c r="AH28" s="85">
        <f t="shared" si="11"/>
        <v>3</v>
      </c>
      <c r="AI28" s="85" t="str">
        <f t="shared" si="12"/>
        <v/>
      </c>
      <c r="AJ28" s="85" t="str">
        <f t="shared" si="13"/>
        <v/>
      </c>
      <c r="AK28" s="85">
        <f t="shared" si="14"/>
        <v>4</v>
      </c>
      <c r="AL28" s="85">
        <f t="shared" si="15"/>
        <v>5</v>
      </c>
      <c r="AM28" s="85">
        <f t="shared" si="16"/>
        <v>4</v>
      </c>
      <c r="AN28" s="85">
        <f t="shared" si="17"/>
        <v>4</v>
      </c>
      <c r="AO28" s="85">
        <f t="shared" si="18"/>
        <v>3</v>
      </c>
      <c r="AP28" s="85">
        <f t="shared" si="19"/>
        <v>4</v>
      </c>
      <c r="AQ28" s="85">
        <f t="shared" si="20"/>
        <v>4</v>
      </c>
      <c r="AR28" s="85">
        <f t="shared" si="21"/>
        <v>4</v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18" x14ac:dyDescent="0.25">
      <c r="A29" s="73">
        <v>24</v>
      </c>
      <c r="B29" s="100"/>
      <c r="C29" s="108"/>
      <c r="D29" s="201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95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08"/>
      <c r="D30" s="198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98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203"/>
      <c r="E32" s="77"/>
      <c r="F32" s="78"/>
      <c r="G32" s="78"/>
      <c r="H32" s="103"/>
      <c r="I32" s="78"/>
      <c r="J32" s="78"/>
      <c r="K32" s="78"/>
      <c r="L32" s="78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4" t="str">
        <f t="shared" si="10"/>
        <v/>
      </c>
      <c r="AH32" s="204" t="str">
        <f t="shared" si="11"/>
        <v/>
      </c>
      <c r="AI32" s="204" t="str">
        <f t="shared" si="12"/>
        <v/>
      </c>
      <c r="AJ32" s="204" t="str">
        <f t="shared" si="13"/>
        <v/>
      </c>
      <c r="AK32" s="204" t="str">
        <f t="shared" si="14"/>
        <v/>
      </c>
      <c r="AL32" s="204" t="str">
        <f t="shared" si="15"/>
        <v/>
      </c>
      <c r="AM32" s="204" t="str">
        <f t="shared" si="16"/>
        <v/>
      </c>
      <c r="AN32" s="204" t="str">
        <f t="shared" si="17"/>
        <v/>
      </c>
      <c r="AO32" s="204" t="str">
        <f t="shared" si="18"/>
        <v/>
      </c>
      <c r="AP32" s="204" t="str">
        <f t="shared" si="19"/>
        <v/>
      </c>
      <c r="AQ32" s="204" t="str">
        <f t="shared" si="20"/>
        <v/>
      </c>
      <c r="AR32" s="204" t="str">
        <f t="shared" si="21"/>
        <v/>
      </c>
      <c r="AS32" s="204" t="str">
        <f t="shared" si="22"/>
        <v/>
      </c>
      <c r="AT32" s="204" t="str">
        <f t="shared" si="23"/>
        <v/>
      </c>
      <c r="AU32" s="204" t="str">
        <f t="shared" si="24"/>
        <v/>
      </c>
      <c r="AV32" s="204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203"/>
      <c r="E33" s="77"/>
      <c r="F33" s="78"/>
      <c r="G33" s="78"/>
      <c r="H33" s="103"/>
      <c r="I33" s="78"/>
      <c r="J33" s="78"/>
      <c r="K33" s="78"/>
      <c r="L33" s="78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4" t="str">
        <f t="shared" si="10"/>
        <v/>
      </c>
      <c r="AH33" s="204" t="str">
        <f t="shared" si="11"/>
        <v/>
      </c>
      <c r="AI33" s="204" t="str">
        <f t="shared" si="12"/>
        <v/>
      </c>
      <c r="AJ33" s="204" t="str">
        <f t="shared" si="13"/>
        <v/>
      </c>
      <c r="AK33" s="204" t="str">
        <f t="shared" si="14"/>
        <v/>
      </c>
      <c r="AL33" s="204" t="str">
        <f t="shared" si="15"/>
        <v/>
      </c>
      <c r="AM33" s="204" t="str">
        <f t="shared" si="16"/>
        <v/>
      </c>
      <c r="AN33" s="204" t="str">
        <f t="shared" si="17"/>
        <v/>
      </c>
      <c r="AO33" s="204" t="str">
        <f t="shared" si="18"/>
        <v/>
      </c>
      <c r="AP33" s="204" t="str">
        <f t="shared" si="19"/>
        <v/>
      </c>
      <c r="AQ33" s="204" t="str">
        <f t="shared" si="20"/>
        <v/>
      </c>
      <c r="AR33" s="204" t="str">
        <f t="shared" si="21"/>
        <v/>
      </c>
      <c r="AS33" s="204" t="str">
        <f t="shared" si="22"/>
        <v/>
      </c>
      <c r="AT33" s="204" t="str">
        <f t="shared" si="23"/>
        <v/>
      </c>
      <c r="AU33" s="204" t="str">
        <f t="shared" si="24"/>
        <v/>
      </c>
      <c r="AV33" s="204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206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4" t="str">
        <f t="shared" si="10"/>
        <v/>
      </c>
      <c r="AH34" s="204" t="str">
        <f t="shared" si="11"/>
        <v/>
      </c>
      <c r="AI34" s="204" t="str">
        <f t="shared" si="12"/>
        <v/>
      </c>
      <c r="AJ34" s="204" t="str">
        <f t="shared" si="13"/>
        <v/>
      </c>
      <c r="AK34" s="204" t="str">
        <f t="shared" si="14"/>
        <v/>
      </c>
      <c r="AL34" s="204" t="str">
        <f t="shared" si="15"/>
        <v/>
      </c>
      <c r="AM34" s="204" t="str">
        <f t="shared" si="16"/>
        <v/>
      </c>
      <c r="AN34" s="204" t="str">
        <f t="shared" si="17"/>
        <v/>
      </c>
      <c r="AO34" s="204" t="str">
        <f t="shared" si="18"/>
        <v/>
      </c>
      <c r="AP34" s="204" t="str">
        <f t="shared" si="19"/>
        <v/>
      </c>
      <c r="AQ34" s="204" t="str">
        <f t="shared" si="20"/>
        <v/>
      </c>
      <c r="AR34" s="204" t="str">
        <f t="shared" si="21"/>
        <v/>
      </c>
      <c r="AS34" s="204" t="str">
        <f t="shared" si="22"/>
        <v/>
      </c>
      <c r="AT34" s="204" t="str">
        <f t="shared" si="23"/>
        <v/>
      </c>
      <c r="AU34" s="204" t="str">
        <f t="shared" si="24"/>
        <v/>
      </c>
      <c r="AV34" s="204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4" t="str">
        <f t="shared" si="10"/>
        <v/>
      </c>
      <c r="AH35" s="204" t="str">
        <f t="shared" si="11"/>
        <v/>
      </c>
      <c r="AI35" s="204" t="str">
        <f t="shared" si="12"/>
        <v/>
      </c>
      <c r="AJ35" s="204" t="str">
        <f t="shared" si="13"/>
        <v/>
      </c>
      <c r="AK35" s="204" t="str">
        <f t="shared" si="14"/>
        <v/>
      </c>
      <c r="AL35" s="204" t="str">
        <f t="shared" si="15"/>
        <v/>
      </c>
      <c r="AM35" s="204" t="str">
        <f t="shared" si="16"/>
        <v/>
      </c>
      <c r="AN35" s="204" t="str">
        <f t="shared" si="17"/>
        <v/>
      </c>
      <c r="AO35" s="204" t="str">
        <f t="shared" si="18"/>
        <v/>
      </c>
      <c r="AP35" s="204" t="str">
        <f t="shared" si="19"/>
        <v/>
      </c>
      <c r="AQ35" s="204" t="str">
        <f t="shared" si="20"/>
        <v/>
      </c>
      <c r="AR35" s="204" t="str">
        <f t="shared" si="21"/>
        <v/>
      </c>
      <c r="AS35" s="204" t="str">
        <f t="shared" si="22"/>
        <v/>
      </c>
      <c r="AT35" s="204" t="str">
        <f t="shared" si="23"/>
        <v/>
      </c>
      <c r="AU35" s="204" t="str">
        <f t="shared" si="24"/>
        <v/>
      </c>
      <c r="AV35" s="204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4" t="str">
        <f t="shared" si="10"/>
        <v/>
      </c>
      <c r="AH36" s="204" t="str">
        <f t="shared" si="11"/>
        <v/>
      </c>
      <c r="AI36" s="204" t="str">
        <f t="shared" si="12"/>
        <v/>
      </c>
      <c r="AJ36" s="204" t="str">
        <f t="shared" si="13"/>
        <v/>
      </c>
      <c r="AK36" s="204" t="str">
        <f t="shared" si="14"/>
        <v/>
      </c>
      <c r="AL36" s="204" t="str">
        <f t="shared" si="15"/>
        <v/>
      </c>
      <c r="AM36" s="204" t="str">
        <f t="shared" si="16"/>
        <v/>
      </c>
      <c r="AN36" s="204" t="str">
        <f t="shared" si="17"/>
        <v/>
      </c>
      <c r="AO36" s="204" t="str">
        <f t="shared" si="18"/>
        <v/>
      </c>
      <c r="AP36" s="204" t="str">
        <f t="shared" si="19"/>
        <v/>
      </c>
      <c r="AQ36" s="204" t="str">
        <f t="shared" si="20"/>
        <v/>
      </c>
      <c r="AR36" s="204" t="str">
        <f t="shared" si="21"/>
        <v/>
      </c>
      <c r="AS36" s="204" t="str">
        <f t="shared" si="22"/>
        <v/>
      </c>
      <c r="AT36" s="204" t="str">
        <f t="shared" si="23"/>
        <v/>
      </c>
      <c r="AU36" s="204" t="str">
        <f t="shared" si="24"/>
        <v/>
      </c>
      <c r="AV36" s="204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COUNTIF(E6:E36,"2733")</f>
        <v>23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4" t="str">
        <f t="shared" si="10"/>
        <v/>
      </c>
      <c r="AH37" s="204" t="str">
        <f t="shared" si="11"/>
        <v/>
      </c>
      <c r="AI37" s="204" t="str">
        <f t="shared" si="12"/>
        <v/>
      </c>
      <c r="AJ37" s="204" t="str">
        <f t="shared" si="13"/>
        <v/>
      </c>
      <c r="AK37" s="204" t="str">
        <f t="shared" si="14"/>
        <v/>
      </c>
      <c r="AL37" s="204" t="str">
        <f t="shared" si="15"/>
        <v/>
      </c>
      <c r="AM37" s="204" t="str">
        <f t="shared" si="16"/>
        <v/>
      </c>
      <c r="AN37" s="204" t="str">
        <f t="shared" si="17"/>
        <v/>
      </c>
      <c r="AO37" s="204" t="str">
        <f t="shared" si="18"/>
        <v/>
      </c>
      <c r="AP37" s="204" t="str">
        <f t="shared" si="19"/>
        <v/>
      </c>
      <c r="AQ37" s="204" t="str">
        <f t="shared" si="20"/>
        <v/>
      </c>
      <c r="AR37" s="204" t="str">
        <f t="shared" si="21"/>
        <v/>
      </c>
      <c r="AS37" s="204" t="str">
        <f t="shared" si="22"/>
        <v/>
      </c>
      <c r="AT37" s="204" t="str">
        <f t="shared" si="23"/>
        <v/>
      </c>
      <c r="AU37" s="204" t="str">
        <f t="shared" si="24"/>
        <v/>
      </c>
      <c r="AV37" s="204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4.2380952380952381</v>
      </c>
      <c r="H38" s="120" t="str">
        <v xml:space="preserve"> </v>
      </c>
      <c r="I38" s="120" t="str">
        <v xml:space="preserve"> </v>
      </c>
      <c r="J38" s="120">
        <v>4.3478260869565215</v>
      </c>
      <c r="K38" s="120">
        <v>4.0869565217391308</v>
      </c>
      <c r="L38" s="120">
        <v>4.3181818181818183</v>
      </c>
      <c r="M38" s="120">
        <v>3.8695652173913042</v>
      </c>
      <c r="N38" s="120">
        <v>3.5217391304347827</v>
      </c>
      <c r="O38" s="121">
        <v>4.3636363636363633</v>
      </c>
      <c r="P38" s="122">
        <v>4.1304347826086953</v>
      </c>
      <c r="Q38" s="122">
        <v>4.0434782608695654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сводн.!T18</f>
        <v>3</v>
      </c>
      <c r="W38" s="123">
        <f>SUM(W6:W37)</f>
        <v>0</v>
      </c>
      <c r="X38" s="123">
        <f>SUM(X6:X37)</f>
        <v>0</v>
      </c>
      <c r="Y38" s="123">
        <f>SUM(Y6:Y37)-X38</f>
        <v>4</v>
      </c>
      <c r="Z38" s="123">
        <f>SUM(Z6:Z37)</f>
        <v>43</v>
      </c>
      <c r="AA38" s="123">
        <f>SUM(AA6:AA37)</f>
        <v>85</v>
      </c>
      <c r="AB38" s="123">
        <f>SUM(AB6:AB37)</f>
        <v>71</v>
      </c>
      <c r="AC38" s="123">
        <f t="shared" si="7"/>
        <v>203</v>
      </c>
      <c r="AD38" s="95">
        <f t="shared" si="8"/>
        <v>4.0985221674876851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4.2380952380952381</v>
      </c>
      <c r="AI38" s="125" t="str">
        <f t="shared" si="28"/>
        <v xml:space="preserve"> </v>
      </c>
      <c r="AJ38" s="125" t="str">
        <f t="shared" si="28"/>
        <v xml:space="preserve"> </v>
      </c>
      <c r="AK38" s="125">
        <f t="shared" si="28"/>
        <v>4.3478260869565215</v>
      </c>
      <c r="AL38" s="125">
        <f t="shared" si="28"/>
        <v>4.0869565217391308</v>
      </c>
      <c r="AM38" s="125">
        <f t="shared" si="28"/>
        <v>4.3181818181818183</v>
      </c>
      <c r="AN38" s="125">
        <f t="shared" si="28"/>
        <v>3.8695652173913042</v>
      </c>
      <c r="AO38" s="125">
        <f t="shared" si="28"/>
        <v>3.5217391304347827</v>
      </c>
      <c r="AP38" s="125">
        <f t="shared" si="28"/>
        <v>4.3636363636363633</v>
      </c>
      <c r="AQ38" s="125">
        <f t="shared" si="28"/>
        <v>4.1304347826086953</v>
      </c>
      <c r="AR38" s="125">
        <f t="shared" si="28"/>
        <v>4.0434782608695654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7</v>
      </c>
      <c r="H39" s="130" t="str">
        <v>0</v>
      </c>
      <c r="I39" s="130" t="str">
        <v>0</v>
      </c>
      <c r="J39" s="130">
        <v>9</v>
      </c>
      <c r="K39" s="130">
        <v>5</v>
      </c>
      <c r="L39" s="130">
        <v>10</v>
      </c>
      <c r="M39" s="130">
        <v>8</v>
      </c>
      <c r="N39" s="130">
        <v>5</v>
      </c>
      <c r="O39" s="131">
        <v>11</v>
      </c>
      <c r="P39" s="131">
        <v>8</v>
      </c>
      <c r="Q39" s="131">
        <v>8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2</v>
      </c>
      <c r="W39" s="133"/>
      <c r="X39" s="134">
        <f>SUM(X38:AB38)</f>
        <v>203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7</v>
      </c>
      <c r="AI39" s="137" t="str">
        <f t="shared" si="29"/>
        <v>0</v>
      </c>
      <c r="AJ39" s="137" t="str">
        <f t="shared" si="29"/>
        <v>0</v>
      </c>
      <c r="AK39" s="137">
        <f t="shared" si="29"/>
        <v>9</v>
      </c>
      <c r="AL39" s="137">
        <f t="shared" si="29"/>
        <v>5</v>
      </c>
      <c r="AM39" s="137">
        <f t="shared" si="29"/>
        <v>10</v>
      </c>
      <c r="AN39" s="137">
        <f t="shared" si="29"/>
        <v>8</v>
      </c>
      <c r="AO39" s="137">
        <f t="shared" si="29"/>
        <v>5</v>
      </c>
      <c r="AP39" s="137">
        <f t="shared" si="29"/>
        <v>11</v>
      </c>
      <c r="AQ39" s="137">
        <f t="shared" si="29"/>
        <v>8</v>
      </c>
      <c r="AR39" s="137">
        <f t="shared" si="29"/>
        <v>8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12</v>
      </c>
      <c r="H40" s="145" t="str">
        <v>0</v>
      </c>
      <c r="I40" s="145" t="str">
        <v>0</v>
      </c>
      <c r="J40" s="145">
        <v>13</v>
      </c>
      <c r="K40" s="145">
        <v>15</v>
      </c>
      <c r="L40" s="145">
        <v>9</v>
      </c>
      <c r="M40" s="145">
        <v>4</v>
      </c>
      <c r="N40" s="145">
        <v>6</v>
      </c>
      <c r="O40" s="146">
        <v>8</v>
      </c>
      <c r="P40" s="146">
        <v>10</v>
      </c>
      <c r="Q40" s="146">
        <v>8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5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4</v>
      </c>
      <c r="AA40" s="148">
        <f>IF(COUNTIF(AA6:AA37,4)=0," ",COUNTIF(AA6:AA37,4))</f>
        <v>7</v>
      </c>
      <c r="AB40" s="148">
        <f>IF(COUNTIF(AB6:AB37,4)=0," ",COUNTIF(AB6:AB37,4))</f>
        <v>1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12</v>
      </c>
      <c r="AI40" s="148" t="str">
        <f t="shared" si="30"/>
        <v>0</v>
      </c>
      <c r="AJ40" s="148" t="str">
        <f t="shared" si="30"/>
        <v>0</v>
      </c>
      <c r="AK40" s="148">
        <f t="shared" si="30"/>
        <v>13</v>
      </c>
      <c r="AL40" s="148">
        <f t="shared" si="30"/>
        <v>15</v>
      </c>
      <c r="AM40" s="148">
        <f t="shared" si="30"/>
        <v>9</v>
      </c>
      <c r="AN40" s="148">
        <f t="shared" si="30"/>
        <v>4</v>
      </c>
      <c r="AO40" s="148">
        <f t="shared" si="30"/>
        <v>6</v>
      </c>
      <c r="AP40" s="148">
        <f t="shared" si="30"/>
        <v>8</v>
      </c>
      <c r="AQ40" s="148">
        <f t="shared" si="30"/>
        <v>10</v>
      </c>
      <c r="AR40" s="148">
        <f t="shared" si="30"/>
        <v>8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2</v>
      </c>
      <c r="H41" s="158" t="str">
        <v>0</v>
      </c>
      <c r="I41" s="158" t="str">
        <v>0</v>
      </c>
      <c r="J41" s="158">
        <v>1</v>
      </c>
      <c r="K41" s="158">
        <v>3</v>
      </c>
      <c r="L41" s="158">
        <v>3</v>
      </c>
      <c r="M41" s="158">
        <v>11</v>
      </c>
      <c r="N41" s="158">
        <v>8</v>
      </c>
      <c r="O41" s="159">
        <v>3</v>
      </c>
      <c r="P41" s="159">
        <v>5</v>
      </c>
      <c r="Q41" s="159">
        <v>7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12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5</v>
      </c>
      <c r="AA41" s="161">
        <f>IF(COUNTIF(AA6:AA37,3)=0," ",COUNTIF(AA6:AA37,3))</f>
        <v>1</v>
      </c>
      <c r="AB41" s="161">
        <f>IF(COUNTIF(AB6:AB37,3)=0," ",COUNTIF(AB6:AB37,3))</f>
        <v>5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2</v>
      </c>
      <c r="AI41" s="161" t="str">
        <f t="shared" si="31"/>
        <v>0</v>
      </c>
      <c r="AJ41" s="161" t="str">
        <f t="shared" si="31"/>
        <v>0</v>
      </c>
      <c r="AK41" s="161">
        <f t="shared" si="31"/>
        <v>1</v>
      </c>
      <c r="AL41" s="161">
        <f t="shared" si="31"/>
        <v>3</v>
      </c>
      <c r="AM41" s="161">
        <f t="shared" si="31"/>
        <v>3</v>
      </c>
      <c r="AN41" s="161">
        <f t="shared" si="31"/>
        <v>11</v>
      </c>
      <c r="AO41" s="161">
        <f t="shared" si="31"/>
        <v>8</v>
      </c>
      <c r="AP41" s="161">
        <f t="shared" si="31"/>
        <v>3</v>
      </c>
      <c r="AQ41" s="161">
        <f t="shared" si="31"/>
        <v>5</v>
      </c>
      <c r="AR41" s="161">
        <f t="shared" si="31"/>
        <v>7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4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4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5</v>
      </c>
      <c r="AA42" s="80">
        <f>IF(COUNTIF(AA6:AA37,2)=0," ",COUNTIF(AA6:AA37,2))</f>
        <v>2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4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2</v>
      </c>
      <c r="H43" s="79">
        <v>0</v>
      </c>
      <c r="I43" s="79">
        <v>0</v>
      </c>
      <c r="J43" s="79">
        <v>0</v>
      </c>
      <c r="K43" s="79">
        <v>0</v>
      </c>
      <c r="L43" s="79">
        <v>1</v>
      </c>
      <c r="M43" s="79">
        <v>0</v>
      </c>
      <c r="N43" s="79">
        <v>0</v>
      </c>
      <c r="O43" s="104">
        <v>1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2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2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1</v>
      </c>
      <c r="AN43" s="169">
        <f t="shared" si="34"/>
        <v>0</v>
      </c>
      <c r="AO43" s="169">
        <f t="shared" si="34"/>
        <v>0</v>
      </c>
      <c r="AP43" s="169">
        <f t="shared" si="34"/>
        <v>1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519</v>
      </c>
      <c r="G2" s="191" t="s">
        <v>519</v>
      </c>
      <c r="H2" s="207" t="s">
        <v>190</v>
      </c>
      <c r="I2" s="207"/>
      <c r="J2" s="207"/>
      <c r="K2" s="207"/>
      <c r="L2" s="207"/>
      <c r="M2" s="193" t="s">
        <v>2</v>
      </c>
      <c r="N2" s="193"/>
      <c r="O2" s="193"/>
      <c r="P2" s="193"/>
      <c r="Q2" s="193"/>
      <c r="R2" s="191" t="s">
        <v>277</v>
      </c>
      <c r="S2" s="192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2734</v>
      </c>
      <c r="B3" s="29"/>
      <c r="C3" s="29"/>
      <c r="D3" s="30" t="s">
        <v>3</v>
      </c>
      <c r="E3" s="31"/>
      <c r="F3" s="32"/>
      <c r="G3" s="194"/>
      <c r="H3" s="195" t="s">
        <v>7</v>
      </c>
      <c r="I3" s="33"/>
      <c r="J3" s="196"/>
      <c r="K3" s="33" t="s">
        <v>488</v>
      </c>
      <c r="L3" s="194" t="s">
        <v>281</v>
      </c>
      <c r="M3" s="33" t="s">
        <v>521</v>
      </c>
      <c r="N3" s="33" t="s">
        <v>615</v>
      </c>
      <c r="O3" s="194" t="s">
        <v>524</v>
      </c>
      <c r="P3" s="33" t="s">
        <v>520</v>
      </c>
      <c r="Q3" s="33" t="s">
        <v>523</v>
      </c>
      <c r="R3" s="196" t="s">
        <v>318</v>
      </c>
      <c r="S3" s="187"/>
      <c r="T3" s="208"/>
      <c r="U3" s="49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5"/>
      <c r="H4" s="45"/>
      <c r="I4" s="46"/>
      <c r="J4" s="45"/>
      <c r="K4" s="46"/>
      <c r="L4" s="45"/>
      <c r="M4" s="45"/>
      <c r="N4" s="46"/>
      <c r="O4" s="45"/>
      <c r="P4" s="46"/>
      <c r="Q4" s="46"/>
      <c r="R4" s="46"/>
      <c r="S4" s="45"/>
      <c r="T4" s="47"/>
      <c r="U4" s="199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/>
      <c r="G5" s="57"/>
      <c r="H5" s="58" t="s">
        <v>20</v>
      </c>
      <c r="I5" s="57"/>
      <c r="J5" s="57"/>
      <c r="K5" s="57" t="s">
        <v>560</v>
      </c>
      <c r="L5" s="57" t="s">
        <v>526</v>
      </c>
      <c r="M5" s="56" t="s">
        <v>527</v>
      </c>
      <c r="N5" s="57" t="s">
        <v>528</v>
      </c>
      <c r="O5" s="56" t="s">
        <v>529</v>
      </c>
      <c r="P5" s="57" t="s">
        <v>530</v>
      </c>
      <c r="Q5" s="57" t="s">
        <v>531</v>
      </c>
      <c r="R5" s="57" t="s">
        <v>591</v>
      </c>
      <c r="S5" s="57"/>
      <c r="T5" s="60"/>
      <c r="U5" s="200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287</v>
      </c>
      <c r="C6" s="108" t="s">
        <v>31</v>
      </c>
      <c r="D6" s="209" t="s">
        <v>616</v>
      </c>
      <c r="E6" s="77">
        <v>2734</v>
      </c>
      <c r="F6" s="78"/>
      <c r="G6" s="78"/>
      <c r="H6" s="78">
        <v>5</v>
      </c>
      <c r="I6" s="78"/>
      <c r="J6" s="78"/>
      <c r="K6" s="78">
        <v>5</v>
      </c>
      <c r="L6" s="78">
        <v>4</v>
      </c>
      <c r="M6" s="78">
        <v>5</v>
      </c>
      <c r="N6" s="78">
        <v>5</v>
      </c>
      <c r="O6" s="78">
        <v>5</v>
      </c>
      <c r="P6" s="78">
        <v>3</v>
      </c>
      <c r="Q6" s="78">
        <v>3</v>
      </c>
      <c r="R6" s="78">
        <v>5</v>
      </c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2</v>
      </c>
      <c r="AA6" s="81">
        <f t="shared" ref="AA6:AA37" si="5">COUNTIF(AG6:AV6,AA$5)</f>
        <v>1</v>
      </c>
      <c r="AB6" s="81">
        <f t="shared" ref="AB6:AB37" si="6">COUNTIF(AG6:AV6,AB$5)</f>
        <v>6</v>
      </c>
      <c r="AC6" s="81">
        <f t="shared" ref="AC6:AC38" si="7">SUM(X6:AB6)</f>
        <v>9</v>
      </c>
      <c r="AD6" s="82">
        <f t="shared" ref="AD6:AD38" si="8">IF(ISERROR(((X6+Y6)*2+Z6*3+AA6*4+AB6*5)/SUM(X6,Y6:AB6)),"",((X6+Y6)*2+Z6*3+AA6*4+AB6*5)/SUM(X6,Y6:AB6))</f>
        <v>4.4444444444444446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>
        <f t="shared" ref="AI6:AI37" si="12">IF(ISERROR(VALUE(LEFT(H6))),LEFT(H6),VALUE(LEFT(H6)))</f>
        <v>5</v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>
        <f t="shared" ref="AL6:AL37" si="15">IF(ISERROR(VALUE(LEFT(K6))),LEFT(K6),VALUE(LEFT(K6)))</f>
        <v>5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5</v>
      </c>
      <c r="AO6" s="85">
        <f t="shared" ref="AO6:AO37" si="18">IF(ISERROR(VALUE(LEFT(N6))),LEFT(N6),VALUE(LEFT(N6)))</f>
        <v>5</v>
      </c>
      <c r="AP6" s="85">
        <f t="shared" ref="AP6:AP37" si="19">IF(ISERROR(VALUE(LEFT(O6))),LEFT(O6),VALUE(LEFT(O6)))</f>
        <v>5</v>
      </c>
      <c r="AQ6" s="85">
        <f t="shared" ref="AQ6:AQ37" si="20">IF(ISERROR(VALUE(LEFT(P6))),LEFT(P6),VALUE(LEFT(P6)))</f>
        <v>3</v>
      </c>
      <c r="AR6" s="85">
        <f t="shared" ref="AR6:AR37" si="21">IF(ISERROR(VALUE(LEFT(Q6))),LEFT(Q6),VALUE(LEFT(Q6)))</f>
        <v>3</v>
      </c>
      <c r="AS6" s="85">
        <f t="shared" ref="AS6:AS37" si="22">IF(ISERROR(VALUE(LEFT(R6))),LEFT(R6),VALUE(LEFT(R6)))</f>
        <v>5</v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287</v>
      </c>
      <c r="C7" s="108" t="s">
        <v>31</v>
      </c>
      <c r="D7" s="209" t="s">
        <v>617</v>
      </c>
      <c r="E7" s="77">
        <v>2734</v>
      </c>
      <c r="F7" s="78"/>
      <c r="G7" s="78"/>
      <c r="H7" s="78">
        <v>5</v>
      </c>
      <c r="I7" s="78"/>
      <c r="J7" s="78"/>
      <c r="K7" s="78">
        <v>5</v>
      </c>
      <c r="L7" s="78">
        <v>5</v>
      </c>
      <c r="M7" s="78">
        <v>5</v>
      </c>
      <c r="N7" s="78">
        <v>5</v>
      </c>
      <c r="O7" s="78" t="s">
        <v>337</v>
      </c>
      <c r="P7" s="78">
        <v>3</v>
      </c>
      <c r="Q7" s="78">
        <v>4</v>
      </c>
      <c r="R7" s="78">
        <v>3</v>
      </c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2</v>
      </c>
      <c r="AA7" s="81">
        <f t="shared" si="5"/>
        <v>1</v>
      </c>
      <c r="AB7" s="81">
        <f t="shared" si="6"/>
        <v>5</v>
      </c>
      <c r="AC7" s="81">
        <f t="shared" si="7"/>
        <v>8</v>
      </c>
      <c r="AD7" s="82">
        <f t="shared" si="8"/>
        <v>4.375</v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>
        <f t="shared" si="12"/>
        <v>5</v>
      </c>
      <c r="AJ7" s="85" t="str">
        <f t="shared" si="13"/>
        <v/>
      </c>
      <c r="AK7" s="85" t="str">
        <f t="shared" si="14"/>
        <v/>
      </c>
      <c r="AL7" s="85">
        <f t="shared" si="15"/>
        <v>5</v>
      </c>
      <c r="AM7" s="85">
        <f t="shared" si="16"/>
        <v>5</v>
      </c>
      <c r="AN7" s="85">
        <f t="shared" si="17"/>
        <v>5</v>
      </c>
      <c r="AO7" s="85">
        <f t="shared" si="18"/>
        <v>5</v>
      </c>
      <c r="AP7" s="85" t="str">
        <f t="shared" si="19"/>
        <v>А</v>
      </c>
      <c r="AQ7" s="85">
        <f t="shared" si="20"/>
        <v>3</v>
      </c>
      <c r="AR7" s="85">
        <f t="shared" si="21"/>
        <v>4</v>
      </c>
      <c r="AS7" s="85">
        <f t="shared" si="22"/>
        <v>3</v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287</v>
      </c>
      <c r="C8" s="108" t="s">
        <v>31</v>
      </c>
      <c r="D8" s="209" t="s">
        <v>618</v>
      </c>
      <c r="E8" s="77">
        <v>2734</v>
      </c>
      <c r="F8" s="78"/>
      <c r="G8" s="78"/>
      <c r="H8" s="78">
        <v>5</v>
      </c>
      <c r="I8" s="78"/>
      <c r="J8" s="78"/>
      <c r="K8" s="78">
        <v>5</v>
      </c>
      <c r="L8" s="78">
        <v>5</v>
      </c>
      <c r="M8" s="79">
        <v>4</v>
      </c>
      <c r="N8" s="78">
        <v>5</v>
      </c>
      <c r="O8" s="78" t="s">
        <v>337</v>
      </c>
      <c r="P8" s="78">
        <v>3</v>
      </c>
      <c r="Q8" s="78">
        <v>5</v>
      </c>
      <c r="R8" s="78">
        <v>3</v>
      </c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2</v>
      </c>
      <c r="AA8" s="81">
        <f t="shared" si="5"/>
        <v>1</v>
      </c>
      <c r="AB8" s="81">
        <f t="shared" si="6"/>
        <v>5</v>
      </c>
      <c r="AC8" s="81">
        <f t="shared" si="7"/>
        <v>8</v>
      </c>
      <c r="AD8" s="82">
        <f t="shared" si="8"/>
        <v>4.375</v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>
        <f t="shared" si="12"/>
        <v>5</v>
      </c>
      <c r="AJ8" s="85" t="str">
        <f t="shared" si="13"/>
        <v/>
      </c>
      <c r="AK8" s="85" t="str">
        <f t="shared" si="14"/>
        <v/>
      </c>
      <c r="AL8" s="85">
        <f t="shared" si="15"/>
        <v>5</v>
      </c>
      <c r="AM8" s="85">
        <f t="shared" si="16"/>
        <v>5</v>
      </c>
      <c r="AN8" s="85">
        <f t="shared" si="17"/>
        <v>4</v>
      </c>
      <c r="AO8" s="85">
        <f t="shared" si="18"/>
        <v>5</v>
      </c>
      <c r="AP8" s="85" t="str">
        <f t="shared" si="19"/>
        <v>А</v>
      </c>
      <c r="AQ8" s="85">
        <f t="shared" si="20"/>
        <v>3</v>
      </c>
      <c r="AR8" s="85">
        <f t="shared" si="21"/>
        <v>5</v>
      </c>
      <c r="AS8" s="85">
        <f t="shared" si="22"/>
        <v>3</v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287</v>
      </c>
      <c r="C9" s="108" t="s">
        <v>31</v>
      </c>
      <c r="D9" s="209" t="s">
        <v>619</v>
      </c>
      <c r="E9" s="77">
        <v>2734</v>
      </c>
      <c r="F9" s="78"/>
      <c r="G9" s="78"/>
      <c r="H9" s="78">
        <v>5</v>
      </c>
      <c r="I9" s="78"/>
      <c r="J9" s="78"/>
      <c r="K9" s="78">
        <v>5</v>
      </c>
      <c r="L9" s="78">
        <v>4</v>
      </c>
      <c r="M9" s="79">
        <v>3</v>
      </c>
      <c r="N9" s="78">
        <v>5</v>
      </c>
      <c r="O9" s="78" t="s">
        <v>337</v>
      </c>
      <c r="P9" s="78">
        <v>3</v>
      </c>
      <c r="Q9" s="78">
        <v>4</v>
      </c>
      <c r="R9" s="78">
        <v>4</v>
      </c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2</v>
      </c>
      <c r="AA9" s="81">
        <f t="shared" si="5"/>
        <v>3</v>
      </c>
      <c r="AB9" s="81">
        <f t="shared" si="6"/>
        <v>3</v>
      </c>
      <c r="AC9" s="81">
        <f t="shared" si="7"/>
        <v>8</v>
      </c>
      <c r="AD9" s="82">
        <f t="shared" si="8"/>
        <v>4.125</v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>
        <f t="shared" si="12"/>
        <v>5</v>
      </c>
      <c r="AJ9" s="85" t="str">
        <f t="shared" si="13"/>
        <v/>
      </c>
      <c r="AK9" s="85" t="str">
        <f t="shared" si="14"/>
        <v/>
      </c>
      <c r="AL9" s="85">
        <f t="shared" si="15"/>
        <v>5</v>
      </c>
      <c r="AM9" s="85">
        <f t="shared" si="16"/>
        <v>4</v>
      </c>
      <c r="AN9" s="85">
        <f t="shared" si="17"/>
        <v>3</v>
      </c>
      <c r="AO9" s="85">
        <f t="shared" si="18"/>
        <v>5</v>
      </c>
      <c r="AP9" s="85" t="str">
        <f t="shared" si="19"/>
        <v>А</v>
      </c>
      <c r="AQ9" s="85">
        <f t="shared" si="20"/>
        <v>3</v>
      </c>
      <c r="AR9" s="85">
        <f t="shared" si="21"/>
        <v>4</v>
      </c>
      <c r="AS9" s="85">
        <f t="shared" si="22"/>
        <v>4</v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287</v>
      </c>
      <c r="C10" s="108" t="s">
        <v>31</v>
      </c>
      <c r="D10" s="209" t="s">
        <v>620</v>
      </c>
      <c r="E10" s="77">
        <v>2734</v>
      </c>
      <c r="F10" s="78"/>
      <c r="G10" s="78"/>
      <c r="H10" s="78">
        <v>5</v>
      </c>
      <c r="I10" s="78"/>
      <c r="J10" s="78"/>
      <c r="K10" s="78">
        <v>4</v>
      </c>
      <c r="L10" s="78">
        <v>4</v>
      </c>
      <c r="M10" s="79">
        <v>3</v>
      </c>
      <c r="N10" s="78">
        <v>4</v>
      </c>
      <c r="O10" s="78">
        <v>4</v>
      </c>
      <c r="P10" s="78">
        <v>3</v>
      </c>
      <c r="Q10" s="78">
        <v>4</v>
      </c>
      <c r="R10" s="78">
        <v>3</v>
      </c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3</v>
      </c>
      <c r="AA10" s="81">
        <f t="shared" si="5"/>
        <v>5</v>
      </c>
      <c r="AB10" s="81">
        <f t="shared" si="6"/>
        <v>1</v>
      </c>
      <c r="AC10" s="81">
        <f t="shared" si="7"/>
        <v>9</v>
      </c>
      <c r="AD10" s="82">
        <f t="shared" si="8"/>
        <v>3.7777777777777777</v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>
        <f t="shared" si="12"/>
        <v>5</v>
      </c>
      <c r="AJ10" s="85" t="str">
        <f t="shared" si="13"/>
        <v/>
      </c>
      <c r="AK10" s="85" t="str">
        <f t="shared" si="14"/>
        <v/>
      </c>
      <c r="AL10" s="85">
        <f t="shared" si="15"/>
        <v>4</v>
      </c>
      <c r="AM10" s="85">
        <f t="shared" si="16"/>
        <v>4</v>
      </c>
      <c r="AN10" s="85">
        <f t="shared" si="17"/>
        <v>3</v>
      </c>
      <c r="AO10" s="85">
        <f t="shared" si="18"/>
        <v>4</v>
      </c>
      <c r="AP10" s="85">
        <f t="shared" si="19"/>
        <v>4</v>
      </c>
      <c r="AQ10" s="85">
        <f t="shared" si="20"/>
        <v>3</v>
      </c>
      <c r="AR10" s="85">
        <f t="shared" si="21"/>
        <v>4</v>
      </c>
      <c r="AS10" s="85">
        <f t="shared" si="22"/>
        <v>3</v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287</v>
      </c>
      <c r="C11" s="108" t="s">
        <v>31</v>
      </c>
      <c r="D11" s="209" t="s">
        <v>621</v>
      </c>
      <c r="E11" s="77">
        <v>2734</v>
      </c>
      <c r="F11" s="78"/>
      <c r="G11" s="78"/>
      <c r="H11" s="78">
        <v>5</v>
      </c>
      <c r="I11" s="78"/>
      <c r="J11" s="78"/>
      <c r="K11" s="78">
        <v>5</v>
      </c>
      <c r="L11" s="78">
        <v>4</v>
      </c>
      <c r="M11" s="79">
        <v>5</v>
      </c>
      <c r="N11" s="78">
        <v>5</v>
      </c>
      <c r="O11" s="78">
        <v>4</v>
      </c>
      <c r="P11" s="78">
        <v>3</v>
      </c>
      <c r="Q11" s="78">
        <v>4</v>
      </c>
      <c r="R11" s="78">
        <v>3</v>
      </c>
      <c r="S11" s="78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2</v>
      </c>
      <c r="AA11" s="182">
        <f t="shared" si="5"/>
        <v>3</v>
      </c>
      <c r="AB11" s="182">
        <f t="shared" si="6"/>
        <v>4</v>
      </c>
      <c r="AC11" s="81">
        <f t="shared" si="7"/>
        <v>9</v>
      </c>
      <c r="AD11" s="82">
        <f t="shared" si="8"/>
        <v>4.2222222222222223</v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>
        <f t="shared" si="12"/>
        <v>5</v>
      </c>
      <c r="AJ11" s="85" t="str">
        <f t="shared" si="13"/>
        <v/>
      </c>
      <c r="AK11" s="85" t="str">
        <f t="shared" si="14"/>
        <v/>
      </c>
      <c r="AL11" s="85">
        <f t="shared" si="15"/>
        <v>5</v>
      </c>
      <c r="AM11" s="85">
        <f t="shared" si="16"/>
        <v>4</v>
      </c>
      <c r="AN11" s="85">
        <f t="shared" si="17"/>
        <v>5</v>
      </c>
      <c r="AO11" s="85">
        <f t="shared" si="18"/>
        <v>5</v>
      </c>
      <c r="AP11" s="85">
        <f t="shared" si="19"/>
        <v>4</v>
      </c>
      <c r="AQ11" s="85">
        <f t="shared" si="20"/>
        <v>3</v>
      </c>
      <c r="AR11" s="85">
        <f t="shared" si="21"/>
        <v>4</v>
      </c>
      <c r="AS11" s="85">
        <f t="shared" si="22"/>
        <v>3</v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209" t="s">
        <v>622</v>
      </c>
      <c r="E12" s="77">
        <v>2734</v>
      </c>
      <c r="F12" s="78"/>
      <c r="G12" s="78"/>
      <c r="H12" s="78">
        <v>5</v>
      </c>
      <c r="I12" s="78"/>
      <c r="J12" s="78"/>
      <c r="K12" s="78">
        <v>5</v>
      </c>
      <c r="L12" s="78">
        <v>4</v>
      </c>
      <c r="M12" s="79">
        <v>5</v>
      </c>
      <c r="N12" s="78">
        <v>5</v>
      </c>
      <c r="O12" s="78">
        <v>4</v>
      </c>
      <c r="P12" s="78">
        <v>4</v>
      </c>
      <c r="Q12" s="78">
        <v>5</v>
      </c>
      <c r="R12" s="78">
        <v>5</v>
      </c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3</v>
      </c>
      <c r="AB12" s="81">
        <f t="shared" si="6"/>
        <v>6</v>
      </c>
      <c r="AC12" s="81">
        <f t="shared" si="7"/>
        <v>9</v>
      </c>
      <c r="AD12" s="82">
        <f t="shared" si="8"/>
        <v>4.666666666666667</v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>
        <f t="shared" si="12"/>
        <v>5</v>
      </c>
      <c r="AJ12" s="85" t="str">
        <f t="shared" si="13"/>
        <v/>
      </c>
      <c r="AK12" s="85" t="str">
        <f t="shared" si="14"/>
        <v/>
      </c>
      <c r="AL12" s="85">
        <f t="shared" si="15"/>
        <v>5</v>
      </c>
      <c r="AM12" s="85">
        <f t="shared" si="16"/>
        <v>4</v>
      </c>
      <c r="AN12" s="85">
        <f t="shared" si="17"/>
        <v>5</v>
      </c>
      <c r="AO12" s="85">
        <f t="shared" si="18"/>
        <v>5</v>
      </c>
      <c r="AP12" s="85">
        <f t="shared" si="19"/>
        <v>4</v>
      </c>
      <c r="AQ12" s="85">
        <f t="shared" si="20"/>
        <v>4</v>
      </c>
      <c r="AR12" s="85">
        <f t="shared" si="21"/>
        <v>5</v>
      </c>
      <c r="AS12" s="85">
        <f t="shared" si="22"/>
        <v>5</v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287</v>
      </c>
      <c r="C13" s="108" t="s">
        <v>31</v>
      </c>
      <c r="D13" s="209" t="s">
        <v>623</v>
      </c>
      <c r="E13" s="77">
        <v>2734</v>
      </c>
      <c r="F13" s="78"/>
      <c r="G13" s="78"/>
      <c r="H13" s="78">
        <v>4</v>
      </c>
      <c r="I13" s="78"/>
      <c r="J13" s="78"/>
      <c r="K13" s="78">
        <v>4</v>
      </c>
      <c r="L13" s="78">
        <v>4</v>
      </c>
      <c r="M13" s="79">
        <v>3</v>
      </c>
      <c r="N13" s="78">
        <v>3</v>
      </c>
      <c r="O13" s="78" t="s">
        <v>127</v>
      </c>
      <c r="P13" s="78" t="s">
        <v>35</v>
      </c>
      <c r="Q13" s="78">
        <v>3</v>
      </c>
      <c r="R13" s="78">
        <v>3</v>
      </c>
      <c r="S13" s="78"/>
      <c r="T13" s="78"/>
      <c r="U13" s="79"/>
      <c r="V13" s="80">
        <f t="shared" si="0"/>
        <v>2</v>
      </c>
      <c r="W13" s="81">
        <f t="shared" si="1"/>
        <v>0</v>
      </c>
      <c r="X13" s="81">
        <f t="shared" si="2"/>
        <v>0</v>
      </c>
      <c r="Y13" s="81">
        <f t="shared" si="3"/>
        <v>1</v>
      </c>
      <c r="Z13" s="81">
        <f t="shared" si="4"/>
        <v>4</v>
      </c>
      <c r="AA13" s="81">
        <f t="shared" si="5"/>
        <v>3</v>
      </c>
      <c r="AB13" s="81">
        <f t="shared" si="6"/>
        <v>0</v>
      </c>
      <c r="AC13" s="81">
        <f t="shared" si="7"/>
        <v>8</v>
      </c>
      <c r="AD13" s="82">
        <f t="shared" si="8"/>
        <v>3.25</v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>
        <f t="shared" si="12"/>
        <v>4</v>
      </c>
      <c r="AJ13" s="85" t="str">
        <f t="shared" si="13"/>
        <v/>
      </c>
      <c r="AK13" s="85" t="str">
        <f t="shared" si="14"/>
        <v/>
      </c>
      <c r="AL13" s="85">
        <f t="shared" si="15"/>
        <v>4</v>
      </c>
      <c r="AM13" s="85">
        <f t="shared" si="16"/>
        <v>4</v>
      </c>
      <c r="AN13" s="85">
        <f t="shared" si="17"/>
        <v>3</v>
      </c>
      <c r="AO13" s="85">
        <f t="shared" si="18"/>
        <v>3</v>
      </c>
      <c r="AP13" s="85" t="str">
        <f t="shared" si="19"/>
        <v>А</v>
      </c>
      <c r="AQ13" s="85">
        <f t="shared" si="20"/>
        <v>2</v>
      </c>
      <c r="AR13" s="85">
        <f t="shared" si="21"/>
        <v>3</v>
      </c>
      <c r="AS13" s="85">
        <f t="shared" si="22"/>
        <v>3</v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31</v>
      </c>
      <c r="D14" s="209" t="s">
        <v>624</v>
      </c>
      <c r="E14" s="77">
        <v>2734</v>
      </c>
      <c r="F14" s="78"/>
      <c r="G14" s="78"/>
      <c r="H14" s="78">
        <v>5</v>
      </c>
      <c r="I14" s="78"/>
      <c r="J14" s="78"/>
      <c r="K14" s="78" t="s">
        <v>331</v>
      </c>
      <c r="L14" s="78">
        <v>4</v>
      </c>
      <c r="M14" s="79">
        <v>5</v>
      </c>
      <c r="N14" s="78">
        <v>5</v>
      </c>
      <c r="O14" s="78">
        <v>5</v>
      </c>
      <c r="P14" s="78">
        <v>4</v>
      </c>
      <c r="Q14" s="78">
        <v>5</v>
      </c>
      <c r="R14" s="93">
        <v>4</v>
      </c>
      <c r="S14" s="78"/>
      <c r="T14" s="78"/>
      <c r="U14" s="79"/>
      <c r="V14" s="94">
        <f t="shared" si="0"/>
        <v>4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3</v>
      </c>
      <c r="AB14" s="123">
        <f t="shared" si="6"/>
        <v>5</v>
      </c>
      <c r="AC14" s="123">
        <f t="shared" si="7"/>
        <v>8</v>
      </c>
      <c r="AD14" s="95">
        <f t="shared" si="8"/>
        <v>4.625</v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>
        <f t="shared" si="12"/>
        <v>5</v>
      </c>
      <c r="AJ14" s="85" t="str">
        <f t="shared" si="13"/>
        <v/>
      </c>
      <c r="AK14" s="85" t="str">
        <f t="shared" si="14"/>
        <v/>
      </c>
      <c r="AL14" s="85" t="str">
        <f t="shared" si="15"/>
        <v>А</v>
      </c>
      <c r="AM14" s="85">
        <f t="shared" si="16"/>
        <v>4</v>
      </c>
      <c r="AN14" s="85">
        <f t="shared" si="17"/>
        <v>5</v>
      </c>
      <c r="AO14" s="85">
        <f t="shared" si="18"/>
        <v>5</v>
      </c>
      <c r="AP14" s="85">
        <f t="shared" si="19"/>
        <v>5</v>
      </c>
      <c r="AQ14" s="85">
        <f t="shared" si="20"/>
        <v>4</v>
      </c>
      <c r="AR14" s="85">
        <f t="shared" si="21"/>
        <v>5</v>
      </c>
      <c r="AS14" s="85">
        <f t="shared" si="22"/>
        <v>4</v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31</v>
      </c>
      <c r="D15" s="209" t="s">
        <v>625</v>
      </c>
      <c r="E15" s="77">
        <v>2734</v>
      </c>
      <c r="F15" s="78"/>
      <c r="G15" s="78"/>
      <c r="H15" s="78">
        <v>5</v>
      </c>
      <c r="I15" s="78"/>
      <c r="J15" s="78"/>
      <c r="K15" s="78">
        <v>4</v>
      </c>
      <c r="L15" s="78">
        <v>5</v>
      </c>
      <c r="M15" s="79">
        <v>4</v>
      </c>
      <c r="N15" s="78">
        <v>4</v>
      </c>
      <c r="O15" s="78">
        <v>4</v>
      </c>
      <c r="P15" s="78">
        <v>3</v>
      </c>
      <c r="Q15" s="78">
        <v>3</v>
      </c>
      <c r="R15" s="93">
        <v>3</v>
      </c>
      <c r="S15" s="78"/>
      <c r="T15" s="78"/>
      <c r="U15" s="79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3</v>
      </c>
      <c r="AA15" s="123">
        <f t="shared" si="5"/>
        <v>4</v>
      </c>
      <c r="AB15" s="123">
        <f t="shared" si="6"/>
        <v>2</v>
      </c>
      <c r="AC15" s="123">
        <f t="shared" si="7"/>
        <v>9</v>
      </c>
      <c r="AD15" s="95">
        <f t="shared" si="8"/>
        <v>3.8888888888888888</v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>
        <f t="shared" si="12"/>
        <v>5</v>
      </c>
      <c r="AJ15" s="85" t="str">
        <f t="shared" si="13"/>
        <v/>
      </c>
      <c r="AK15" s="85" t="str">
        <f t="shared" si="14"/>
        <v/>
      </c>
      <c r="AL15" s="85">
        <f t="shared" si="15"/>
        <v>4</v>
      </c>
      <c r="AM15" s="85">
        <f t="shared" si="16"/>
        <v>5</v>
      </c>
      <c r="AN15" s="85">
        <f t="shared" si="17"/>
        <v>4</v>
      </c>
      <c r="AO15" s="85">
        <f t="shared" si="18"/>
        <v>4</v>
      </c>
      <c r="AP15" s="85">
        <f t="shared" si="19"/>
        <v>4</v>
      </c>
      <c r="AQ15" s="85">
        <f t="shared" si="20"/>
        <v>3</v>
      </c>
      <c r="AR15" s="85">
        <f t="shared" si="21"/>
        <v>3</v>
      </c>
      <c r="AS15" s="85">
        <f t="shared" si="22"/>
        <v>3</v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31</v>
      </c>
      <c r="D16" s="209" t="s">
        <v>626</v>
      </c>
      <c r="E16" s="77">
        <v>2734</v>
      </c>
      <c r="F16" s="78"/>
      <c r="G16" s="78"/>
      <c r="H16" s="78">
        <v>5</v>
      </c>
      <c r="I16" s="78"/>
      <c r="J16" s="78"/>
      <c r="K16" s="78">
        <v>4</v>
      </c>
      <c r="L16" s="78">
        <v>3</v>
      </c>
      <c r="M16" s="79">
        <v>3</v>
      </c>
      <c r="N16" s="78">
        <v>4</v>
      </c>
      <c r="O16" s="78">
        <v>3</v>
      </c>
      <c r="P16" s="78">
        <v>3</v>
      </c>
      <c r="Q16" s="78">
        <v>3</v>
      </c>
      <c r="R16" s="93">
        <v>3</v>
      </c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6</v>
      </c>
      <c r="AA16" s="123">
        <f t="shared" si="5"/>
        <v>2</v>
      </c>
      <c r="AB16" s="123">
        <f t="shared" si="6"/>
        <v>1</v>
      </c>
      <c r="AC16" s="123">
        <f t="shared" si="7"/>
        <v>9</v>
      </c>
      <c r="AD16" s="95">
        <f t="shared" si="8"/>
        <v>3.4444444444444446</v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>
        <f t="shared" si="12"/>
        <v>5</v>
      </c>
      <c r="AJ16" s="85" t="str">
        <f t="shared" si="13"/>
        <v/>
      </c>
      <c r="AK16" s="85" t="str">
        <f t="shared" si="14"/>
        <v/>
      </c>
      <c r="AL16" s="85">
        <f t="shared" si="15"/>
        <v>4</v>
      </c>
      <c r="AM16" s="85">
        <f t="shared" si="16"/>
        <v>3</v>
      </c>
      <c r="AN16" s="85">
        <f t="shared" si="17"/>
        <v>3</v>
      </c>
      <c r="AO16" s="85">
        <f t="shared" si="18"/>
        <v>4</v>
      </c>
      <c r="AP16" s="85">
        <f t="shared" si="19"/>
        <v>3</v>
      </c>
      <c r="AQ16" s="85">
        <f t="shared" si="20"/>
        <v>3</v>
      </c>
      <c r="AR16" s="85">
        <f t="shared" si="21"/>
        <v>3</v>
      </c>
      <c r="AS16" s="85">
        <f t="shared" si="22"/>
        <v>3</v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31</v>
      </c>
      <c r="D17" s="209" t="s">
        <v>627</v>
      </c>
      <c r="E17" s="77">
        <v>2734</v>
      </c>
      <c r="F17" s="78"/>
      <c r="G17" s="78"/>
      <c r="H17" s="78">
        <v>5</v>
      </c>
      <c r="I17" s="78"/>
      <c r="J17" s="78"/>
      <c r="K17" s="78">
        <v>4</v>
      </c>
      <c r="L17" s="78">
        <v>4</v>
      </c>
      <c r="M17" s="79">
        <v>3</v>
      </c>
      <c r="N17" s="78">
        <v>4</v>
      </c>
      <c r="O17" s="78" t="s">
        <v>337</v>
      </c>
      <c r="P17" s="78" t="s">
        <v>176</v>
      </c>
      <c r="Q17" s="78">
        <v>4</v>
      </c>
      <c r="R17" s="93">
        <v>3</v>
      </c>
      <c r="S17" s="78"/>
      <c r="T17" s="78"/>
      <c r="U17" s="79"/>
      <c r="V17" s="94">
        <f t="shared" si="0"/>
        <v>2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1</v>
      </c>
      <c r="Z17" s="123">
        <f t="shared" si="4"/>
        <v>2</v>
      </c>
      <c r="AA17" s="123">
        <f t="shared" si="5"/>
        <v>4</v>
      </c>
      <c r="AB17" s="123">
        <f t="shared" si="6"/>
        <v>1</v>
      </c>
      <c r="AC17" s="123">
        <f t="shared" si="7"/>
        <v>8</v>
      </c>
      <c r="AD17" s="95">
        <f t="shared" si="8"/>
        <v>3.625</v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>
        <f t="shared" si="12"/>
        <v>5</v>
      </c>
      <c r="AJ17" s="85" t="str">
        <f t="shared" si="13"/>
        <v/>
      </c>
      <c r="AK17" s="85" t="str">
        <f t="shared" si="14"/>
        <v/>
      </c>
      <c r="AL17" s="85">
        <f t="shared" si="15"/>
        <v>4</v>
      </c>
      <c r="AM17" s="85">
        <f t="shared" si="16"/>
        <v>4</v>
      </c>
      <c r="AN17" s="85">
        <f t="shared" si="17"/>
        <v>3</v>
      </c>
      <c r="AO17" s="85">
        <f t="shared" si="18"/>
        <v>4</v>
      </c>
      <c r="AP17" s="85" t="str">
        <f t="shared" si="19"/>
        <v>А</v>
      </c>
      <c r="AQ17" s="85">
        <f t="shared" si="20"/>
        <v>2</v>
      </c>
      <c r="AR17" s="85">
        <f t="shared" si="21"/>
        <v>4</v>
      </c>
      <c r="AS17" s="85">
        <f t="shared" si="22"/>
        <v>3</v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31</v>
      </c>
      <c r="D18" s="209" t="s">
        <v>628</v>
      </c>
      <c r="E18" s="77">
        <v>2734</v>
      </c>
      <c r="F18" s="78"/>
      <c r="G18" s="78"/>
      <c r="H18" s="78">
        <v>3</v>
      </c>
      <c r="I18" s="78"/>
      <c r="J18" s="78"/>
      <c r="K18" s="78">
        <v>4</v>
      </c>
      <c r="L18" s="78">
        <v>4</v>
      </c>
      <c r="M18" s="79">
        <v>5</v>
      </c>
      <c r="N18" s="78">
        <v>4</v>
      </c>
      <c r="O18" s="78" t="s">
        <v>35</v>
      </c>
      <c r="P18" s="78" t="s">
        <v>35</v>
      </c>
      <c r="Q18" s="78">
        <v>3</v>
      </c>
      <c r="R18" s="93">
        <v>3</v>
      </c>
      <c r="S18" s="78"/>
      <c r="T18" s="78"/>
      <c r="U18" s="79"/>
      <c r="V18" s="94">
        <f t="shared" si="0"/>
        <v>2</v>
      </c>
      <c r="W18" s="123">
        <f t="shared" si="1"/>
        <v>0</v>
      </c>
      <c r="X18" s="123">
        <f t="shared" si="27"/>
        <v>0</v>
      </c>
      <c r="Y18" s="123">
        <f t="shared" si="3"/>
        <v>2</v>
      </c>
      <c r="Z18" s="123">
        <f t="shared" si="4"/>
        <v>3</v>
      </c>
      <c r="AA18" s="123">
        <f t="shared" si="5"/>
        <v>3</v>
      </c>
      <c r="AB18" s="123">
        <f t="shared" si="6"/>
        <v>1</v>
      </c>
      <c r="AC18" s="123">
        <f t="shared" si="7"/>
        <v>9</v>
      </c>
      <c r="AD18" s="95">
        <f t="shared" si="8"/>
        <v>3.3333333333333335</v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>
        <f t="shared" si="12"/>
        <v>3</v>
      </c>
      <c r="AJ18" s="85" t="str">
        <f t="shared" si="13"/>
        <v/>
      </c>
      <c r="AK18" s="85" t="str">
        <f t="shared" si="14"/>
        <v/>
      </c>
      <c r="AL18" s="85">
        <f t="shared" si="15"/>
        <v>4</v>
      </c>
      <c r="AM18" s="85">
        <f t="shared" si="16"/>
        <v>4</v>
      </c>
      <c r="AN18" s="85">
        <f t="shared" si="17"/>
        <v>5</v>
      </c>
      <c r="AO18" s="85">
        <f t="shared" si="18"/>
        <v>4</v>
      </c>
      <c r="AP18" s="85">
        <f t="shared" si="19"/>
        <v>2</v>
      </c>
      <c r="AQ18" s="85">
        <f t="shared" si="20"/>
        <v>2</v>
      </c>
      <c r="AR18" s="85">
        <f t="shared" si="21"/>
        <v>3</v>
      </c>
      <c r="AS18" s="85">
        <f t="shared" si="22"/>
        <v>3</v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31</v>
      </c>
      <c r="D19" s="209" t="s">
        <v>629</v>
      </c>
      <c r="E19" s="77">
        <v>2734</v>
      </c>
      <c r="F19" s="78"/>
      <c r="G19" s="78"/>
      <c r="H19" s="78">
        <v>3</v>
      </c>
      <c r="I19" s="78"/>
      <c r="J19" s="78"/>
      <c r="K19" s="78">
        <v>4</v>
      </c>
      <c r="L19" s="78">
        <v>3</v>
      </c>
      <c r="M19" s="79">
        <v>4</v>
      </c>
      <c r="N19" s="78">
        <v>4</v>
      </c>
      <c r="O19" s="78" t="s">
        <v>337</v>
      </c>
      <c r="P19" s="78" t="s">
        <v>35</v>
      </c>
      <c r="Q19" s="78">
        <v>3</v>
      </c>
      <c r="R19" s="78">
        <v>3</v>
      </c>
      <c r="S19" s="78"/>
      <c r="T19" s="78"/>
      <c r="U19" s="79"/>
      <c r="V19" s="94">
        <f t="shared" si="0"/>
        <v>2</v>
      </c>
      <c r="W19" s="123">
        <f t="shared" si="1"/>
        <v>0</v>
      </c>
      <c r="X19" s="123">
        <f t="shared" si="27"/>
        <v>0</v>
      </c>
      <c r="Y19" s="123">
        <f t="shared" si="3"/>
        <v>1</v>
      </c>
      <c r="Z19" s="123">
        <f t="shared" si="4"/>
        <v>4</v>
      </c>
      <c r="AA19" s="123">
        <f t="shared" si="5"/>
        <v>3</v>
      </c>
      <c r="AB19" s="123">
        <f t="shared" si="6"/>
        <v>0</v>
      </c>
      <c r="AC19" s="123">
        <f t="shared" si="7"/>
        <v>8</v>
      </c>
      <c r="AD19" s="95">
        <f t="shared" si="8"/>
        <v>3.25</v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>
        <f t="shared" si="12"/>
        <v>3</v>
      </c>
      <c r="AJ19" s="85" t="str">
        <f t="shared" si="13"/>
        <v/>
      </c>
      <c r="AK19" s="85" t="str">
        <f t="shared" si="14"/>
        <v/>
      </c>
      <c r="AL19" s="85">
        <f t="shared" si="15"/>
        <v>4</v>
      </c>
      <c r="AM19" s="85">
        <f t="shared" si="16"/>
        <v>3</v>
      </c>
      <c r="AN19" s="85">
        <f t="shared" si="17"/>
        <v>4</v>
      </c>
      <c r="AO19" s="85">
        <f t="shared" si="18"/>
        <v>4</v>
      </c>
      <c r="AP19" s="85" t="str">
        <f t="shared" si="19"/>
        <v>А</v>
      </c>
      <c r="AQ19" s="85">
        <f t="shared" si="20"/>
        <v>2</v>
      </c>
      <c r="AR19" s="85">
        <f t="shared" si="21"/>
        <v>3</v>
      </c>
      <c r="AS19" s="85">
        <f t="shared" si="22"/>
        <v>3</v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31</v>
      </c>
      <c r="D20" s="209" t="s">
        <v>630</v>
      </c>
      <c r="E20" s="77">
        <v>2734</v>
      </c>
      <c r="F20" s="78"/>
      <c r="G20" s="78"/>
      <c r="H20" s="78">
        <v>5</v>
      </c>
      <c r="I20" s="78"/>
      <c r="J20" s="78"/>
      <c r="K20" s="78">
        <v>5</v>
      </c>
      <c r="L20" s="78">
        <v>5</v>
      </c>
      <c r="M20" s="79">
        <v>5</v>
      </c>
      <c r="N20" s="78">
        <v>5</v>
      </c>
      <c r="O20" s="78">
        <v>4</v>
      </c>
      <c r="P20" s="78">
        <v>4</v>
      </c>
      <c r="Q20" s="78">
        <v>5</v>
      </c>
      <c r="R20" s="93">
        <v>5</v>
      </c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2</v>
      </c>
      <c r="AB20" s="123">
        <f t="shared" si="6"/>
        <v>7</v>
      </c>
      <c r="AC20" s="123">
        <f t="shared" si="7"/>
        <v>9</v>
      </c>
      <c r="AD20" s="95">
        <f t="shared" si="8"/>
        <v>4.7777777777777777</v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>
        <f t="shared" si="12"/>
        <v>5</v>
      </c>
      <c r="AJ20" s="85" t="str">
        <f t="shared" si="13"/>
        <v/>
      </c>
      <c r="AK20" s="85" t="str">
        <f t="shared" si="14"/>
        <v/>
      </c>
      <c r="AL20" s="85">
        <f t="shared" si="15"/>
        <v>5</v>
      </c>
      <c r="AM20" s="85">
        <f t="shared" si="16"/>
        <v>5</v>
      </c>
      <c r="AN20" s="85">
        <f t="shared" si="17"/>
        <v>5</v>
      </c>
      <c r="AO20" s="85">
        <f t="shared" si="18"/>
        <v>5</v>
      </c>
      <c r="AP20" s="85">
        <f t="shared" si="19"/>
        <v>4</v>
      </c>
      <c r="AQ20" s="85">
        <f t="shared" si="20"/>
        <v>4</v>
      </c>
      <c r="AR20" s="85">
        <f t="shared" si="21"/>
        <v>5</v>
      </c>
      <c r="AS20" s="85">
        <f t="shared" si="22"/>
        <v>5</v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31</v>
      </c>
      <c r="D21" s="209" t="s">
        <v>631</v>
      </c>
      <c r="E21" s="77">
        <v>2734</v>
      </c>
      <c r="F21" s="78"/>
      <c r="G21" s="78"/>
      <c r="H21" s="78">
        <v>5</v>
      </c>
      <c r="I21" s="78"/>
      <c r="J21" s="78"/>
      <c r="K21" s="78">
        <v>5</v>
      </c>
      <c r="L21" s="78">
        <v>5</v>
      </c>
      <c r="M21" s="78">
        <v>5</v>
      </c>
      <c r="N21" s="78">
        <v>5</v>
      </c>
      <c r="O21" s="78">
        <v>5</v>
      </c>
      <c r="P21" s="78">
        <v>3</v>
      </c>
      <c r="Q21" s="78">
        <v>4</v>
      </c>
      <c r="R21" s="93">
        <v>5</v>
      </c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1</v>
      </c>
      <c r="AA21" s="123">
        <f t="shared" si="5"/>
        <v>1</v>
      </c>
      <c r="AB21" s="123">
        <f t="shared" si="6"/>
        <v>7</v>
      </c>
      <c r="AC21" s="123">
        <f t="shared" si="7"/>
        <v>9</v>
      </c>
      <c r="AD21" s="95">
        <f t="shared" si="8"/>
        <v>4.666666666666667</v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>
        <f t="shared" si="12"/>
        <v>5</v>
      </c>
      <c r="AJ21" s="85" t="str">
        <f t="shared" si="13"/>
        <v/>
      </c>
      <c r="AK21" s="85" t="str">
        <f t="shared" si="14"/>
        <v/>
      </c>
      <c r="AL21" s="85">
        <f t="shared" si="15"/>
        <v>5</v>
      </c>
      <c r="AM21" s="85">
        <f t="shared" si="16"/>
        <v>5</v>
      </c>
      <c r="AN21" s="85">
        <f t="shared" si="17"/>
        <v>5</v>
      </c>
      <c r="AO21" s="85">
        <f t="shared" si="18"/>
        <v>5</v>
      </c>
      <c r="AP21" s="85">
        <f t="shared" si="19"/>
        <v>5</v>
      </c>
      <c r="AQ21" s="85">
        <f t="shared" si="20"/>
        <v>3</v>
      </c>
      <c r="AR21" s="85">
        <f t="shared" si="21"/>
        <v>4</v>
      </c>
      <c r="AS21" s="85">
        <f t="shared" si="22"/>
        <v>5</v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31</v>
      </c>
      <c r="D22" s="209" t="s">
        <v>632</v>
      </c>
      <c r="E22" s="77">
        <v>2734</v>
      </c>
      <c r="F22" s="78"/>
      <c r="G22" s="78"/>
      <c r="H22" s="78">
        <v>5</v>
      </c>
      <c r="I22" s="78"/>
      <c r="J22" s="78"/>
      <c r="K22" s="78">
        <v>5</v>
      </c>
      <c r="L22" s="78">
        <v>4</v>
      </c>
      <c r="M22" s="78">
        <v>5</v>
      </c>
      <c r="N22" s="78">
        <v>5</v>
      </c>
      <c r="O22" s="78">
        <v>4</v>
      </c>
      <c r="P22" s="78">
        <v>3</v>
      </c>
      <c r="Q22" s="78">
        <v>3</v>
      </c>
      <c r="R22" s="93">
        <v>5</v>
      </c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2</v>
      </c>
      <c r="AA22" s="123">
        <f t="shared" si="5"/>
        <v>2</v>
      </c>
      <c r="AB22" s="123">
        <f t="shared" si="6"/>
        <v>5</v>
      </c>
      <c r="AC22" s="123">
        <f t="shared" si="7"/>
        <v>9</v>
      </c>
      <c r="AD22" s="95">
        <f t="shared" si="8"/>
        <v>4.333333333333333</v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>
        <f t="shared" si="12"/>
        <v>5</v>
      </c>
      <c r="AJ22" s="85" t="str">
        <f t="shared" si="13"/>
        <v/>
      </c>
      <c r="AK22" s="85" t="str">
        <f t="shared" si="14"/>
        <v/>
      </c>
      <c r="AL22" s="85">
        <f t="shared" si="15"/>
        <v>5</v>
      </c>
      <c r="AM22" s="85">
        <f t="shared" si="16"/>
        <v>4</v>
      </c>
      <c r="AN22" s="85">
        <f t="shared" si="17"/>
        <v>5</v>
      </c>
      <c r="AO22" s="85">
        <f t="shared" si="18"/>
        <v>5</v>
      </c>
      <c r="AP22" s="85">
        <f t="shared" si="19"/>
        <v>4</v>
      </c>
      <c r="AQ22" s="85">
        <f t="shared" si="20"/>
        <v>3</v>
      </c>
      <c r="AR22" s="85">
        <f t="shared" si="21"/>
        <v>3</v>
      </c>
      <c r="AS22" s="85">
        <f t="shared" si="22"/>
        <v>5</v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31</v>
      </c>
      <c r="D23" s="209" t="s">
        <v>633</v>
      </c>
      <c r="E23" s="77">
        <v>2734</v>
      </c>
      <c r="F23" s="78"/>
      <c r="G23" s="78"/>
      <c r="H23" s="78">
        <v>5</v>
      </c>
      <c r="I23" s="78"/>
      <c r="J23" s="78"/>
      <c r="K23" s="78">
        <v>5</v>
      </c>
      <c r="L23" s="78">
        <v>4</v>
      </c>
      <c r="M23" s="78">
        <v>5</v>
      </c>
      <c r="N23" s="78">
        <v>4</v>
      </c>
      <c r="O23" s="78" t="s">
        <v>127</v>
      </c>
      <c r="P23" s="78">
        <v>3</v>
      </c>
      <c r="Q23" s="78">
        <v>3</v>
      </c>
      <c r="R23" s="93">
        <v>5</v>
      </c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2</v>
      </c>
      <c r="AA23" s="123">
        <f t="shared" si="5"/>
        <v>2</v>
      </c>
      <c r="AB23" s="123">
        <f t="shared" si="6"/>
        <v>4</v>
      </c>
      <c r="AC23" s="123">
        <f t="shared" si="7"/>
        <v>8</v>
      </c>
      <c r="AD23" s="95">
        <f t="shared" si="8"/>
        <v>4.25</v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>
        <f t="shared" si="12"/>
        <v>5</v>
      </c>
      <c r="AJ23" s="85" t="str">
        <f t="shared" si="13"/>
        <v/>
      </c>
      <c r="AK23" s="85" t="str">
        <f t="shared" si="14"/>
        <v/>
      </c>
      <c r="AL23" s="85">
        <f t="shared" si="15"/>
        <v>5</v>
      </c>
      <c r="AM23" s="85">
        <f t="shared" si="16"/>
        <v>4</v>
      </c>
      <c r="AN23" s="85">
        <f t="shared" si="17"/>
        <v>5</v>
      </c>
      <c r="AO23" s="85">
        <f t="shared" si="18"/>
        <v>4</v>
      </c>
      <c r="AP23" s="85" t="str">
        <f t="shared" si="19"/>
        <v>А</v>
      </c>
      <c r="AQ23" s="85">
        <f t="shared" si="20"/>
        <v>3</v>
      </c>
      <c r="AR23" s="85">
        <f t="shared" si="21"/>
        <v>3</v>
      </c>
      <c r="AS23" s="85">
        <f t="shared" si="22"/>
        <v>5</v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31</v>
      </c>
      <c r="D24" s="209" t="s">
        <v>634</v>
      </c>
      <c r="E24" s="77">
        <v>2734</v>
      </c>
      <c r="F24" s="78"/>
      <c r="G24" s="78"/>
      <c r="H24" s="78">
        <v>5</v>
      </c>
      <c r="I24" s="78"/>
      <c r="J24" s="78"/>
      <c r="K24" s="78">
        <v>4</v>
      </c>
      <c r="L24" s="78">
        <v>5</v>
      </c>
      <c r="M24" s="78">
        <v>4</v>
      </c>
      <c r="N24" s="78">
        <v>4</v>
      </c>
      <c r="O24" s="78">
        <v>4</v>
      </c>
      <c r="P24" s="78">
        <v>3</v>
      </c>
      <c r="Q24" s="78">
        <v>4</v>
      </c>
      <c r="R24" s="93">
        <v>5</v>
      </c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1</v>
      </c>
      <c r="AA24" s="123">
        <f t="shared" si="5"/>
        <v>5</v>
      </c>
      <c r="AB24" s="123">
        <f t="shared" si="6"/>
        <v>3</v>
      </c>
      <c r="AC24" s="123">
        <f t="shared" si="7"/>
        <v>9</v>
      </c>
      <c r="AD24" s="95">
        <f t="shared" si="8"/>
        <v>4.2222222222222223</v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>
        <f t="shared" si="12"/>
        <v>5</v>
      </c>
      <c r="AJ24" s="85" t="str">
        <f t="shared" si="13"/>
        <v/>
      </c>
      <c r="AK24" s="85" t="str">
        <f t="shared" si="14"/>
        <v/>
      </c>
      <c r="AL24" s="85">
        <f t="shared" si="15"/>
        <v>4</v>
      </c>
      <c r="AM24" s="85">
        <f t="shared" si="16"/>
        <v>5</v>
      </c>
      <c r="AN24" s="85">
        <f t="shared" si="17"/>
        <v>4</v>
      </c>
      <c r="AO24" s="85">
        <f t="shared" si="18"/>
        <v>4</v>
      </c>
      <c r="AP24" s="85">
        <f t="shared" si="19"/>
        <v>4</v>
      </c>
      <c r="AQ24" s="85">
        <f t="shared" si="20"/>
        <v>3</v>
      </c>
      <c r="AR24" s="85">
        <f t="shared" si="21"/>
        <v>4</v>
      </c>
      <c r="AS24" s="85">
        <f t="shared" si="22"/>
        <v>5</v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31</v>
      </c>
      <c r="D25" s="209" t="s">
        <v>635</v>
      </c>
      <c r="E25" s="77">
        <v>2734</v>
      </c>
      <c r="F25" s="78"/>
      <c r="G25" s="78"/>
      <c r="H25" s="78">
        <v>4</v>
      </c>
      <c r="I25" s="78"/>
      <c r="J25" s="78"/>
      <c r="K25" s="78">
        <v>4</v>
      </c>
      <c r="L25" s="78">
        <v>4</v>
      </c>
      <c r="M25" s="78">
        <v>5</v>
      </c>
      <c r="N25" s="78">
        <v>3</v>
      </c>
      <c r="O25" s="78">
        <v>3</v>
      </c>
      <c r="P25" s="78">
        <v>3</v>
      </c>
      <c r="Q25" s="78">
        <v>5</v>
      </c>
      <c r="R25" s="93">
        <v>4</v>
      </c>
      <c r="S25" s="78"/>
      <c r="T25" s="78"/>
      <c r="U25" s="79"/>
      <c r="V25" s="94">
        <f t="shared" si="0"/>
        <v>3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3</v>
      </c>
      <c r="AA25" s="123">
        <f t="shared" si="5"/>
        <v>4</v>
      </c>
      <c r="AB25" s="123">
        <f t="shared" si="6"/>
        <v>2</v>
      </c>
      <c r="AC25" s="123">
        <f t="shared" si="7"/>
        <v>9</v>
      </c>
      <c r="AD25" s="95">
        <f t="shared" si="8"/>
        <v>3.8888888888888888</v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>
        <f t="shared" si="12"/>
        <v>4</v>
      </c>
      <c r="AJ25" s="85" t="str">
        <f t="shared" si="13"/>
        <v/>
      </c>
      <c r="AK25" s="85" t="str">
        <f t="shared" si="14"/>
        <v/>
      </c>
      <c r="AL25" s="85">
        <f t="shared" si="15"/>
        <v>4</v>
      </c>
      <c r="AM25" s="85">
        <f t="shared" si="16"/>
        <v>4</v>
      </c>
      <c r="AN25" s="85">
        <f t="shared" si="17"/>
        <v>5</v>
      </c>
      <c r="AO25" s="85">
        <f t="shared" si="18"/>
        <v>3</v>
      </c>
      <c r="AP25" s="85">
        <f t="shared" si="19"/>
        <v>3</v>
      </c>
      <c r="AQ25" s="85">
        <f t="shared" si="20"/>
        <v>3</v>
      </c>
      <c r="AR25" s="85">
        <f t="shared" si="21"/>
        <v>5</v>
      </c>
      <c r="AS25" s="85">
        <f t="shared" si="22"/>
        <v>4</v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31</v>
      </c>
      <c r="D26" s="209" t="s">
        <v>636</v>
      </c>
      <c r="E26" s="77">
        <v>2734</v>
      </c>
      <c r="F26" s="78"/>
      <c r="G26" s="78"/>
      <c r="H26" s="78">
        <v>4</v>
      </c>
      <c r="I26" s="78"/>
      <c r="J26" s="78"/>
      <c r="K26" s="78">
        <v>4</v>
      </c>
      <c r="L26" s="78">
        <v>5</v>
      </c>
      <c r="M26" s="78">
        <v>5</v>
      </c>
      <c r="N26" s="78">
        <v>5</v>
      </c>
      <c r="O26" s="78" t="s">
        <v>337</v>
      </c>
      <c r="P26" s="78" t="s">
        <v>176</v>
      </c>
      <c r="Q26" s="78">
        <v>4</v>
      </c>
      <c r="R26" s="93">
        <v>3</v>
      </c>
      <c r="S26" s="78"/>
      <c r="T26" s="78"/>
      <c r="U26" s="79"/>
      <c r="V26" s="94">
        <f t="shared" si="0"/>
        <v>2</v>
      </c>
      <c r="W26" s="123">
        <f t="shared" si="1"/>
        <v>0</v>
      </c>
      <c r="X26" s="123">
        <f t="shared" si="27"/>
        <v>0</v>
      </c>
      <c r="Y26" s="123">
        <f t="shared" si="3"/>
        <v>1</v>
      </c>
      <c r="Z26" s="123">
        <f t="shared" si="4"/>
        <v>1</v>
      </c>
      <c r="AA26" s="123">
        <f t="shared" si="5"/>
        <v>3</v>
      </c>
      <c r="AB26" s="123">
        <f t="shared" si="6"/>
        <v>3</v>
      </c>
      <c r="AC26" s="123">
        <f t="shared" si="7"/>
        <v>8</v>
      </c>
      <c r="AD26" s="95">
        <f t="shared" si="8"/>
        <v>4</v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>
        <f t="shared" si="12"/>
        <v>4</v>
      </c>
      <c r="AJ26" s="85" t="str">
        <f t="shared" si="13"/>
        <v/>
      </c>
      <c r="AK26" s="85" t="str">
        <f t="shared" si="14"/>
        <v/>
      </c>
      <c r="AL26" s="85">
        <f t="shared" si="15"/>
        <v>4</v>
      </c>
      <c r="AM26" s="85">
        <f t="shared" si="16"/>
        <v>5</v>
      </c>
      <c r="AN26" s="85">
        <f t="shared" si="17"/>
        <v>5</v>
      </c>
      <c r="AO26" s="85">
        <f t="shared" si="18"/>
        <v>5</v>
      </c>
      <c r="AP26" s="85" t="str">
        <f t="shared" si="19"/>
        <v>А</v>
      </c>
      <c r="AQ26" s="85">
        <f t="shared" si="20"/>
        <v>2</v>
      </c>
      <c r="AR26" s="85">
        <f t="shared" si="21"/>
        <v>4</v>
      </c>
      <c r="AS26" s="85">
        <f t="shared" si="22"/>
        <v>3</v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31</v>
      </c>
      <c r="D27" s="209" t="s">
        <v>637</v>
      </c>
      <c r="E27" s="77">
        <v>2734</v>
      </c>
      <c r="F27" s="78"/>
      <c r="G27" s="78"/>
      <c r="H27" s="78">
        <v>5</v>
      </c>
      <c r="I27" s="78"/>
      <c r="J27" s="78"/>
      <c r="K27" s="78">
        <v>4</v>
      </c>
      <c r="L27" s="78">
        <v>4</v>
      </c>
      <c r="M27" s="78">
        <v>5</v>
      </c>
      <c r="N27" s="78">
        <v>4</v>
      </c>
      <c r="O27" s="78">
        <v>4</v>
      </c>
      <c r="P27" s="78">
        <v>3</v>
      </c>
      <c r="Q27" s="78">
        <v>3</v>
      </c>
      <c r="R27" s="93">
        <v>3</v>
      </c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3</v>
      </c>
      <c r="AA27" s="123">
        <f t="shared" si="5"/>
        <v>4</v>
      </c>
      <c r="AB27" s="123">
        <f t="shared" si="6"/>
        <v>2</v>
      </c>
      <c r="AC27" s="123">
        <f t="shared" si="7"/>
        <v>9</v>
      </c>
      <c r="AD27" s="95">
        <f t="shared" si="8"/>
        <v>3.8888888888888888</v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>
        <f t="shared" si="12"/>
        <v>5</v>
      </c>
      <c r="AJ27" s="85" t="str">
        <f t="shared" si="13"/>
        <v/>
      </c>
      <c r="AK27" s="85" t="str">
        <f t="shared" si="14"/>
        <v/>
      </c>
      <c r="AL27" s="85">
        <f t="shared" si="15"/>
        <v>4</v>
      </c>
      <c r="AM27" s="85">
        <f t="shared" si="16"/>
        <v>4</v>
      </c>
      <c r="AN27" s="85">
        <f t="shared" si="17"/>
        <v>5</v>
      </c>
      <c r="AO27" s="85">
        <f t="shared" si="18"/>
        <v>4</v>
      </c>
      <c r="AP27" s="85">
        <f t="shared" si="19"/>
        <v>4</v>
      </c>
      <c r="AQ27" s="85">
        <f t="shared" si="20"/>
        <v>3</v>
      </c>
      <c r="AR27" s="85">
        <f t="shared" si="21"/>
        <v>3</v>
      </c>
      <c r="AS27" s="85">
        <f t="shared" si="22"/>
        <v>3</v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31</v>
      </c>
      <c r="D28" s="209" t="s">
        <v>638</v>
      </c>
      <c r="E28" s="77">
        <v>2734</v>
      </c>
      <c r="F28" s="78"/>
      <c r="G28" s="78"/>
      <c r="H28" s="78">
        <v>5</v>
      </c>
      <c r="I28" s="78"/>
      <c r="J28" s="78"/>
      <c r="K28" s="78">
        <v>4</v>
      </c>
      <c r="L28" s="78">
        <v>4</v>
      </c>
      <c r="M28" s="78">
        <v>5</v>
      </c>
      <c r="N28" s="78">
        <v>4</v>
      </c>
      <c r="O28" s="78">
        <v>4</v>
      </c>
      <c r="P28" s="78">
        <v>3</v>
      </c>
      <c r="Q28" s="78">
        <v>3</v>
      </c>
      <c r="R28" s="93">
        <v>3</v>
      </c>
      <c r="S28" s="78"/>
      <c r="T28" s="78"/>
      <c r="U28" s="79"/>
      <c r="V28" s="94">
        <f t="shared" si="0"/>
        <v>3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3</v>
      </c>
      <c r="AA28" s="123">
        <f t="shared" si="5"/>
        <v>4</v>
      </c>
      <c r="AB28" s="123">
        <f t="shared" si="6"/>
        <v>2</v>
      </c>
      <c r="AC28" s="123">
        <f t="shared" si="7"/>
        <v>9</v>
      </c>
      <c r="AD28" s="95">
        <f t="shared" si="8"/>
        <v>3.8888888888888888</v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>
        <f t="shared" si="12"/>
        <v>5</v>
      </c>
      <c r="AJ28" s="85" t="str">
        <f t="shared" si="13"/>
        <v/>
      </c>
      <c r="AK28" s="85" t="str">
        <f t="shared" si="14"/>
        <v/>
      </c>
      <c r="AL28" s="85">
        <f t="shared" si="15"/>
        <v>4</v>
      </c>
      <c r="AM28" s="85">
        <f t="shared" si="16"/>
        <v>4</v>
      </c>
      <c r="AN28" s="85">
        <f t="shared" si="17"/>
        <v>5</v>
      </c>
      <c r="AO28" s="85">
        <f t="shared" si="18"/>
        <v>4</v>
      </c>
      <c r="AP28" s="85">
        <f t="shared" si="19"/>
        <v>4</v>
      </c>
      <c r="AQ28" s="85">
        <f t="shared" si="20"/>
        <v>3</v>
      </c>
      <c r="AR28" s="85">
        <f t="shared" si="21"/>
        <v>3</v>
      </c>
      <c r="AS28" s="85">
        <f t="shared" si="22"/>
        <v>3</v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18" x14ac:dyDescent="0.25">
      <c r="A29" s="73">
        <v>24</v>
      </c>
      <c r="B29" s="100"/>
      <c r="C29" s="108"/>
      <c r="D29" s="209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95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08"/>
      <c r="D30" s="209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2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203"/>
      <c r="E32" s="77"/>
      <c r="F32" s="78"/>
      <c r="G32" s="78"/>
      <c r="H32" s="103"/>
      <c r="I32" s="78"/>
      <c r="J32" s="78"/>
      <c r="K32" s="78"/>
      <c r="L32" s="78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4" t="str">
        <f t="shared" si="10"/>
        <v/>
      </c>
      <c r="AH32" s="204" t="str">
        <f t="shared" si="11"/>
        <v/>
      </c>
      <c r="AI32" s="204" t="str">
        <f t="shared" si="12"/>
        <v/>
      </c>
      <c r="AJ32" s="204" t="str">
        <f t="shared" si="13"/>
        <v/>
      </c>
      <c r="AK32" s="204" t="str">
        <f t="shared" si="14"/>
        <v/>
      </c>
      <c r="AL32" s="204" t="str">
        <f t="shared" si="15"/>
        <v/>
      </c>
      <c r="AM32" s="204" t="str">
        <f t="shared" si="16"/>
        <v/>
      </c>
      <c r="AN32" s="204" t="str">
        <f t="shared" si="17"/>
        <v/>
      </c>
      <c r="AO32" s="204" t="str">
        <f t="shared" si="18"/>
        <v/>
      </c>
      <c r="AP32" s="204" t="str">
        <f t="shared" si="19"/>
        <v/>
      </c>
      <c r="AQ32" s="204" t="str">
        <f t="shared" si="20"/>
        <v/>
      </c>
      <c r="AR32" s="204" t="str">
        <f t="shared" si="21"/>
        <v/>
      </c>
      <c r="AS32" s="204" t="str">
        <f t="shared" si="22"/>
        <v/>
      </c>
      <c r="AT32" s="204" t="str">
        <f t="shared" si="23"/>
        <v/>
      </c>
      <c r="AU32" s="204" t="str">
        <f t="shared" si="24"/>
        <v/>
      </c>
      <c r="AV32" s="204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203"/>
      <c r="E33" s="77"/>
      <c r="F33" s="78"/>
      <c r="G33" s="78"/>
      <c r="H33" s="103"/>
      <c r="I33" s="78"/>
      <c r="J33" s="78"/>
      <c r="K33" s="78"/>
      <c r="L33" s="78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4" t="str">
        <f t="shared" si="10"/>
        <v/>
      </c>
      <c r="AH33" s="204" t="str">
        <f t="shared" si="11"/>
        <v/>
      </c>
      <c r="AI33" s="204" t="str">
        <f t="shared" si="12"/>
        <v/>
      </c>
      <c r="AJ33" s="204" t="str">
        <f t="shared" si="13"/>
        <v/>
      </c>
      <c r="AK33" s="204" t="str">
        <f t="shared" si="14"/>
        <v/>
      </c>
      <c r="AL33" s="204" t="str">
        <f t="shared" si="15"/>
        <v/>
      </c>
      <c r="AM33" s="204" t="str">
        <f t="shared" si="16"/>
        <v/>
      </c>
      <c r="AN33" s="204" t="str">
        <f t="shared" si="17"/>
        <v/>
      </c>
      <c r="AO33" s="204" t="str">
        <f t="shared" si="18"/>
        <v/>
      </c>
      <c r="AP33" s="204" t="str">
        <f t="shared" si="19"/>
        <v/>
      </c>
      <c r="AQ33" s="204" t="str">
        <f t="shared" si="20"/>
        <v/>
      </c>
      <c r="AR33" s="204" t="str">
        <f t="shared" si="21"/>
        <v/>
      </c>
      <c r="AS33" s="204" t="str">
        <f t="shared" si="22"/>
        <v/>
      </c>
      <c r="AT33" s="204" t="str">
        <f t="shared" si="23"/>
        <v/>
      </c>
      <c r="AU33" s="204" t="str">
        <f t="shared" si="24"/>
        <v/>
      </c>
      <c r="AV33" s="204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7.399999999999999" x14ac:dyDescent="0.25">
      <c r="A34" s="73">
        <v>29</v>
      </c>
      <c r="B34" s="110"/>
      <c r="C34" s="111"/>
      <c r="D34" s="112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4" t="str">
        <f t="shared" si="10"/>
        <v/>
      </c>
      <c r="AH34" s="204" t="str">
        <f t="shared" si="11"/>
        <v/>
      </c>
      <c r="AI34" s="204" t="str">
        <f t="shared" si="12"/>
        <v/>
      </c>
      <c r="AJ34" s="204" t="str">
        <f t="shared" si="13"/>
        <v/>
      </c>
      <c r="AK34" s="204" t="str">
        <f t="shared" si="14"/>
        <v/>
      </c>
      <c r="AL34" s="204" t="str">
        <f t="shared" si="15"/>
        <v/>
      </c>
      <c r="AM34" s="204" t="str">
        <f t="shared" si="16"/>
        <v/>
      </c>
      <c r="AN34" s="204" t="str">
        <f t="shared" si="17"/>
        <v/>
      </c>
      <c r="AO34" s="204" t="str">
        <f t="shared" si="18"/>
        <v/>
      </c>
      <c r="AP34" s="204" t="str">
        <f t="shared" si="19"/>
        <v/>
      </c>
      <c r="AQ34" s="204" t="str">
        <f t="shared" si="20"/>
        <v/>
      </c>
      <c r="AR34" s="204" t="str">
        <f t="shared" si="21"/>
        <v/>
      </c>
      <c r="AS34" s="204" t="str">
        <f t="shared" si="22"/>
        <v/>
      </c>
      <c r="AT34" s="204" t="str">
        <f t="shared" si="23"/>
        <v/>
      </c>
      <c r="AU34" s="204" t="str">
        <f t="shared" si="24"/>
        <v/>
      </c>
      <c r="AV34" s="204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4" t="str">
        <f t="shared" si="10"/>
        <v/>
      </c>
      <c r="AH35" s="204" t="str">
        <f t="shared" si="11"/>
        <v/>
      </c>
      <c r="AI35" s="204" t="str">
        <f t="shared" si="12"/>
        <v/>
      </c>
      <c r="AJ35" s="204" t="str">
        <f t="shared" si="13"/>
        <v/>
      </c>
      <c r="AK35" s="204" t="str">
        <f t="shared" si="14"/>
        <v/>
      </c>
      <c r="AL35" s="204" t="str">
        <f t="shared" si="15"/>
        <v/>
      </c>
      <c r="AM35" s="204" t="str">
        <f t="shared" si="16"/>
        <v/>
      </c>
      <c r="AN35" s="204" t="str">
        <f t="shared" si="17"/>
        <v/>
      </c>
      <c r="AO35" s="204" t="str">
        <f t="shared" si="18"/>
        <v/>
      </c>
      <c r="AP35" s="204" t="str">
        <f t="shared" si="19"/>
        <v/>
      </c>
      <c r="AQ35" s="204" t="str">
        <f t="shared" si="20"/>
        <v/>
      </c>
      <c r="AR35" s="204" t="str">
        <f t="shared" si="21"/>
        <v/>
      </c>
      <c r="AS35" s="204" t="str">
        <f t="shared" si="22"/>
        <v/>
      </c>
      <c r="AT35" s="204" t="str">
        <f t="shared" si="23"/>
        <v/>
      </c>
      <c r="AU35" s="204" t="str">
        <f t="shared" si="24"/>
        <v/>
      </c>
      <c r="AV35" s="204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4" t="str">
        <f t="shared" si="10"/>
        <v/>
      </c>
      <c r="AH36" s="204" t="str">
        <f t="shared" si="11"/>
        <v/>
      </c>
      <c r="AI36" s="204" t="str">
        <f t="shared" si="12"/>
        <v/>
      </c>
      <c r="AJ36" s="204" t="str">
        <f t="shared" si="13"/>
        <v/>
      </c>
      <c r="AK36" s="204" t="str">
        <f t="shared" si="14"/>
        <v/>
      </c>
      <c r="AL36" s="204" t="str">
        <f t="shared" si="15"/>
        <v/>
      </c>
      <c r="AM36" s="204" t="str">
        <f t="shared" si="16"/>
        <v/>
      </c>
      <c r="AN36" s="204" t="str">
        <f t="shared" si="17"/>
        <v/>
      </c>
      <c r="AO36" s="204" t="str">
        <f t="shared" si="18"/>
        <v/>
      </c>
      <c r="AP36" s="204" t="str">
        <f t="shared" si="19"/>
        <v/>
      </c>
      <c r="AQ36" s="204" t="str">
        <f t="shared" si="20"/>
        <v/>
      </c>
      <c r="AR36" s="204" t="str">
        <f t="shared" si="21"/>
        <v/>
      </c>
      <c r="AS36" s="204" t="str">
        <f t="shared" si="22"/>
        <v/>
      </c>
      <c r="AT36" s="204" t="str">
        <f t="shared" si="23"/>
        <v/>
      </c>
      <c r="AU36" s="204" t="str">
        <f t="shared" si="24"/>
        <v/>
      </c>
      <c r="AV36" s="204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COUNTIF(E6:E36,"2734")</f>
        <v>23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4" t="str">
        <f t="shared" si="10"/>
        <v/>
      </c>
      <c r="AH37" s="204" t="str">
        <f t="shared" si="11"/>
        <v/>
      </c>
      <c r="AI37" s="204" t="str">
        <f t="shared" si="12"/>
        <v/>
      </c>
      <c r="AJ37" s="204" t="str">
        <f t="shared" si="13"/>
        <v/>
      </c>
      <c r="AK37" s="204" t="str">
        <f t="shared" si="14"/>
        <v/>
      </c>
      <c r="AL37" s="204" t="str">
        <f t="shared" si="15"/>
        <v/>
      </c>
      <c r="AM37" s="204" t="str">
        <f t="shared" si="16"/>
        <v/>
      </c>
      <c r="AN37" s="204" t="str">
        <f t="shared" si="17"/>
        <v/>
      </c>
      <c r="AO37" s="204" t="str">
        <f t="shared" si="18"/>
        <v/>
      </c>
      <c r="AP37" s="204" t="str">
        <f t="shared" si="19"/>
        <v/>
      </c>
      <c r="AQ37" s="204" t="str">
        <f t="shared" si="20"/>
        <v/>
      </c>
      <c r="AR37" s="204" t="str">
        <f t="shared" si="21"/>
        <v/>
      </c>
      <c r="AS37" s="204" t="str">
        <f t="shared" si="22"/>
        <v/>
      </c>
      <c r="AT37" s="204" t="str">
        <f t="shared" si="23"/>
        <v/>
      </c>
      <c r="AU37" s="204" t="str">
        <f t="shared" si="24"/>
        <v/>
      </c>
      <c r="AV37" s="204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>
        <v>4.6956521739130439</v>
      </c>
      <c r="I38" s="120" t="str">
        <v xml:space="preserve"> </v>
      </c>
      <c r="J38" s="120" t="str">
        <v xml:space="preserve"> </v>
      </c>
      <c r="K38" s="120">
        <v>4.4545454545454541</v>
      </c>
      <c r="L38" s="120">
        <v>4.2173913043478262</v>
      </c>
      <c r="M38" s="120">
        <v>4.3913043478260869</v>
      </c>
      <c r="N38" s="120">
        <v>4.3913043478260869</v>
      </c>
      <c r="O38" s="121">
        <v>3.9333333333333331</v>
      </c>
      <c r="P38" s="122">
        <v>2.9130434782608696</v>
      </c>
      <c r="Q38" s="122">
        <v>3.7826086956521738</v>
      </c>
      <c r="R38" s="122">
        <v>3.7391304347826089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сводн.!T19</f>
        <v>2</v>
      </c>
      <c r="W38" s="123">
        <f>SUM(W6:W37)</f>
        <v>0</v>
      </c>
      <c r="X38" s="123">
        <f>SUM(X6:X37)</f>
        <v>0</v>
      </c>
      <c r="Y38" s="123">
        <f>SUM(Y6:Y37)-X38</f>
        <v>6</v>
      </c>
      <c r="Z38" s="123">
        <f>SUM(Z6:Z37)</f>
        <v>51</v>
      </c>
      <c r="AA38" s="123">
        <f>SUM(AA6:AA37)</f>
        <v>66</v>
      </c>
      <c r="AB38" s="123">
        <f>SUM(AB6:AB37)</f>
        <v>75</v>
      </c>
      <c r="AC38" s="123">
        <f t="shared" si="7"/>
        <v>198</v>
      </c>
      <c r="AD38" s="95">
        <f t="shared" si="8"/>
        <v>4.0606060606060606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>
        <f t="shared" si="28"/>
        <v>4.6956521739130439</v>
      </c>
      <c r="AJ38" s="125" t="str">
        <f t="shared" si="28"/>
        <v xml:space="preserve"> </v>
      </c>
      <c r="AK38" s="125" t="str">
        <f t="shared" si="28"/>
        <v xml:space="preserve"> </v>
      </c>
      <c r="AL38" s="125">
        <f t="shared" si="28"/>
        <v>4.4545454545454541</v>
      </c>
      <c r="AM38" s="125">
        <f t="shared" si="28"/>
        <v>4.2173913043478262</v>
      </c>
      <c r="AN38" s="125">
        <f t="shared" si="28"/>
        <v>4.3913043478260869</v>
      </c>
      <c r="AO38" s="125">
        <f t="shared" si="28"/>
        <v>4.3913043478260869</v>
      </c>
      <c r="AP38" s="125">
        <f t="shared" si="28"/>
        <v>3.9333333333333331</v>
      </c>
      <c r="AQ38" s="125">
        <f t="shared" si="28"/>
        <v>2.9130434782608696</v>
      </c>
      <c r="AR38" s="125">
        <f t="shared" si="28"/>
        <v>3.7826086956521738</v>
      </c>
      <c r="AS38" s="125">
        <f t="shared" si="28"/>
        <v>3.7391304347826089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 t="str">
        <v>0</v>
      </c>
      <c r="H39" s="130">
        <v>18</v>
      </c>
      <c r="I39" s="130" t="str">
        <v>0</v>
      </c>
      <c r="J39" s="130" t="str">
        <v>0</v>
      </c>
      <c r="K39" s="130">
        <v>10</v>
      </c>
      <c r="L39" s="130">
        <v>7</v>
      </c>
      <c r="M39" s="130">
        <v>14</v>
      </c>
      <c r="N39" s="130">
        <v>11</v>
      </c>
      <c r="O39" s="131">
        <v>3</v>
      </c>
      <c r="P39" s="131" t="str">
        <v>0</v>
      </c>
      <c r="Q39" s="131">
        <v>5</v>
      </c>
      <c r="R39" s="131">
        <v>7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198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>
        <f t="shared" si="29"/>
        <v>18</v>
      </c>
      <c r="AJ39" s="137" t="str">
        <f t="shared" si="29"/>
        <v>0</v>
      </c>
      <c r="AK39" s="137" t="str">
        <f t="shared" si="29"/>
        <v>0</v>
      </c>
      <c r="AL39" s="137">
        <f t="shared" si="29"/>
        <v>10</v>
      </c>
      <c r="AM39" s="137">
        <f t="shared" si="29"/>
        <v>7</v>
      </c>
      <c r="AN39" s="137">
        <f t="shared" si="29"/>
        <v>14</v>
      </c>
      <c r="AO39" s="137">
        <f t="shared" si="29"/>
        <v>11</v>
      </c>
      <c r="AP39" s="137">
        <f t="shared" si="29"/>
        <v>3</v>
      </c>
      <c r="AQ39" s="137" t="str">
        <f t="shared" si="29"/>
        <v>0</v>
      </c>
      <c r="AR39" s="137">
        <f t="shared" si="29"/>
        <v>5</v>
      </c>
      <c r="AS39" s="137">
        <f t="shared" si="29"/>
        <v>7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 t="str">
        <v>0</v>
      </c>
      <c r="H40" s="145">
        <v>3</v>
      </c>
      <c r="I40" s="145" t="str">
        <v>0</v>
      </c>
      <c r="J40" s="145" t="str">
        <v>0</v>
      </c>
      <c r="K40" s="145">
        <v>12</v>
      </c>
      <c r="L40" s="145">
        <v>14</v>
      </c>
      <c r="M40" s="145">
        <v>4</v>
      </c>
      <c r="N40" s="145">
        <v>10</v>
      </c>
      <c r="O40" s="146">
        <v>9</v>
      </c>
      <c r="P40" s="146">
        <v>3</v>
      </c>
      <c r="Q40" s="146">
        <v>8</v>
      </c>
      <c r="R40" s="146">
        <v>3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3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2</v>
      </c>
      <c r="AA40" s="148">
        <f>IF(COUNTIF(AA6:AA37,4)=0," ",COUNTIF(AA6:AA37,4))</f>
        <v>5</v>
      </c>
      <c r="AB40" s="148">
        <f>IF(COUNTIF(AB6:AB37,4)=0," ",COUNTIF(AB6:AB37,4))</f>
        <v>2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>
        <f t="shared" si="30"/>
        <v>3</v>
      </c>
      <c r="AJ40" s="148" t="str">
        <f t="shared" si="30"/>
        <v>0</v>
      </c>
      <c r="AK40" s="148" t="str">
        <f t="shared" si="30"/>
        <v>0</v>
      </c>
      <c r="AL40" s="148">
        <f t="shared" si="30"/>
        <v>12</v>
      </c>
      <c r="AM40" s="148">
        <f t="shared" si="30"/>
        <v>14</v>
      </c>
      <c r="AN40" s="148">
        <f t="shared" si="30"/>
        <v>4</v>
      </c>
      <c r="AO40" s="148">
        <f t="shared" si="30"/>
        <v>10</v>
      </c>
      <c r="AP40" s="148">
        <f t="shared" si="30"/>
        <v>9</v>
      </c>
      <c r="AQ40" s="148">
        <f t="shared" si="30"/>
        <v>3</v>
      </c>
      <c r="AR40" s="148">
        <f t="shared" si="30"/>
        <v>8</v>
      </c>
      <c r="AS40" s="148">
        <f t="shared" si="30"/>
        <v>3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 t="str">
        <v>0</v>
      </c>
      <c r="H41" s="158">
        <v>2</v>
      </c>
      <c r="I41" s="158" t="str">
        <v>0</v>
      </c>
      <c r="J41" s="158" t="str">
        <v>0</v>
      </c>
      <c r="K41" s="158" t="str">
        <v>0</v>
      </c>
      <c r="L41" s="158">
        <v>2</v>
      </c>
      <c r="M41" s="158">
        <v>5</v>
      </c>
      <c r="N41" s="158">
        <v>2</v>
      </c>
      <c r="O41" s="159">
        <v>2</v>
      </c>
      <c r="P41" s="159">
        <v>15</v>
      </c>
      <c r="Q41" s="159">
        <v>10</v>
      </c>
      <c r="R41" s="159">
        <v>13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15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6</v>
      </c>
      <c r="AA41" s="161">
        <f>IF(COUNTIF(AA6:AA37,3)=0," ",COUNTIF(AA6:AA37,3))</f>
        <v>8</v>
      </c>
      <c r="AB41" s="161">
        <f>IF(COUNTIF(AB6:AB37,3)=0," ",COUNTIF(AB6:AB37,3))</f>
        <v>3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>
        <f t="shared" si="31"/>
        <v>2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>
        <f t="shared" si="31"/>
        <v>2</v>
      </c>
      <c r="AN41" s="161">
        <f t="shared" si="31"/>
        <v>5</v>
      </c>
      <c r="AO41" s="161">
        <f t="shared" si="31"/>
        <v>2</v>
      </c>
      <c r="AP41" s="161">
        <f t="shared" si="31"/>
        <v>2</v>
      </c>
      <c r="AQ41" s="161">
        <f t="shared" si="31"/>
        <v>15</v>
      </c>
      <c r="AR41" s="161">
        <f t="shared" si="31"/>
        <v>10</v>
      </c>
      <c r="AS41" s="161">
        <f t="shared" si="31"/>
        <v>13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1</v>
      </c>
      <c r="P42" s="104">
        <v>5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5</v>
      </c>
      <c r="W42" s="80"/>
      <c r="X42" s="80"/>
      <c r="Y42" s="80">
        <f>IF(COUNTIF(Y6:Y37,2)=0," ",COUNTIF(Y6:Y37,2))</f>
        <v>1</v>
      </c>
      <c r="Z42" s="80">
        <f>IF(COUNTIF(Z6:Z37,2)=0," ",COUNTIF(Z6:Z37,2))</f>
        <v>8</v>
      </c>
      <c r="AA42" s="80">
        <f>IF(COUNTIF(AA6:AA37,2)=0," ",COUNTIF(AA6:AA37,2))</f>
        <v>4</v>
      </c>
      <c r="AB42" s="80">
        <f>IF(COUNTIF(AB6:AB37,2)=0," ",COUNTIF(AB6:AB37,2))</f>
        <v>4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1</v>
      </c>
      <c r="AQ42" s="80">
        <f t="shared" si="32"/>
        <v>5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1</v>
      </c>
      <c r="L43" s="79">
        <v>0</v>
      </c>
      <c r="M43" s="79">
        <v>0</v>
      </c>
      <c r="N43" s="79">
        <v>0</v>
      </c>
      <c r="O43" s="104">
        <v>8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2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1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8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519</v>
      </c>
      <c r="G2" s="191" t="s">
        <v>519</v>
      </c>
      <c r="H2" s="191" t="s">
        <v>190</v>
      </c>
      <c r="I2" s="192"/>
      <c r="J2" s="192"/>
      <c r="K2" s="192"/>
      <c r="L2" s="192"/>
      <c r="M2" s="193" t="s">
        <v>2</v>
      </c>
      <c r="N2" s="193"/>
      <c r="O2" s="193"/>
      <c r="P2" s="193"/>
      <c r="Q2" s="193"/>
      <c r="R2" s="191" t="s">
        <v>277</v>
      </c>
      <c r="S2" s="192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2735</v>
      </c>
      <c r="B3" s="29"/>
      <c r="C3" s="29"/>
      <c r="D3" s="30" t="s">
        <v>3</v>
      </c>
      <c r="E3" s="31"/>
      <c r="F3" s="32"/>
      <c r="G3" s="194"/>
      <c r="H3" s="195" t="s">
        <v>7</v>
      </c>
      <c r="I3" s="33"/>
      <c r="J3" s="196"/>
      <c r="K3" s="33" t="s">
        <v>102</v>
      </c>
      <c r="L3" s="194" t="s">
        <v>589</v>
      </c>
      <c r="M3" s="33" t="s">
        <v>521</v>
      </c>
      <c r="N3" s="33" t="s">
        <v>524</v>
      </c>
      <c r="O3" s="194" t="s">
        <v>523</v>
      </c>
      <c r="P3" s="33" t="s">
        <v>639</v>
      </c>
      <c r="Q3" s="33" t="s">
        <v>522</v>
      </c>
      <c r="R3" s="196" t="s">
        <v>318</v>
      </c>
      <c r="S3" s="187"/>
      <c r="T3" s="208"/>
      <c r="U3" s="49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5"/>
      <c r="H4" s="45"/>
      <c r="I4" s="46"/>
      <c r="J4" s="45"/>
      <c r="K4" s="46"/>
      <c r="L4" s="45"/>
      <c r="M4" s="45"/>
      <c r="N4" s="46"/>
      <c r="O4" s="45"/>
      <c r="P4" s="46"/>
      <c r="Q4" s="46"/>
      <c r="R4" s="46"/>
      <c r="S4" s="45"/>
      <c r="T4" s="47"/>
      <c r="U4" s="199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/>
      <c r="G5" s="57"/>
      <c r="H5" s="58" t="s">
        <v>20</v>
      </c>
      <c r="I5" s="57"/>
      <c r="J5" s="57"/>
      <c r="K5" s="57" t="s">
        <v>526</v>
      </c>
      <c r="L5" s="57" t="s">
        <v>525</v>
      </c>
      <c r="M5" s="56" t="s">
        <v>527</v>
      </c>
      <c r="N5" s="57" t="s">
        <v>528</v>
      </c>
      <c r="O5" s="56" t="s">
        <v>529</v>
      </c>
      <c r="P5" s="57" t="s">
        <v>530</v>
      </c>
      <c r="Q5" s="57" t="s">
        <v>531</v>
      </c>
      <c r="R5" s="57" t="s">
        <v>591</v>
      </c>
      <c r="S5" s="57"/>
      <c r="T5" s="60"/>
      <c r="U5" s="200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287</v>
      </c>
      <c r="C6" s="108" t="s">
        <v>31</v>
      </c>
      <c r="D6" s="201" t="s">
        <v>640</v>
      </c>
      <c r="E6" s="77">
        <v>2735</v>
      </c>
      <c r="F6" s="78"/>
      <c r="G6" s="78"/>
      <c r="H6" s="78">
        <v>3</v>
      </c>
      <c r="I6" s="78"/>
      <c r="J6" s="78"/>
      <c r="K6" s="78">
        <v>3</v>
      </c>
      <c r="L6" s="78">
        <v>4</v>
      </c>
      <c r="M6" s="78">
        <v>4</v>
      </c>
      <c r="N6" s="78">
        <v>4</v>
      </c>
      <c r="O6" s="78">
        <v>3</v>
      </c>
      <c r="P6" s="78">
        <v>4</v>
      </c>
      <c r="Q6" s="78">
        <v>4</v>
      </c>
      <c r="R6" s="78">
        <v>4</v>
      </c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5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3</v>
      </c>
      <c r="AA6" s="81">
        <f t="shared" ref="AA6:AA37" si="5">COUNTIF(AG6:AV6,AA$5)</f>
        <v>6</v>
      </c>
      <c r="AB6" s="81">
        <f t="shared" ref="AB6:AB37" si="6">COUNTIF(AG6:AV6,AB$5)</f>
        <v>0</v>
      </c>
      <c r="AC6" s="81">
        <f t="shared" ref="AC6:AC38" si="7">SUM(X6:AB6)</f>
        <v>9</v>
      </c>
      <c r="AD6" s="82">
        <f t="shared" ref="AD6:AD38" si="8">IF(ISERROR(((X6+Y6)*2+Z6*3+AA6*4+AB6*5)/SUM(X6,Y6:AB6)),"",((X6+Y6)*2+Z6*3+AA6*4+AB6*5)/SUM(X6,Y6:AB6))</f>
        <v>3.6666666666666665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>
        <f t="shared" ref="AI6:AI37" si="12">IF(ISERROR(VALUE(LEFT(H6))),LEFT(H6),VALUE(LEFT(H6)))</f>
        <v>3</v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>
        <f t="shared" ref="AL6:AL37" si="15">IF(ISERROR(VALUE(LEFT(K6))),LEFT(K6),VALUE(LEFT(K6)))</f>
        <v>3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4</v>
      </c>
      <c r="AO6" s="85">
        <f t="shared" ref="AO6:AO37" si="18">IF(ISERROR(VALUE(LEFT(N6))),LEFT(N6),VALUE(LEFT(N6)))</f>
        <v>4</v>
      </c>
      <c r="AP6" s="85">
        <f t="shared" ref="AP6:AP37" si="19">IF(ISERROR(VALUE(LEFT(O6))),LEFT(O6),VALUE(LEFT(O6)))</f>
        <v>3</v>
      </c>
      <c r="AQ6" s="85">
        <f t="shared" ref="AQ6:AQ37" si="20">IF(ISERROR(VALUE(LEFT(P6))),LEFT(P6),VALUE(LEFT(P6)))</f>
        <v>4</v>
      </c>
      <c r="AR6" s="85">
        <f t="shared" ref="AR6:AR37" si="21">IF(ISERROR(VALUE(LEFT(Q6))),LEFT(Q6),VALUE(LEFT(Q6)))</f>
        <v>4</v>
      </c>
      <c r="AS6" s="85">
        <f t="shared" ref="AS6:AS37" si="22">IF(ISERROR(VALUE(LEFT(R6))),LEFT(R6),VALUE(LEFT(R6)))</f>
        <v>4</v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f t="shared" ref="A7:A31" si="27">A6+1</f>
        <v>2</v>
      </c>
      <c r="B7" s="74" t="s">
        <v>287</v>
      </c>
      <c r="C7" s="108" t="s">
        <v>31</v>
      </c>
      <c r="D7" s="201" t="s">
        <v>641</v>
      </c>
      <c r="E7" s="77">
        <v>2735</v>
      </c>
      <c r="F7" s="78"/>
      <c r="G7" s="78"/>
      <c r="H7" s="78">
        <v>4</v>
      </c>
      <c r="I7" s="78"/>
      <c r="J7" s="78"/>
      <c r="K7" s="78">
        <v>4</v>
      </c>
      <c r="L7" s="78">
        <v>5</v>
      </c>
      <c r="M7" s="78">
        <v>4</v>
      </c>
      <c r="N7" s="78">
        <v>4</v>
      </c>
      <c r="O7" s="78">
        <v>5</v>
      </c>
      <c r="P7" s="78">
        <v>4</v>
      </c>
      <c r="Q7" s="78">
        <v>3</v>
      </c>
      <c r="R7" s="78">
        <v>4</v>
      </c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1</v>
      </c>
      <c r="AA7" s="81">
        <f t="shared" si="5"/>
        <v>6</v>
      </c>
      <c r="AB7" s="81">
        <f t="shared" si="6"/>
        <v>2</v>
      </c>
      <c r="AC7" s="81">
        <f t="shared" si="7"/>
        <v>9</v>
      </c>
      <c r="AD7" s="82">
        <f t="shared" si="8"/>
        <v>4.1111111111111107</v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>
        <f t="shared" si="12"/>
        <v>4</v>
      </c>
      <c r="AJ7" s="85" t="str">
        <f t="shared" si="13"/>
        <v/>
      </c>
      <c r="AK7" s="85" t="str">
        <f t="shared" si="14"/>
        <v/>
      </c>
      <c r="AL7" s="85">
        <f t="shared" si="15"/>
        <v>4</v>
      </c>
      <c r="AM7" s="85">
        <f t="shared" si="16"/>
        <v>5</v>
      </c>
      <c r="AN7" s="85">
        <f t="shared" si="17"/>
        <v>4</v>
      </c>
      <c r="AO7" s="85">
        <f t="shared" si="18"/>
        <v>4</v>
      </c>
      <c r="AP7" s="85">
        <f t="shared" si="19"/>
        <v>5</v>
      </c>
      <c r="AQ7" s="85">
        <f t="shared" si="20"/>
        <v>4</v>
      </c>
      <c r="AR7" s="85">
        <f t="shared" si="21"/>
        <v>3</v>
      </c>
      <c r="AS7" s="85">
        <f t="shared" si="22"/>
        <v>4</v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f t="shared" si="27"/>
        <v>3</v>
      </c>
      <c r="B8" s="74" t="s">
        <v>287</v>
      </c>
      <c r="C8" s="108" t="s">
        <v>31</v>
      </c>
      <c r="D8" s="201" t="s">
        <v>642</v>
      </c>
      <c r="E8" s="77">
        <v>2735</v>
      </c>
      <c r="F8" s="78"/>
      <c r="G8" s="78"/>
      <c r="H8" s="78">
        <v>5</v>
      </c>
      <c r="I8" s="78"/>
      <c r="J8" s="78"/>
      <c r="K8" s="78">
        <v>4</v>
      </c>
      <c r="L8" s="78">
        <v>5</v>
      </c>
      <c r="M8" s="78">
        <v>4</v>
      </c>
      <c r="N8" s="78">
        <v>5</v>
      </c>
      <c r="O8" s="78">
        <v>5</v>
      </c>
      <c r="P8" s="78">
        <v>3</v>
      </c>
      <c r="Q8" s="78">
        <v>5</v>
      </c>
      <c r="R8" s="78">
        <v>4</v>
      </c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3</v>
      </c>
      <c r="AB8" s="81">
        <f t="shared" si="6"/>
        <v>5</v>
      </c>
      <c r="AC8" s="81">
        <f t="shared" si="7"/>
        <v>9</v>
      </c>
      <c r="AD8" s="82">
        <f t="shared" si="8"/>
        <v>4.4444444444444446</v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>
        <f t="shared" si="12"/>
        <v>5</v>
      </c>
      <c r="AJ8" s="85" t="str">
        <f t="shared" si="13"/>
        <v/>
      </c>
      <c r="AK8" s="85" t="str">
        <f t="shared" si="14"/>
        <v/>
      </c>
      <c r="AL8" s="85">
        <f t="shared" si="15"/>
        <v>4</v>
      </c>
      <c r="AM8" s="85">
        <f t="shared" si="16"/>
        <v>5</v>
      </c>
      <c r="AN8" s="85">
        <f t="shared" si="17"/>
        <v>4</v>
      </c>
      <c r="AO8" s="85">
        <f t="shared" si="18"/>
        <v>5</v>
      </c>
      <c r="AP8" s="85">
        <f t="shared" si="19"/>
        <v>5</v>
      </c>
      <c r="AQ8" s="85">
        <f t="shared" si="20"/>
        <v>3</v>
      </c>
      <c r="AR8" s="85">
        <f t="shared" si="21"/>
        <v>5</v>
      </c>
      <c r="AS8" s="85">
        <f t="shared" si="22"/>
        <v>4</v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f t="shared" si="27"/>
        <v>4</v>
      </c>
      <c r="B9" s="74" t="s">
        <v>287</v>
      </c>
      <c r="C9" s="108" t="s">
        <v>31</v>
      </c>
      <c r="D9" s="201" t="s">
        <v>643</v>
      </c>
      <c r="E9" s="77">
        <v>2735</v>
      </c>
      <c r="F9" s="78"/>
      <c r="G9" s="78"/>
      <c r="H9" s="78">
        <v>3</v>
      </c>
      <c r="I9" s="78"/>
      <c r="J9" s="78"/>
      <c r="K9" s="78">
        <v>5</v>
      </c>
      <c r="L9" s="78">
        <v>3</v>
      </c>
      <c r="M9" s="78">
        <v>5</v>
      </c>
      <c r="N9" s="78">
        <v>4</v>
      </c>
      <c r="O9" s="78">
        <v>4</v>
      </c>
      <c r="P9" s="78">
        <v>3</v>
      </c>
      <c r="Q9" s="78">
        <v>4</v>
      </c>
      <c r="R9" s="78">
        <v>3</v>
      </c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4</v>
      </c>
      <c r="AA9" s="81">
        <f t="shared" si="5"/>
        <v>3</v>
      </c>
      <c r="AB9" s="81">
        <f t="shared" si="6"/>
        <v>2</v>
      </c>
      <c r="AC9" s="81">
        <f t="shared" si="7"/>
        <v>9</v>
      </c>
      <c r="AD9" s="82">
        <f t="shared" si="8"/>
        <v>3.7777777777777777</v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>
        <f t="shared" si="12"/>
        <v>3</v>
      </c>
      <c r="AJ9" s="85" t="str">
        <f t="shared" si="13"/>
        <v/>
      </c>
      <c r="AK9" s="85" t="str">
        <f t="shared" si="14"/>
        <v/>
      </c>
      <c r="AL9" s="85">
        <f t="shared" si="15"/>
        <v>5</v>
      </c>
      <c r="AM9" s="85">
        <f t="shared" si="16"/>
        <v>3</v>
      </c>
      <c r="AN9" s="85">
        <f t="shared" si="17"/>
        <v>5</v>
      </c>
      <c r="AO9" s="85">
        <f t="shared" si="18"/>
        <v>4</v>
      </c>
      <c r="AP9" s="85">
        <f t="shared" si="19"/>
        <v>4</v>
      </c>
      <c r="AQ9" s="85">
        <f t="shared" si="20"/>
        <v>3</v>
      </c>
      <c r="AR9" s="85">
        <f t="shared" si="21"/>
        <v>4</v>
      </c>
      <c r="AS9" s="85">
        <f t="shared" si="22"/>
        <v>3</v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f t="shared" si="27"/>
        <v>5</v>
      </c>
      <c r="B10" s="74" t="s">
        <v>287</v>
      </c>
      <c r="C10" s="108" t="s">
        <v>31</v>
      </c>
      <c r="D10" s="201" t="s">
        <v>644</v>
      </c>
      <c r="E10" s="77">
        <v>2735</v>
      </c>
      <c r="F10" s="78"/>
      <c r="G10" s="78"/>
      <c r="H10" s="78" t="s">
        <v>114</v>
      </c>
      <c r="I10" s="78"/>
      <c r="J10" s="78"/>
      <c r="K10" s="78">
        <v>5</v>
      </c>
      <c r="L10" s="78">
        <v>5</v>
      </c>
      <c r="M10" s="78">
        <v>5</v>
      </c>
      <c r="N10" s="78">
        <v>5</v>
      </c>
      <c r="O10" s="78">
        <v>5</v>
      </c>
      <c r="P10" s="78">
        <v>5</v>
      </c>
      <c r="Q10" s="78">
        <v>5</v>
      </c>
      <c r="R10" s="78">
        <v>5</v>
      </c>
      <c r="S10" s="78"/>
      <c r="T10" s="78"/>
      <c r="U10" s="79"/>
      <c r="V10" s="80">
        <f t="shared" si="0"/>
        <v>2</v>
      </c>
      <c r="W10" s="81">
        <f t="shared" si="1"/>
        <v>0</v>
      </c>
      <c r="X10" s="81">
        <f t="shared" si="2"/>
        <v>0</v>
      </c>
      <c r="Y10" s="81">
        <f t="shared" si="3"/>
        <v>1</v>
      </c>
      <c r="Z10" s="81">
        <f t="shared" si="4"/>
        <v>0</v>
      </c>
      <c r="AA10" s="81">
        <f t="shared" si="5"/>
        <v>0</v>
      </c>
      <c r="AB10" s="81">
        <f t="shared" si="6"/>
        <v>8</v>
      </c>
      <c r="AC10" s="81">
        <f t="shared" si="7"/>
        <v>9</v>
      </c>
      <c r="AD10" s="82">
        <f t="shared" si="8"/>
        <v>4.666666666666667</v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>
        <f t="shared" si="12"/>
        <v>2</v>
      </c>
      <c r="AJ10" s="85" t="str">
        <f t="shared" si="13"/>
        <v/>
      </c>
      <c r="AK10" s="85" t="str">
        <f t="shared" si="14"/>
        <v/>
      </c>
      <c r="AL10" s="85">
        <f t="shared" si="15"/>
        <v>5</v>
      </c>
      <c r="AM10" s="85">
        <f t="shared" si="16"/>
        <v>5</v>
      </c>
      <c r="AN10" s="85">
        <f t="shared" si="17"/>
        <v>5</v>
      </c>
      <c r="AO10" s="85">
        <f t="shared" si="18"/>
        <v>5</v>
      </c>
      <c r="AP10" s="85">
        <f t="shared" si="19"/>
        <v>5</v>
      </c>
      <c r="AQ10" s="85">
        <f t="shared" si="20"/>
        <v>5</v>
      </c>
      <c r="AR10" s="85">
        <f t="shared" si="21"/>
        <v>5</v>
      </c>
      <c r="AS10" s="85">
        <f t="shared" si="22"/>
        <v>5</v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f t="shared" si="27"/>
        <v>6</v>
      </c>
      <c r="B11" s="74" t="s">
        <v>287</v>
      </c>
      <c r="C11" s="108" t="s">
        <v>31</v>
      </c>
      <c r="D11" s="201" t="s">
        <v>645</v>
      </c>
      <c r="E11" s="77">
        <v>2735</v>
      </c>
      <c r="F11" s="78"/>
      <c r="G11" s="78"/>
      <c r="H11" s="78" t="s">
        <v>114</v>
      </c>
      <c r="I11" s="78"/>
      <c r="J11" s="78"/>
      <c r="K11" s="78">
        <v>4</v>
      </c>
      <c r="L11" s="78">
        <v>5</v>
      </c>
      <c r="M11" s="78">
        <v>3</v>
      </c>
      <c r="N11" s="78">
        <v>4</v>
      </c>
      <c r="O11" s="78">
        <v>3</v>
      </c>
      <c r="P11" s="78">
        <v>4</v>
      </c>
      <c r="Q11" s="78">
        <v>5</v>
      </c>
      <c r="R11" s="78">
        <v>4</v>
      </c>
      <c r="S11" s="78"/>
      <c r="T11" s="78"/>
      <c r="U11" s="78"/>
      <c r="V11" s="80">
        <f t="shared" si="0"/>
        <v>2</v>
      </c>
      <c r="W11" s="182">
        <f t="shared" si="1"/>
        <v>0</v>
      </c>
      <c r="X11" s="182">
        <f t="shared" si="2"/>
        <v>0</v>
      </c>
      <c r="Y11" s="182">
        <f t="shared" si="3"/>
        <v>1</v>
      </c>
      <c r="Z11" s="182">
        <f t="shared" si="4"/>
        <v>2</v>
      </c>
      <c r="AA11" s="182">
        <f t="shared" si="5"/>
        <v>4</v>
      </c>
      <c r="AB11" s="182">
        <f t="shared" si="6"/>
        <v>2</v>
      </c>
      <c r="AC11" s="81">
        <f t="shared" si="7"/>
        <v>9</v>
      </c>
      <c r="AD11" s="82">
        <f t="shared" si="8"/>
        <v>3.7777777777777777</v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>
        <f t="shared" si="12"/>
        <v>2</v>
      </c>
      <c r="AJ11" s="85" t="str">
        <f t="shared" si="13"/>
        <v/>
      </c>
      <c r="AK11" s="85" t="str">
        <f t="shared" si="14"/>
        <v/>
      </c>
      <c r="AL11" s="85">
        <f t="shared" si="15"/>
        <v>4</v>
      </c>
      <c r="AM11" s="85">
        <f t="shared" si="16"/>
        <v>5</v>
      </c>
      <c r="AN11" s="85">
        <f t="shared" si="17"/>
        <v>3</v>
      </c>
      <c r="AO11" s="85">
        <f t="shared" si="18"/>
        <v>4</v>
      </c>
      <c r="AP11" s="85">
        <f t="shared" si="19"/>
        <v>3</v>
      </c>
      <c r="AQ11" s="85">
        <f t="shared" si="20"/>
        <v>4</v>
      </c>
      <c r="AR11" s="85">
        <f t="shared" si="21"/>
        <v>5</v>
      </c>
      <c r="AS11" s="85">
        <f t="shared" si="22"/>
        <v>4</v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f t="shared" si="27"/>
        <v>7</v>
      </c>
      <c r="B12" s="74" t="s">
        <v>287</v>
      </c>
      <c r="C12" s="108" t="s">
        <v>31</v>
      </c>
      <c r="D12" s="201" t="s">
        <v>646</v>
      </c>
      <c r="E12" s="77">
        <v>2735</v>
      </c>
      <c r="F12" s="78"/>
      <c r="G12" s="78"/>
      <c r="H12" s="78">
        <v>4</v>
      </c>
      <c r="I12" s="78"/>
      <c r="J12" s="78"/>
      <c r="K12" s="78">
        <v>4</v>
      </c>
      <c r="L12" s="78">
        <v>4</v>
      </c>
      <c r="M12" s="78">
        <v>5</v>
      </c>
      <c r="N12" s="78">
        <v>4</v>
      </c>
      <c r="O12" s="78">
        <v>5</v>
      </c>
      <c r="P12" s="78" t="s">
        <v>176</v>
      </c>
      <c r="Q12" s="78">
        <v>4</v>
      </c>
      <c r="R12" s="78">
        <v>4</v>
      </c>
      <c r="S12" s="78"/>
      <c r="T12" s="78"/>
      <c r="U12" s="79"/>
      <c r="V12" s="80">
        <f t="shared" si="0"/>
        <v>2</v>
      </c>
      <c r="W12" s="81">
        <f t="shared" si="1"/>
        <v>0</v>
      </c>
      <c r="X12" s="81">
        <f t="shared" si="2"/>
        <v>0</v>
      </c>
      <c r="Y12" s="81">
        <f t="shared" si="3"/>
        <v>1</v>
      </c>
      <c r="Z12" s="81">
        <f t="shared" si="4"/>
        <v>0</v>
      </c>
      <c r="AA12" s="81">
        <f t="shared" si="5"/>
        <v>6</v>
      </c>
      <c r="AB12" s="81">
        <f t="shared" si="6"/>
        <v>2</v>
      </c>
      <c r="AC12" s="81">
        <f t="shared" si="7"/>
        <v>9</v>
      </c>
      <c r="AD12" s="82">
        <f t="shared" si="8"/>
        <v>4</v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>
        <f t="shared" si="12"/>
        <v>4</v>
      </c>
      <c r="AJ12" s="85" t="str">
        <f t="shared" si="13"/>
        <v/>
      </c>
      <c r="AK12" s="85" t="str">
        <f t="shared" si="14"/>
        <v/>
      </c>
      <c r="AL12" s="85">
        <f t="shared" si="15"/>
        <v>4</v>
      </c>
      <c r="AM12" s="85">
        <f t="shared" si="16"/>
        <v>4</v>
      </c>
      <c r="AN12" s="85">
        <f t="shared" si="17"/>
        <v>5</v>
      </c>
      <c r="AO12" s="85">
        <f t="shared" si="18"/>
        <v>4</v>
      </c>
      <c r="AP12" s="85">
        <f t="shared" si="19"/>
        <v>5</v>
      </c>
      <c r="AQ12" s="85">
        <f t="shared" si="20"/>
        <v>2</v>
      </c>
      <c r="AR12" s="85">
        <f t="shared" si="21"/>
        <v>4</v>
      </c>
      <c r="AS12" s="85">
        <f t="shared" si="22"/>
        <v>4</v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f t="shared" si="27"/>
        <v>8</v>
      </c>
      <c r="B13" s="74" t="s">
        <v>287</v>
      </c>
      <c r="C13" s="108" t="s">
        <v>31</v>
      </c>
      <c r="D13" s="201" t="s">
        <v>647</v>
      </c>
      <c r="E13" s="77">
        <v>2735</v>
      </c>
      <c r="F13" s="78"/>
      <c r="G13" s="78"/>
      <c r="H13" s="78">
        <v>3</v>
      </c>
      <c r="I13" s="78"/>
      <c r="J13" s="78"/>
      <c r="K13" s="78">
        <v>4</v>
      </c>
      <c r="L13" s="78" t="s">
        <v>331</v>
      </c>
      <c r="M13" s="78">
        <v>4</v>
      </c>
      <c r="N13" s="78">
        <v>4</v>
      </c>
      <c r="O13" s="78">
        <v>4</v>
      </c>
      <c r="P13" s="78">
        <v>3</v>
      </c>
      <c r="Q13" s="78">
        <v>3</v>
      </c>
      <c r="R13" s="78">
        <v>4</v>
      </c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3</v>
      </c>
      <c r="AA13" s="81">
        <f t="shared" si="5"/>
        <v>5</v>
      </c>
      <c r="AB13" s="81">
        <f t="shared" si="6"/>
        <v>0</v>
      </c>
      <c r="AC13" s="81">
        <f t="shared" si="7"/>
        <v>8</v>
      </c>
      <c r="AD13" s="82">
        <f t="shared" si="8"/>
        <v>3.625</v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>
        <f t="shared" si="12"/>
        <v>3</v>
      </c>
      <c r="AJ13" s="85" t="str">
        <f t="shared" si="13"/>
        <v/>
      </c>
      <c r="AK13" s="85" t="str">
        <f t="shared" si="14"/>
        <v/>
      </c>
      <c r="AL13" s="85">
        <f t="shared" si="15"/>
        <v>4</v>
      </c>
      <c r="AM13" s="85" t="str">
        <f t="shared" si="16"/>
        <v>А</v>
      </c>
      <c r="AN13" s="85">
        <f t="shared" si="17"/>
        <v>4</v>
      </c>
      <c r="AO13" s="85">
        <f t="shared" si="18"/>
        <v>4</v>
      </c>
      <c r="AP13" s="85">
        <f t="shared" si="19"/>
        <v>4</v>
      </c>
      <c r="AQ13" s="85">
        <f t="shared" si="20"/>
        <v>3</v>
      </c>
      <c r="AR13" s="85">
        <f t="shared" si="21"/>
        <v>3</v>
      </c>
      <c r="AS13" s="85">
        <f t="shared" si="22"/>
        <v>4</v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f t="shared" si="27"/>
        <v>9</v>
      </c>
      <c r="B14" s="74"/>
      <c r="C14" s="108" t="s">
        <v>31</v>
      </c>
      <c r="D14" s="201" t="s">
        <v>648</v>
      </c>
      <c r="E14" s="77">
        <v>2735</v>
      </c>
      <c r="F14" s="78"/>
      <c r="G14" s="78"/>
      <c r="H14" s="78">
        <v>5</v>
      </c>
      <c r="I14" s="78"/>
      <c r="J14" s="78"/>
      <c r="K14" s="78">
        <v>5</v>
      </c>
      <c r="L14" s="78">
        <v>5</v>
      </c>
      <c r="M14" s="78">
        <v>5</v>
      </c>
      <c r="N14" s="78">
        <v>5</v>
      </c>
      <c r="O14" s="78">
        <v>5</v>
      </c>
      <c r="P14" s="78">
        <v>5</v>
      </c>
      <c r="Q14" s="78">
        <v>5</v>
      </c>
      <c r="R14" s="93">
        <v>5</v>
      </c>
      <c r="S14" s="78"/>
      <c r="T14" s="78"/>
      <c r="U14" s="79"/>
      <c r="V14" s="94">
        <f t="shared" si="0"/>
        <v>5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9</v>
      </c>
      <c r="AC14" s="123">
        <f t="shared" si="7"/>
        <v>9</v>
      </c>
      <c r="AD14" s="95">
        <f t="shared" si="8"/>
        <v>5</v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>
        <f t="shared" si="12"/>
        <v>5</v>
      </c>
      <c r="AJ14" s="85" t="str">
        <f t="shared" si="13"/>
        <v/>
      </c>
      <c r="AK14" s="85" t="str">
        <f t="shared" si="14"/>
        <v/>
      </c>
      <c r="AL14" s="85">
        <f t="shared" si="15"/>
        <v>5</v>
      </c>
      <c r="AM14" s="85">
        <f t="shared" si="16"/>
        <v>5</v>
      </c>
      <c r="AN14" s="85">
        <f t="shared" si="17"/>
        <v>5</v>
      </c>
      <c r="AO14" s="85">
        <f t="shared" si="18"/>
        <v>5</v>
      </c>
      <c r="AP14" s="85">
        <f t="shared" si="19"/>
        <v>5</v>
      </c>
      <c r="AQ14" s="85">
        <f t="shared" si="20"/>
        <v>5</v>
      </c>
      <c r="AR14" s="85">
        <f t="shared" si="21"/>
        <v>5</v>
      </c>
      <c r="AS14" s="85">
        <f t="shared" si="22"/>
        <v>5</v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f t="shared" si="27"/>
        <v>10</v>
      </c>
      <c r="B15" s="74"/>
      <c r="C15" s="108" t="s">
        <v>31</v>
      </c>
      <c r="D15" s="201" t="s">
        <v>649</v>
      </c>
      <c r="E15" s="77">
        <v>2735</v>
      </c>
      <c r="F15" s="78"/>
      <c r="G15" s="78"/>
      <c r="H15" s="78">
        <v>3</v>
      </c>
      <c r="I15" s="78"/>
      <c r="J15" s="78"/>
      <c r="K15" s="78">
        <v>5</v>
      </c>
      <c r="L15" s="78">
        <v>5</v>
      </c>
      <c r="M15" s="78">
        <v>5</v>
      </c>
      <c r="N15" s="78">
        <v>5</v>
      </c>
      <c r="O15" s="78">
        <v>5</v>
      </c>
      <c r="P15" s="78">
        <v>3</v>
      </c>
      <c r="Q15" s="78">
        <v>4</v>
      </c>
      <c r="R15" s="93">
        <v>4</v>
      </c>
      <c r="S15" s="78"/>
      <c r="T15" s="78"/>
      <c r="U15" s="79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2</v>
      </c>
      <c r="AA15" s="123">
        <f t="shared" si="5"/>
        <v>2</v>
      </c>
      <c r="AB15" s="123">
        <f t="shared" si="6"/>
        <v>5</v>
      </c>
      <c r="AC15" s="123">
        <f t="shared" si="7"/>
        <v>9</v>
      </c>
      <c r="AD15" s="95">
        <f t="shared" si="8"/>
        <v>4.333333333333333</v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>
        <f t="shared" si="12"/>
        <v>3</v>
      </c>
      <c r="AJ15" s="85" t="str">
        <f t="shared" si="13"/>
        <v/>
      </c>
      <c r="AK15" s="85" t="str">
        <f t="shared" si="14"/>
        <v/>
      </c>
      <c r="AL15" s="85">
        <f t="shared" si="15"/>
        <v>5</v>
      </c>
      <c r="AM15" s="85">
        <f t="shared" si="16"/>
        <v>5</v>
      </c>
      <c r="AN15" s="85">
        <f t="shared" si="17"/>
        <v>5</v>
      </c>
      <c r="AO15" s="85">
        <f t="shared" si="18"/>
        <v>5</v>
      </c>
      <c r="AP15" s="85">
        <f t="shared" si="19"/>
        <v>5</v>
      </c>
      <c r="AQ15" s="85">
        <f t="shared" si="20"/>
        <v>3</v>
      </c>
      <c r="AR15" s="85">
        <f t="shared" si="21"/>
        <v>4</v>
      </c>
      <c r="AS15" s="85">
        <f t="shared" si="22"/>
        <v>4</v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f t="shared" si="27"/>
        <v>11</v>
      </c>
      <c r="B16" s="100"/>
      <c r="C16" s="108" t="s">
        <v>31</v>
      </c>
      <c r="D16" s="201" t="s">
        <v>650</v>
      </c>
      <c r="E16" s="77">
        <v>2735</v>
      </c>
      <c r="F16" s="78"/>
      <c r="G16" s="78"/>
      <c r="H16" s="78">
        <v>3</v>
      </c>
      <c r="I16" s="78"/>
      <c r="J16" s="78"/>
      <c r="K16" s="78">
        <v>5</v>
      </c>
      <c r="L16" s="78">
        <v>5</v>
      </c>
      <c r="M16" s="78">
        <v>5</v>
      </c>
      <c r="N16" s="78">
        <v>5</v>
      </c>
      <c r="O16" s="78">
        <v>4</v>
      </c>
      <c r="P16" s="78">
        <v>4</v>
      </c>
      <c r="Q16" s="78">
        <v>5</v>
      </c>
      <c r="R16" s="93">
        <v>4</v>
      </c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ref="X16:X30" si="28">COUNTIF(AF16:AU16,"д")</f>
        <v>0</v>
      </c>
      <c r="Y16" s="123">
        <f t="shared" si="3"/>
        <v>0</v>
      </c>
      <c r="Z16" s="123">
        <f t="shared" si="4"/>
        <v>1</v>
      </c>
      <c r="AA16" s="123">
        <f t="shared" si="5"/>
        <v>3</v>
      </c>
      <c r="AB16" s="123">
        <f t="shared" si="6"/>
        <v>5</v>
      </c>
      <c r="AC16" s="123">
        <f t="shared" si="7"/>
        <v>9</v>
      </c>
      <c r="AD16" s="95">
        <f t="shared" si="8"/>
        <v>4.4444444444444446</v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>
        <f t="shared" si="12"/>
        <v>3</v>
      </c>
      <c r="AJ16" s="85" t="str">
        <f t="shared" si="13"/>
        <v/>
      </c>
      <c r="AK16" s="85" t="str">
        <f t="shared" si="14"/>
        <v/>
      </c>
      <c r="AL16" s="85">
        <f t="shared" si="15"/>
        <v>5</v>
      </c>
      <c r="AM16" s="85">
        <f t="shared" si="16"/>
        <v>5</v>
      </c>
      <c r="AN16" s="85">
        <f t="shared" si="17"/>
        <v>5</v>
      </c>
      <c r="AO16" s="85">
        <f t="shared" si="18"/>
        <v>5</v>
      </c>
      <c r="AP16" s="85">
        <f t="shared" si="19"/>
        <v>4</v>
      </c>
      <c r="AQ16" s="85">
        <f t="shared" si="20"/>
        <v>4</v>
      </c>
      <c r="AR16" s="85">
        <f t="shared" si="21"/>
        <v>5</v>
      </c>
      <c r="AS16" s="85">
        <f t="shared" si="22"/>
        <v>4</v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f t="shared" si="27"/>
        <v>12</v>
      </c>
      <c r="B17" s="99"/>
      <c r="C17" s="108" t="s">
        <v>31</v>
      </c>
      <c r="D17" s="201" t="s">
        <v>651</v>
      </c>
      <c r="E17" s="77">
        <v>2735</v>
      </c>
      <c r="F17" s="78"/>
      <c r="G17" s="78"/>
      <c r="H17" s="78">
        <v>5</v>
      </c>
      <c r="I17" s="78"/>
      <c r="J17" s="78"/>
      <c r="K17" s="78">
        <v>4</v>
      </c>
      <c r="L17" s="78">
        <v>5</v>
      </c>
      <c r="M17" s="78">
        <v>5</v>
      </c>
      <c r="N17" s="78">
        <v>4</v>
      </c>
      <c r="O17" s="78">
        <v>4</v>
      </c>
      <c r="P17" s="78">
        <v>4</v>
      </c>
      <c r="Q17" s="78">
        <v>4</v>
      </c>
      <c r="R17" s="93">
        <v>4</v>
      </c>
      <c r="S17" s="78"/>
      <c r="T17" s="78"/>
      <c r="U17" s="79"/>
      <c r="V17" s="94">
        <f t="shared" si="0"/>
        <v>4</v>
      </c>
      <c r="W17" s="123">
        <f t="shared" si="1"/>
        <v>0</v>
      </c>
      <c r="X17" s="123">
        <f t="shared" si="28"/>
        <v>0</v>
      </c>
      <c r="Y17" s="123">
        <f t="shared" si="3"/>
        <v>0</v>
      </c>
      <c r="Z17" s="123">
        <f t="shared" si="4"/>
        <v>0</v>
      </c>
      <c r="AA17" s="123">
        <f t="shared" si="5"/>
        <v>6</v>
      </c>
      <c r="AB17" s="123">
        <f t="shared" si="6"/>
        <v>3</v>
      </c>
      <c r="AC17" s="123">
        <f t="shared" si="7"/>
        <v>9</v>
      </c>
      <c r="AD17" s="95">
        <f t="shared" si="8"/>
        <v>4.333333333333333</v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>
        <f t="shared" si="12"/>
        <v>5</v>
      </c>
      <c r="AJ17" s="85" t="str">
        <f t="shared" si="13"/>
        <v/>
      </c>
      <c r="AK17" s="85" t="str">
        <f t="shared" si="14"/>
        <v/>
      </c>
      <c r="AL17" s="85">
        <f t="shared" si="15"/>
        <v>4</v>
      </c>
      <c r="AM17" s="85">
        <f t="shared" si="16"/>
        <v>5</v>
      </c>
      <c r="AN17" s="85">
        <f t="shared" si="17"/>
        <v>5</v>
      </c>
      <c r="AO17" s="85">
        <f t="shared" si="18"/>
        <v>4</v>
      </c>
      <c r="AP17" s="85">
        <f t="shared" si="19"/>
        <v>4</v>
      </c>
      <c r="AQ17" s="85">
        <f t="shared" si="20"/>
        <v>4</v>
      </c>
      <c r="AR17" s="85">
        <f t="shared" si="21"/>
        <v>4</v>
      </c>
      <c r="AS17" s="85">
        <f t="shared" si="22"/>
        <v>4</v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f t="shared" si="27"/>
        <v>13</v>
      </c>
      <c r="B18" s="100"/>
      <c r="C18" s="108" t="s">
        <v>31</v>
      </c>
      <c r="D18" s="201" t="s">
        <v>652</v>
      </c>
      <c r="E18" s="77">
        <v>2735</v>
      </c>
      <c r="F18" s="78"/>
      <c r="G18" s="78"/>
      <c r="H18" s="78" t="s">
        <v>114</v>
      </c>
      <c r="I18" s="78"/>
      <c r="J18" s="78"/>
      <c r="K18" s="78">
        <v>5</v>
      </c>
      <c r="L18" s="78">
        <v>5</v>
      </c>
      <c r="M18" s="78">
        <v>4</v>
      </c>
      <c r="N18" s="78">
        <v>4</v>
      </c>
      <c r="O18" s="78">
        <v>4</v>
      </c>
      <c r="P18" s="78">
        <v>3</v>
      </c>
      <c r="Q18" s="78">
        <v>4</v>
      </c>
      <c r="R18" s="78">
        <v>3</v>
      </c>
      <c r="S18" s="78"/>
      <c r="T18" s="78"/>
      <c r="U18" s="79"/>
      <c r="V18" s="94">
        <f t="shared" si="0"/>
        <v>2</v>
      </c>
      <c r="W18" s="123">
        <f t="shared" si="1"/>
        <v>0</v>
      </c>
      <c r="X18" s="123">
        <f t="shared" si="28"/>
        <v>0</v>
      </c>
      <c r="Y18" s="123">
        <f t="shared" si="3"/>
        <v>1</v>
      </c>
      <c r="Z18" s="123">
        <f t="shared" si="4"/>
        <v>2</v>
      </c>
      <c r="AA18" s="123">
        <f t="shared" si="5"/>
        <v>4</v>
      </c>
      <c r="AB18" s="123">
        <f t="shared" si="6"/>
        <v>2</v>
      </c>
      <c r="AC18" s="123">
        <f t="shared" si="7"/>
        <v>9</v>
      </c>
      <c r="AD18" s="95">
        <f t="shared" si="8"/>
        <v>3.7777777777777777</v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>
        <f t="shared" si="12"/>
        <v>2</v>
      </c>
      <c r="AJ18" s="85" t="str">
        <f t="shared" si="13"/>
        <v/>
      </c>
      <c r="AK18" s="85" t="str">
        <f t="shared" si="14"/>
        <v/>
      </c>
      <c r="AL18" s="85">
        <f t="shared" si="15"/>
        <v>5</v>
      </c>
      <c r="AM18" s="85">
        <f t="shared" si="16"/>
        <v>5</v>
      </c>
      <c r="AN18" s="85">
        <f t="shared" si="17"/>
        <v>4</v>
      </c>
      <c r="AO18" s="85">
        <f t="shared" si="18"/>
        <v>4</v>
      </c>
      <c r="AP18" s="85">
        <f t="shared" si="19"/>
        <v>4</v>
      </c>
      <c r="AQ18" s="85">
        <f t="shared" si="20"/>
        <v>3</v>
      </c>
      <c r="AR18" s="85">
        <f t="shared" si="21"/>
        <v>4</v>
      </c>
      <c r="AS18" s="85">
        <f t="shared" si="22"/>
        <v>3</v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f t="shared" si="27"/>
        <v>14</v>
      </c>
      <c r="B19" s="100"/>
      <c r="C19" s="108" t="s">
        <v>31</v>
      </c>
      <c r="D19" s="201" t="s">
        <v>653</v>
      </c>
      <c r="E19" s="77">
        <v>2735</v>
      </c>
      <c r="F19" s="78"/>
      <c r="G19" s="78"/>
      <c r="H19" s="78">
        <v>5</v>
      </c>
      <c r="I19" s="78"/>
      <c r="J19" s="78"/>
      <c r="K19" s="78">
        <v>4</v>
      </c>
      <c r="L19" s="78">
        <v>5</v>
      </c>
      <c r="M19" s="78">
        <v>4</v>
      </c>
      <c r="N19" s="78">
        <v>4</v>
      </c>
      <c r="O19" s="78">
        <v>4</v>
      </c>
      <c r="P19" s="78">
        <v>4</v>
      </c>
      <c r="Q19" s="78">
        <v>4</v>
      </c>
      <c r="R19" s="93">
        <v>4</v>
      </c>
      <c r="S19" s="78"/>
      <c r="T19" s="78"/>
      <c r="U19" s="79"/>
      <c r="V19" s="94">
        <f t="shared" si="0"/>
        <v>4</v>
      </c>
      <c r="W19" s="123">
        <f t="shared" si="1"/>
        <v>0</v>
      </c>
      <c r="X19" s="123">
        <f t="shared" si="28"/>
        <v>0</v>
      </c>
      <c r="Y19" s="123">
        <f t="shared" si="3"/>
        <v>0</v>
      </c>
      <c r="Z19" s="123">
        <f t="shared" si="4"/>
        <v>0</v>
      </c>
      <c r="AA19" s="123">
        <f t="shared" si="5"/>
        <v>7</v>
      </c>
      <c r="AB19" s="123">
        <f t="shared" si="6"/>
        <v>2</v>
      </c>
      <c r="AC19" s="123">
        <f t="shared" si="7"/>
        <v>9</v>
      </c>
      <c r="AD19" s="95">
        <f t="shared" si="8"/>
        <v>4.2222222222222223</v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>
        <f t="shared" si="12"/>
        <v>5</v>
      </c>
      <c r="AJ19" s="85" t="str">
        <f t="shared" si="13"/>
        <v/>
      </c>
      <c r="AK19" s="85" t="str">
        <f t="shared" si="14"/>
        <v/>
      </c>
      <c r="AL19" s="85">
        <f t="shared" si="15"/>
        <v>4</v>
      </c>
      <c r="AM19" s="85">
        <f t="shared" si="16"/>
        <v>5</v>
      </c>
      <c r="AN19" s="85">
        <f t="shared" si="17"/>
        <v>4</v>
      </c>
      <c r="AO19" s="85">
        <f t="shared" si="18"/>
        <v>4</v>
      </c>
      <c r="AP19" s="85">
        <f t="shared" si="19"/>
        <v>4</v>
      </c>
      <c r="AQ19" s="85">
        <f t="shared" si="20"/>
        <v>4</v>
      </c>
      <c r="AR19" s="85">
        <f t="shared" si="21"/>
        <v>4</v>
      </c>
      <c r="AS19" s="85">
        <f t="shared" si="22"/>
        <v>4</v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f t="shared" si="27"/>
        <v>15</v>
      </c>
      <c r="B20" s="100"/>
      <c r="C20" s="108" t="s">
        <v>31</v>
      </c>
      <c r="D20" s="201" t="s">
        <v>654</v>
      </c>
      <c r="E20" s="77">
        <v>2735</v>
      </c>
      <c r="F20" s="78"/>
      <c r="G20" s="78"/>
      <c r="H20" s="78" t="s">
        <v>114</v>
      </c>
      <c r="I20" s="78"/>
      <c r="J20" s="78"/>
      <c r="K20" s="78">
        <v>4</v>
      </c>
      <c r="L20" s="78">
        <v>5</v>
      </c>
      <c r="M20" s="78">
        <v>4</v>
      </c>
      <c r="N20" s="78">
        <v>4</v>
      </c>
      <c r="O20" s="78">
        <v>4</v>
      </c>
      <c r="P20" s="78">
        <v>3</v>
      </c>
      <c r="Q20" s="78">
        <v>3</v>
      </c>
      <c r="R20" s="93">
        <v>3</v>
      </c>
      <c r="S20" s="78"/>
      <c r="T20" s="78"/>
      <c r="U20" s="79"/>
      <c r="V20" s="94">
        <f t="shared" si="0"/>
        <v>2</v>
      </c>
      <c r="W20" s="123">
        <f t="shared" si="1"/>
        <v>0</v>
      </c>
      <c r="X20" s="123">
        <f t="shared" si="28"/>
        <v>0</v>
      </c>
      <c r="Y20" s="123">
        <f t="shared" si="3"/>
        <v>1</v>
      </c>
      <c r="Z20" s="123">
        <f t="shared" si="4"/>
        <v>3</v>
      </c>
      <c r="AA20" s="123">
        <f t="shared" si="5"/>
        <v>4</v>
      </c>
      <c r="AB20" s="123">
        <f t="shared" si="6"/>
        <v>1</v>
      </c>
      <c r="AC20" s="123">
        <f t="shared" si="7"/>
        <v>9</v>
      </c>
      <c r="AD20" s="95">
        <f t="shared" si="8"/>
        <v>3.5555555555555554</v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>
        <f t="shared" si="12"/>
        <v>2</v>
      </c>
      <c r="AJ20" s="85" t="str">
        <f t="shared" si="13"/>
        <v/>
      </c>
      <c r="AK20" s="85" t="str">
        <f t="shared" si="14"/>
        <v/>
      </c>
      <c r="AL20" s="85">
        <f t="shared" si="15"/>
        <v>4</v>
      </c>
      <c r="AM20" s="85">
        <f t="shared" si="16"/>
        <v>5</v>
      </c>
      <c r="AN20" s="85">
        <f t="shared" si="17"/>
        <v>4</v>
      </c>
      <c r="AO20" s="85">
        <f t="shared" si="18"/>
        <v>4</v>
      </c>
      <c r="AP20" s="85">
        <f t="shared" si="19"/>
        <v>4</v>
      </c>
      <c r="AQ20" s="85">
        <f t="shared" si="20"/>
        <v>3</v>
      </c>
      <c r="AR20" s="85">
        <f t="shared" si="21"/>
        <v>3</v>
      </c>
      <c r="AS20" s="85">
        <f t="shared" si="22"/>
        <v>3</v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f t="shared" si="27"/>
        <v>16</v>
      </c>
      <c r="B21" s="100"/>
      <c r="C21" s="108" t="s">
        <v>31</v>
      </c>
      <c r="D21" s="201" t="s">
        <v>655</v>
      </c>
      <c r="E21" s="77">
        <v>2735</v>
      </c>
      <c r="F21" s="78"/>
      <c r="G21" s="78"/>
      <c r="H21" s="78">
        <v>4</v>
      </c>
      <c r="I21" s="78"/>
      <c r="J21" s="78"/>
      <c r="K21" s="78">
        <v>4</v>
      </c>
      <c r="L21" s="78">
        <v>5</v>
      </c>
      <c r="M21" s="78">
        <v>5</v>
      </c>
      <c r="N21" s="78">
        <v>5</v>
      </c>
      <c r="O21" s="78">
        <v>4</v>
      </c>
      <c r="P21" s="78">
        <v>4</v>
      </c>
      <c r="Q21" s="78">
        <v>5</v>
      </c>
      <c r="R21" s="93">
        <v>4</v>
      </c>
      <c r="S21" s="78"/>
      <c r="T21" s="78"/>
      <c r="U21" s="79"/>
      <c r="V21" s="94">
        <f t="shared" si="0"/>
        <v>4</v>
      </c>
      <c r="W21" s="123">
        <f t="shared" si="1"/>
        <v>0</v>
      </c>
      <c r="X21" s="123">
        <f t="shared" si="28"/>
        <v>0</v>
      </c>
      <c r="Y21" s="123">
        <f t="shared" si="3"/>
        <v>0</v>
      </c>
      <c r="Z21" s="123">
        <f t="shared" si="4"/>
        <v>0</v>
      </c>
      <c r="AA21" s="123">
        <f t="shared" si="5"/>
        <v>5</v>
      </c>
      <c r="AB21" s="123">
        <f t="shared" si="6"/>
        <v>4</v>
      </c>
      <c r="AC21" s="123">
        <f t="shared" si="7"/>
        <v>9</v>
      </c>
      <c r="AD21" s="95">
        <f t="shared" si="8"/>
        <v>4.4444444444444446</v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>
        <f t="shared" si="12"/>
        <v>4</v>
      </c>
      <c r="AJ21" s="85" t="str">
        <f t="shared" si="13"/>
        <v/>
      </c>
      <c r="AK21" s="85" t="str">
        <f t="shared" si="14"/>
        <v/>
      </c>
      <c r="AL21" s="85">
        <f t="shared" si="15"/>
        <v>4</v>
      </c>
      <c r="AM21" s="85">
        <f t="shared" si="16"/>
        <v>5</v>
      </c>
      <c r="AN21" s="85">
        <f t="shared" si="17"/>
        <v>5</v>
      </c>
      <c r="AO21" s="85">
        <f t="shared" si="18"/>
        <v>5</v>
      </c>
      <c r="AP21" s="85">
        <f t="shared" si="19"/>
        <v>4</v>
      </c>
      <c r="AQ21" s="85">
        <f t="shared" si="20"/>
        <v>4</v>
      </c>
      <c r="AR21" s="85">
        <f t="shared" si="21"/>
        <v>5</v>
      </c>
      <c r="AS21" s="85">
        <f t="shared" si="22"/>
        <v>4</v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f t="shared" si="27"/>
        <v>17</v>
      </c>
      <c r="B22" s="100"/>
      <c r="C22" s="108" t="s">
        <v>31</v>
      </c>
      <c r="D22" s="201" t="s">
        <v>656</v>
      </c>
      <c r="E22" s="77">
        <v>2735</v>
      </c>
      <c r="F22" s="78"/>
      <c r="G22" s="78"/>
      <c r="H22" s="78">
        <v>3</v>
      </c>
      <c r="I22" s="78"/>
      <c r="J22" s="78"/>
      <c r="K22" s="78">
        <v>5</v>
      </c>
      <c r="L22" s="78">
        <v>5</v>
      </c>
      <c r="M22" s="78">
        <v>5</v>
      </c>
      <c r="N22" s="78">
        <v>5</v>
      </c>
      <c r="O22" s="78">
        <v>5</v>
      </c>
      <c r="P22" s="78">
        <v>3</v>
      </c>
      <c r="Q22" s="78">
        <v>5</v>
      </c>
      <c r="R22" s="93">
        <v>4</v>
      </c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8"/>
        <v>0</v>
      </c>
      <c r="Y22" s="123">
        <f t="shared" si="3"/>
        <v>0</v>
      </c>
      <c r="Z22" s="123">
        <f t="shared" si="4"/>
        <v>2</v>
      </c>
      <c r="AA22" s="123">
        <f t="shared" si="5"/>
        <v>1</v>
      </c>
      <c r="AB22" s="123">
        <f t="shared" si="6"/>
        <v>6</v>
      </c>
      <c r="AC22" s="123">
        <f t="shared" si="7"/>
        <v>9</v>
      </c>
      <c r="AD22" s="95">
        <f t="shared" si="8"/>
        <v>4.4444444444444446</v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>
        <f t="shared" si="12"/>
        <v>3</v>
      </c>
      <c r="AJ22" s="85" t="str">
        <f t="shared" si="13"/>
        <v/>
      </c>
      <c r="AK22" s="85" t="str">
        <f t="shared" si="14"/>
        <v/>
      </c>
      <c r="AL22" s="85">
        <f t="shared" si="15"/>
        <v>5</v>
      </c>
      <c r="AM22" s="85">
        <f t="shared" si="16"/>
        <v>5</v>
      </c>
      <c r="AN22" s="85">
        <f t="shared" si="17"/>
        <v>5</v>
      </c>
      <c r="AO22" s="85">
        <f t="shared" si="18"/>
        <v>5</v>
      </c>
      <c r="AP22" s="85">
        <f t="shared" si="19"/>
        <v>5</v>
      </c>
      <c r="AQ22" s="85">
        <f t="shared" si="20"/>
        <v>3</v>
      </c>
      <c r="AR22" s="85">
        <f t="shared" si="21"/>
        <v>5</v>
      </c>
      <c r="AS22" s="85">
        <f t="shared" si="22"/>
        <v>4</v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f t="shared" si="27"/>
        <v>18</v>
      </c>
      <c r="B23" s="100"/>
      <c r="C23" s="108" t="s">
        <v>31</v>
      </c>
      <c r="D23" s="201" t="s">
        <v>657</v>
      </c>
      <c r="E23" s="77">
        <v>2735</v>
      </c>
      <c r="F23" s="78"/>
      <c r="G23" s="78"/>
      <c r="H23" s="78">
        <v>5</v>
      </c>
      <c r="I23" s="78"/>
      <c r="J23" s="78"/>
      <c r="K23" s="78">
        <v>5</v>
      </c>
      <c r="L23" s="78">
        <v>4</v>
      </c>
      <c r="M23" s="78">
        <v>5</v>
      </c>
      <c r="N23" s="78">
        <v>4</v>
      </c>
      <c r="O23" s="78">
        <v>4</v>
      </c>
      <c r="P23" s="78">
        <v>4</v>
      </c>
      <c r="Q23" s="78">
        <v>5</v>
      </c>
      <c r="R23" s="93">
        <v>5</v>
      </c>
      <c r="S23" s="78"/>
      <c r="T23" s="78"/>
      <c r="U23" s="79"/>
      <c r="V23" s="94">
        <f t="shared" si="0"/>
        <v>4</v>
      </c>
      <c r="W23" s="123">
        <f t="shared" si="1"/>
        <v>0</v>
      </c>
      <c r="X23" s="123">
        <f t="shared" si="28"/>
        <v>0</v>
      </c>
      <c r="Y23" s="123">
        <f t="shared" si="3"/>
        <v>0</v>
      </c>
      <c r="Z23" s="123">
        <f t="shared" si="4"/>
        <v>0</v>
      </c>
      <c r="AA23" s="123">
        <f t="shared" si="5"/>
        <v>4</v>
      </c>
      <c r="AB23" s="123">
        <f t="shared" si="6"/>
        <v>5</v>
      </c>
      <c r="AC23" s="123">
        <f t="shared" si="7"/>
        <v>9</v>
      </c>
      <c r="AD23" s="95">
        <f t="shared" si="8"/>
        <v>4.5555555555555554</v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>
        <f t="shared" si="12"/>
        <v>5</v>
      </c>
      <c r="AJ23" s="85" t="str">
        <f t="shared" si="13"/>
        <v/>
      </c>
      <c r="AK23" s="85" t="str">
        <f t="shared" si="14"/>
        <v/>
      </c>
      <c r="AL23" s="85">
        <f t="shared" si="15"/>
        <v>5</v>
      </c>
      <c r="AM23" s="85">
        <f t="shared" si="16"/>
        <v>4</v>
      </c>
      <c r="AN23" s="85">
        <f t="shared" si="17"/>
        <v>5</v>
      </c>
      <c r="AO23" s="85">
        <f t="shared" si="18"/>
        <v>4</v>
      </c>
      <c r="AP23" s="85">
        <f t="shared" si="19"/>
        <v>4</v>
      </c>
      <c r="AQ23" s="85">
        <f t="shared" si="20"/>
        <v>4</v>
      </c>
      <c r="AR23" s="85">
        <f t="shared" si="21"/>
        <v>5</v>
      </c>
      <c r="AS23" s="85">
        <f t="shared" si="22"/>
        <v>5</v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f t="shared" si="27"/>
        <v>19</v>
      </c>
      <c r="B24" s="100"/>
      <c r="C24" s="108" t="s">
        <v>31</v>
      </c>
      <c r="D24" s="201" t="s">
        <v>658</v>
      </c>
      <c r="E24" s="77">
        <v>2735</v>
      </c>
      <c r="F24" s="78"/>
      <c r="G24" s="78"/>
      <c r="H24" s="78" t="s">
        <v>396</v>
      </c>
      <c r="I24" s="78"/>
      <c r="J24" s="78"/>
      <c r="K24" s="78">
        <v>4</v>
      </c>
      <c r="L24" s="78" t="s">
        <v>331</v>
      </c>
      <c r="M24" s="78">
        <v>4</v>
      </c>
      <c r="N24" s="78">
        <v>4</v>
      </c>
      <c r="O24" s="78">
        <v>5</v>
      </c>
      <c r="P24" s="78">
        <v>3</v>
      </c>
      <c r="Q24" s="78">
        <v>3</v>
      </c>
      <c r="R24" s="93" t="s">
        <v>304</v>
      </c>
      <c r="S24" s="78"/>
      <c r="T24" s="78"/>
      <c r="U24" s="79"/>
      <c r="V24" s="94">
        <f t="shared" si="0"/>
        <v>2</v>
      </c>
      <c r="W24" s="123">
        <f t="shared" si="1"/>
        <v>0</v>
      </c>
      <c r="X24" s="123">
        <f t="shared" si="28"/>
        <v>0</v>
      </c>
      <c r="Y24" s="123">
        <f t="shared" si="3"/>
        <v>1</v>
      </c>
      <c r="Z24" s="123">
        <f t="shared" si="4"/>
        <v>2</v>
      </c>
      <c r="AA24" s="123">
        <f t="shared" si="5"/>
        <v>3</v>
      </c>
      <c r="AB24" s="123">
        <f t="shared" si="6"/>
        <v>1</v>
      </c>
      <c r="AC24" s="123">
        <f t="shared" si="7"/>
        <v>7</v>
      </c>
      <c r="AD24" s="95">
        <f t="shared" si="8"/>
        <v>3.5714285714285716</v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>
        <f t="shared" si="12"/>
        <v>2</v>
      </c>
      <c r="AJ24" s="85" t="str">
        <f t="shared" si="13"/>
        <v/>
      </c>
      <c r="AK24" s="85" t="str">
        <f t="shared" si="14"/>
        <v/>
      </c>
      <c r="AL24" s="85">
        <f t="shared" si="15"/>
        <v>4</v>
      </c>
      <c r="AM24" s="85" t="str">
        <f t="shared" si="16"/>
        <v>А</v>
      </c>
      <c r="AN24" s="85">
        <f t="shared" si="17"/>
        <v>4</v>
      </c>
      <c r="AO24" s="85">
        <f t="shared" si="18"/>
        <v>4</v>
      </c>
      <c r="AP24" s="85">
        <f t="shared" si="19"/>
        <v>5</v>
      </c>
      <c r="AQ24" s="85">
        <f t="shared" si="20"/>
        <v>3</v>
      </c>
      <c r="AR24" s="85">
        <f t="shared" si="21"/>
        <v>3</v>
      </c>
      <c r="AS24" s="85" t="str">
        <f t="shared" si="22"/>
        <v>а</v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f t="shared" si="27"/>
        <v>20</v>
      </c>
      <c r="B25" s="100"/>
      <c r="C25" s="108" t="s">
        <v>31</v>
      </c>
      <c r="D25" s="201" t="s">
        <v>659</v>
      </c>
      <c r="E25" s="77">
        <v>2735</v>
      </c>
      <c r="F25" s="78"/>
      <c r="G25" s="78"/>
      <c r="H25" s="78">
        <v>5</v>
      </c>
      <c r="I25" s="78"/>
      <c r="J25" s="78"/>
      <c r="K25" s="78">
        <v>5</v>
      </c>
      <c r="L25" s="78">
        <v>5</v>
      </c>
      <c r="M25" s="78">
        <v>5</v>
      </c>
      <c r="N25" s="78">
        <v>5</v>
      </c>
      <c r="O25" s="78">
        <v>5</v>
      </c>
      <c r="P25" s="78">
        <v>4</v>
      </c>
      <c r="Q25" s="78">
        <v>5</v>
      </c>
      <c r="R25" s="93">
        <v>5</v>
      </c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8"/>
        <v>0</v>
      </c>
      <c r="Y25" s="123">
        <f t="shared" si="3"/>
        <v>0</v>
      </c>
      <c r="Z25" s="123">
        <f t="shared" si="4"/>
        <v>0</v>
      </c>
      <c r="AA25" s="123">
        <f t="shared" si="5"/>
        <v>1</v>
      </c>
      <c r="AB25" s="123">
        <f t="shared" si="6"/>
        <v>8</v>
      </c>
      <c r="AC25" s="123">
        <f t="shared" si="7"/>
        <v>9</v>
      </c>
      <c r="AD25" s="95">
        <f t="shared" si="8"/>
        <v>4.8888888888888893</v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>
        <f t="shared" si="12"/>
        <v>5</v>
      </c>
      <c r="AJ25" s="85" t="str">
        <f t="shared" si="13"/>
        <v/>
      </c>
      <c r="AK25" s="85" t="str">
        <f t="shared" si="14"/>
        <v/>
      </c>
      <c r="AL25" s="85">
        <f t="shared" si="15"/>
        <v>5</v>
      </c>
      <c r="AM25" s="85">
        <f t="shared" si="16"/>
        <v>5</v>
      </c>
      <c r="AN25" s="85">
        <f t="shared" si="17"/>
        <v>5</v>
      </c>
      <c r="AO25" s="85">
        <f t="shared" si="18"/>
        <v>5</v>
      </c>
      <c r="AP25" s="85">
        <f t="shared" si="19"/>
        <v>5</v>
      </c>
      <c r="AQ25" s="85">
        <f t="shared" si="20"/>
        <v>4</v>
      </c>
      <c r="AR25" s="85">
        <f t="shared" si="21"/>
        <v>5</v>
      </c>
      <c r="AS25" s="85">
        <f t="shared" si="22"/>
        <v>5</v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f t="shared" si="27"/>
        <v>21</v>
      </c>
      <c r="B26" s="100"/>
      <c r="C26" s="108" t="s">
        <v>31</v>
      </c>
      <c r="D26" s="201" t="s">
        <v>660</v>
      </c>
      <c r="E26" s="77">
        <v>2735</v>
      </c>
      <c r="F26" s="78"/>
      <c r="G26" s="78"/>
      <c r="H26" s="78" t="s">
        <v>114</v>
      </c>
      <c r="I26" s="78"/>
      <c r="J26" s="78"/>
      <c r="K26" s="78">
        <v>5</v>
      </c>
      <c r="L26" s="78">
        <v>5</v>
      </c>
      <c r="M26" s="78">
        <v>5</v>
      </c>
      <c r="N26" s="78">
        <v>5</v>
      </c>
      <c r="O26" s="78">
        <v>5</v>
      </c>
      <c r="P26" s="78">
        <v>4</v>
      </c>
      <c r="Q26" s="78">
        <v>5</v>
      </c>
      <c r="R26" s="93">
        <v>5</v>
      </c>
      <c r="S26" s="78"/>
      <c r="T26" s="78"/>
      <c r="U26" s="79"/>
      <c r="V26" s="94">
        <f t="shared" si="0"/>
        <v>2</v>
      </c>
      <c r="W26" s="123">
        <f t="shared" si="1"/>
        <v>0</v>
      </c>
      <c r="X26" s="123">
        <f t="shared" si="28"/>
        <v>0</v>
      </c>
      <c r="Y26" s="123">
        <f t="shared" si="3"/>
        <v>1</v>
      </c>
      <c r="Z26" s="123">
        <f t="shared" si="4"/>
        <v>0</v>
      </c>
      <c r="AA26" s="123">
        <f t="shared" si="5"/>
        <v>1</v>
      </c>
      <c r="AB26" s="123">
        <f t="shared" si="6"/>
        <v>7</v>
      </c>
      <c r="AC26" s="123">
        <f t="shared" si="7"/>
        <v>9</v>
      </c>
      <c r="AD26" s="95">
        <f t="shared" si="8"/>
        <v>4.5555555555555554</v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>
        <f t="shared" si="12"/>
        <v>2</v>
      </c>
      <c r="AJ26" s="85" t="str">
        <f t="shared" si="13"/>
        <v/>
      </c>
      <c r="AK26" s="85" t="str">
        <f t="shared" si="14"/>
        <v/>
      </c>
      <c r="AL26" s="85">
        <f t="shared" si="15"/>
        <v>5</v>
      </c>
      <c r="AM26" s="85">
        <f t="shared" si="16"/>
        <v>5</v>
      </c>
      <c r="AN26" s="85">
        <f t="shared" si="17"/>
        <v>5</v>
      </c>
      <c r="AO26" s="85">
        <f t="shared" si="18"/>
        <v>5</v>
      </c>
      <c r="AP26" s="85">
        <f t="shared" si="19"/>
        <v>5</v>
      </c>
      <c r="AQ26" s="85">
        <f t="shared" si="20"/>
        <v>4</v>
      </c>
      <c r="AR26" s="85">
        <f t="shared" si="21"/>
        <v>5</v>
      </c>
      <c r="AS26" s="85">
        <f t="shared" si="22"/>
        <v>5</v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f t="shared" si="27"/>
        <v>22</v>
      </c>
      <c r="B27" s="100"/>
      <c r="C27" s="108" t="s">
        <v>31</v>
      </c>
      <c r="D27" s="201" t="s">
        <v>661</v>
      </c>
      <c r="E27" s="77">
        <v>2735</v>
      </c>
      <c r="F27" s="78"/>
      <c r="G27" s="78"/>
      <c r="H27" s="78" t="s">
        <v>114</v>
      </c>
      <c r="I27" s="78"/>
      <c r="J27" s="78"/>
      <c r="K27" s="78">
        <v>4</v>
      </c>
      <c r="L27" s="78">
        <v>4</v>
      </c>
      <c r="M27" s="78">
        <v>4</v>
      </c>
      <c r="N27" s="78">
        <v>5</v>
      </c>
      <c r="O27" s="78">
        <v>4</v>
      </c>
      <c r="P27" s="78">
        <v>3</v>
      </c>
      <c r="Q27" s="78">
        <v>5</v>
      </c>
      <c r="R27" s="93">
        <v>4</v>
      </c>
      <c r="S27" s="78"/>
      <c r="T27" s="78"/>
      <c r="U27" s="79"/>
      <c r="V27" s="94">
        <f t="shared" si="0"/>
        <v>2</v>
      </c>
      <c r="W27" s="123">
        <f t="shared" si="1"/>
        <v>0</v>
      </c>
      <c r="X27" s="123">
        <f t="shared" si="28"/>
        <v>0</v>
      </c>
      <c r="Y27" s="123">
        <f t="shared" si="3"/>
        <v>1</v>
      </c>
      <c r="Z27" s="123">
        <f t="shared" si="4"/>
        <v>1</v>
      </c>
      <c r="AA27" s="123">
        <f t="shared" si="5"/>
        <v>5</v>
      </c>
      <c r="AB27" s="123">
        <f t="shared" si="6"/>
        <v>2</v>
      </c>
      <c r="AC27" s="123">
        <f t="shared" si="7"/>
        <v>9</v>
      </c>
      <c r="AD27" s="95">
        <f t="shared" si="8"/>
        <v>3.8888888888888888</v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>
        <f t="shared" si="12"/>
        <v>2</v>
      </c>
      <c r="AJ27" s="85" t="str">
        <f t="shared" si="13"/>
        <v/>
      </c>
      <c r="AK27" s="85" t="str">
        <f t="shared" si="14"/>
        <v/>
      </c>
      <c r="AL27" s="85">
        <f t="shared" si="15"/>
        <v>4</v>
      </c>
      <c r="AM27" s="85">
        <f t="shared" si="16"/>
        <v>4</v>
      </c>
      <c r="AN27" s="85">
        <f t="shared" si="17"/>
        <v>4</v>
      </c>
      <c r="AO27" s="85">
        <f t="shared" si="18"/>
        <v>5</v>
      </c>
      <c r="AP27" s="85">
        <f t="shared" si="19"/>
        <v>4</v>
      </c>
      <c r="AQ27" s="85">
        <f t="shared" si="20"/>
        <v>3</v>
      </c>
      <c r="AR27" s="85">
        <f t="shared" si="21"/>
        <v>5</v>
      </c>
      <c r="AS27" s="85">
        <f t="shared" si="22"/>
        <v>4</v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f t="shared" si="27"/>
        <v>23</v>
      </c>
      <c r="B28" s="100"/>
      <c r="C28" s="108" t="s">
        <v>31</v>
      </c>
      <c r="D28" s="201" t="s">
        <v>662</v>
      </c>
      <c r="E28" s="77">
        <v>2735</v>
      </c>
      <c r="F28" s="78"/>
      <c r="G28" s="78"/>
      <c r="H28" s="78">
        <v>5</v>
      </c>
      <c r="I28" s="78"/>
      <c r="J28" s="78"/>
      <c r="K28" s="78">
        <v>3</v>
      </c>
      <c r="L28" s="78">
        <v>3</v>
      </c>
      <c r="M28" s="78">
        <v>4</v>
      </c>
      <c r="N28" s="78">
        <v>3</v>
      </c>
      <c r="O28" s="78">
        <v>3</v>
      </c>
      <c r="P28" s="78">
        <v>3</v>
      </c>
      <c r="Q28" s="78">
        <v>3</v>
      </c>
      <c r="R28" s="93">
        <v>4</v>
      </c>
      <c r="S28" s="78"/>
      <c r="T28" s="78"/>
      <c r="U28" s="79"/>
      <c r="V28" s="94">
        <f t="shared" si="0"/>
        <v>3</v>
      </c>
      <c r="W28" s="123">
        <f t="shared" si="1"/>
        <v>0</v>
      </c>
      <c r="X28" s="123">
        <f t="shared" si="28"/>
        <v>0</v>
      </c>
      <c r="Y28" s="123">
        <f t="shared" si="3"/>
        <v>0</v>
      </c>
      <c r="Z28" s="123">
        <f t="shared" si="4"/>
        <v>6</v>
      </c>
      <c r="AA28" s="123">
        <f t="shared" si="5"/>
        <v>2</v>
      </c>
      <c r="AB28" s="123">
        <f t="shared" si="6"/>
        <v>1</v>
      </c>
      <c r="AC28" s="123">
        <f t="shared" si="7"/>
        <v>9</v>
      </c>
      <c r="AD28" s="95">
        <f t="shared" si="8"/>
        <v>3.4444444444444446</v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>
        <f t="shared" si="12"/>
        <v>5</v>
      </c>
      <c r="AJ28" s="85" t="str">
        <f t="shared" si="13"/>
        <v/>
      </c>
      <c r="AK28" s="85" t="str">
        <f t="shared" si="14"/>
        <v/>
      </c>
      <c r="AL28" s="85">
        <f t="shared" si="15"/>
        <v>3</v>
      </c>
      <c r="AM28" s="85">
        <f t="shared" si="16"/>
        <v>3</v>
      </c>
      <c r="AN28" s="85">
        <f t="shared" si="17"/>
        <v>4</v>
      </c>
      <c r="AO28" s="85">
        <f t="shared" si="18"/>
        <v>3</v>
      </c>
      <c r="AP28" s="85">
        <f t="shared" si="19"/>
        <v>3</v>
      </c>
      <c r="AQ28" s="85">
        <f t="shared" si="20"/>
        <v>3</v>
      </c>
      <c r="AR28" s="85">
        <f t="shared" si="21"/>
        <v>3</v>
      </c>
      <c r="AS28" s="85">
        <f t="shared" si="22"/>
        <v>4</v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f t="shared" si="27"/>
        <v>24</v>
      </c>
      <c r="B29" s="100"/>
      <c r="C29" s="108" t="s">
        <v>31</v>
      </c>
      <c r="D29" s="201" t="s">
        <v>663</v>
      </c>
      <c r="E29" s="77">
        <v>2735</v>
      </c>
      <c r="F29" s="78"/>
      <c r="G29" s="78"/>
      <c r="H29" s="78">
        <v>5</v>
      </c>
      <c r="I29" s="78"/>
      <c r="J29" s="78"/>
      <c r="K29" s="78">
        <v>4</v>
      </c>
      <c r="L29" s="78">
        <v>3</v>
      </c>
      <c r="M29" s="78">
        <v>4</v>
      </c>
      <c r="N29" s="78">
        <v>3</v>
      </c>
      <c r="O29" s="78">
        <v>3</v>
      </c>
      <c r="P29" s="78">
        <v>3</v>
      </c>
      <c r="Q29" s="78">
        <v>4</v>
      </c>
      <c r="R29" s="93">
        <v>4</v>
      </c>
      <c r="S29" s="78"/>
      <c r="T29" s="78"/>
      <c r="U29" s="79"/>
      <c r="V29" s="94">
        <f t="shared" si="0"/>
        <v>3</v>
      </c>
      <c r="W29" s="123">
        <f t="shared" si="1"/>
        <v>0</v>
      </c>
      <c r="X29" s="123">
        <f t="shared" si="28"/>
        <v>0</v>
      </c>
      <c r="Y29" s="123">
        <f t="shared" si="3"/>
        <v>0</v>
      </c>
      <c r="Z29" s="123">
        <f t="shared" si="4"/>
        <v>4</v>
      </c>
      <c r="AA29" s="123">
        <f t="shared" si="5"/>
        <v>4</v>
      </c>
      <c r="AB29" s="123">
        <f t="shared" si="6"/>
        <v>1</v>
      </c>
      <c r="AC29" s="123">
        <f t="shared" si="7"/>
        <v>9</v>
      </c>
      <c r="AD29" s="95">
        <f t="shared" si="8"/>
        <v>3.6666666666666665</v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>
        <f t="shared" si="12"/>
        <v>5</v>
      </c>
      <c r="AJ29" s="85" t="str">
        <f t="shared" si="13"/>
        <v/>
      </c>
      <c r="AK29" s="85" t="str">
        <f t="shared" si="14"/>
        <v/>
      </c>
      <c r="AL29" s="85">
        <f t="shared" si="15"/>
        <v>4</v>
      </c>
      <c r="AM29" s="85">
        <f t="shared" si="16"/>
        <v>3</v>
      </c>
      <c r="AN29" s="85">
        <f t="shared" si="17"/>
        <v>4</v>
      </c>
      <c r="AO29" s="85">
        <f t="shared" si="18"/>
        <v>3</v>
      </c>
      <c r="AP29" s="85">
        <f t="shared" si="19"/>
        <v>3</v>
      </c>
      <c r="AQ29" s="85">
        <f t="shared" si="20"/>
        <v>3</v>
      </c>
      <c r="AR29" s="85">
        <f t="shared" si="21"/>
        <v>4</v>
      </c>
      <c r="AS29" s="85">
        <f t="shared" si="22"/>
        <v>4</v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f t="shared" si="27"/>
        <v>25</v>
      </c>
      <c r="B30" s="100"/>
      <c r="C30" s="108" t="s">
        <v>31</v>
      </c>
      <c r="D30" s="201" t="s">
        <v>664</v>
      </c>
      <c r="E30" s="77">
        <v>2735</v>
      </c>
      <c r="F30" s="78"/>
      <c r="G30" s="78"/>
      <c r="H30" s="78" t="s">
        <v>114</v>
      </c>
      <c r="I30" s="78"/>
      <c r="J30" s="78"/>
      <c r="K30" s="78">
        <v>4</v>
      </c>
      <c r="L30" s="78">
        <v>4</v>
      </c>
      <c r="M30" s="78">
        <v>4</v>
      </c>
      <c r="N30" s="78">
        <v>3</v>
      </c>
      <c r="O30" s="78">
        <v>4</v>
      </c>
      <c r="P30" s="78">
        <v>3</v>
      </c>
      <c r="Q30" s="78">
        <v>3</v>
      </c>
      <c r="R30" s="93">
        <v>3</v>
      </c>
      <c r="S30" s="78"/>
      <c r="T30" s="78"/>
      <c r="U30" s="79"/>
      <c r="V30" s="94">
        <f t="shared" si="0"/>
        <v>2</v>
      </c>
      <c r="W30" s="123">
        <f t="shared" si="1"/>
        <v>0</v>
      </c>
      <c r="X30" s="123">
        <f t="shared" si="28"/>
        <v>0</v>
      </c>
      <c r="Y30" s="123">
        <f t="shared" si="3"/>
        <v>1</v>
      </c>
      <c r="Z30" s="123">
        <f t="shared" si="4"/>
        <v>4</v>
      </c>
      <c r="AA30" s="123">
        <f t="shared" si="5"/>
        <v>4</v>
      </c>
      <c r="AB30" s="123">
        <f t="shared" si="6"/>
        <v>0</v>
      </c>
      <c r="AC30" s="123">
        <f t="shared" si="7"/>
        <v>9</v>
      </c>
      <c r="AD30" s="95">
        <f t="shared" si="8"/>
        <v>3.3333333333333335</v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>
        <f t="shared" si="12"/>
        <v>2</v>
      </c>
      <c r="AJ30" s="85" t="str">
        <f t="shared" si="13"/>
        <v/>
      </c>
      <c r="AK30" s="85" t="str">
        <f t="shared" si="14"/>
        <v/>
      </c>
      <c r="AL30" s="85">
        <f t="shared" si="15"/>
        <v>4</v>
      </c>
      <c r="AM30" s="85">
        <f t="shared" si="16"/>
        <v>4</v>
      </c>
      <c r="AN30" s="85">
        <f t="shared" si="17"/>
        <v>4</v>
      </c>
      <c r="AO30" s="85">
        <f t="shared" si="18"/>
        <v>3</v>
      </c>
      <c r="AP30" s="85">
        <f t="shared" si="19"/>
        <v>4</v>
      </c>
      <c r="AQ30" s="85">
        <f t="shared" si="20"/>
        <v>3</v>
      </c>
      <c r="AR30" s="85">
        <f t="shared" si="21"/>
        <v>3</v>
      </c>
      <c r="AS30" s="85">
        <f t="shared" si="22"/>
        <v>3</v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f t="shared" si="27"/>
        <v>26</v>
      </c>
      <c r="B31" s="74"/>
      <c r="C31" s="108" t="s">
        <v>31</v>
      </c>
      <c r="D31" s="201" t="s">
        <v>665</v>
      </c>
      <c r="E31" s="77">
        <v>2735</v>
      </c>
      <c r="F31" s="78"/>
      <c r="G31" s="78"/>
      <c r="H31" s="78">
        <v>4</v>
      </c>
      <c r="I31" s="78"/>
      <c r="J31" s="78"/>
      <c r="K31" s="78">
        <v>5</v>
      </c>
      <c r="L31" s="78">
        <v>5</v>
      </c>
      <c r="M31" s="78">
        <v>5</v>
      </c>
      <c r="N31" s="78">
        <v>4</v>
      </c>
      <c r="O31" s="78">
        <v>5</v>
      </c>
      <c r="P31" s="78">
        <v>4</v>
      </c>
      <c r="Q31" s="78">
        <v>5</v>
      </c>
      <c r="R31" s="93">
        <v>4</v>
      </c>
      <c r="S31" s="78"/>
      <c r="T31" s="78"/>
      <c r="U31" s="79"/>
      <c r="V31" s="94">
        <f t="shared" si="0"/>
        <v>4</v>
      </c>
      <c r="W31" s="123">
        <f t="shared" si="1"/>
        <v>0</v>
      </c>
      <c r="X31" s="123">
        <f>COUNTIF(AG31:AV31,"д")</f>
        <v>0</v>
      </c>
      <c r="Y31" s="123">
        <f t="shared" si="3"/>
        <v>0</v>
      </c>
      <c r="Z31" s="123">
        <f t="shared" si="4"/>
        <v>0</v>
      </c>
      <c r="AA31" s="123">
        <f t="shared" si="5"/>
        <v>4</v>
      </c>
      <c r="AB31" s="123">
        <f t="shared" si="6"/>
        <v>5</v>
      </c>
      <c r="AC31" s="123">
        <f t="shared" si="7"/>
        <v>9</v>
      </c>
      <c r="AD31" s="95">
        <f t="shared" si="8"/>
        <v>4.5555555555555554</v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>
        <f t="shared" si="12"/>
        <v>4</v>
      </c>
      <c r="AJ31" s="85" t="str">
        <f t="shared" si="13"/>
        <v/>
      </c>
      <c r="AK31" s="85" t="str">
        <f t="shared" si="14"/>
        <v/>
      </c>
      <c r="AL31" s="85">
        <f t="shared" si="15"/>
        <v>5</v>
      </c>
      <c r="AM31" s="85">
        <f t="shared" si="16"/>
        <v>5</v>
      </c>
      <c r="AN31" s="85">
        <f t="shared" si="17"/>
        <v>5</v>
      </c>
      <c r="AO31" s="85">
        <f t="shared" si="18"/>
        <v>4</v>
      </c>
      <c r="AP31" s="85">
        <f t="shared" si="19"/>
        <v>5</v>
      </c>
      <c r="AQ31" s="85">
        <f t="shared" si="20"/>
        <v>4</v>
      </c>
      <c r="AR31" s="85">
        <f t="shared" si="21"/>
        <v>5</v>
      </c>
      <c r="AS31" s="85">
        <f t="shared" si="22"/>
        <v>4</v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98"/>
      <c r="E32" s="77"/>
      <c r="F32" s="78"/>
      <c r="G32" s="78"/>
      <c r="H32" s="78"/>
      <c r="I32" s="78"/>
      <c r="J32" s="78"/>
      <c r="K32" s="78"/>
      <c r="L32" s="78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ref="X32:X37" si="29">COUNTIF(AF32:AU32,"д")</f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4" t="str">
        <f t="shared" si="10"/>
        <v/>
      </c>
      <c r="AH32" s="204" t="str">
        <f t="shared" si="11"/>
        <v/>
      </c>
      <c r="AI32" s="204" t="str">
        <f t="shared" si="12"/>
        <v/>
      </c>
      <c r="AJ32" s="204" t="str">
        <f t="shared" si="13"/>
        <v/>
      </c>
      <c r="AK32" s="204" t="str">
        <f t="shared" si="14"/>
        <v/>
      </c>
      <c r="AL32" s="204" t="str">
        <f t="shared" si="15"/>
        <v/>
      </c>
      <c r="AM32" s="204" t="str">
        <f t="shared" si="16"/>
        <v/>
      </c>
      <c r="AN32" s="204" t="str">
        <f t="shared" si="17"/>
        <v/>
      </c>
      <c r="AO32" s="204" t="str">
        <f t="shared" si="18"/>
        <v/>
      </c>
      <c r="AP32" s="204" t="str">
        <f t="shared" si="19"/>
        <v/>
      </c>
      <c r="AQ32" s="204" t="str">
        <f t="shared" si="20"/>
        <v/>
      </c>
      <c r="AR32" s="204" t="str">
        <f t="shared" si="21"/>
        <v/>
      </c>
      <c r="AS32" s="204" t="str">
        <f t="shared" si="22"/>
        <v/>
      </c>
      <c r="AT32" s="204" t="str">
        <f t="shared" si="23"/>
        <v/>
      </c>
      <c r="AU32" s="204" t="str">
        <f t="shared" si="24"/>
        <v/>
      </c>
      <c r="AV32" s="204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203"/>
      <c r="E33" s="77"/>
      <c r="F33" s="78"/>
      <c r="G33" s="78"/>
      <c r="H33" s="103"/>
      <c r="I33" s="78"/>
      <c r="J33" s="78"/>
      <c r="K33" s="78"/>
      <c r="L33" s="78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9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4" t="str">
        <f t="shared" si="10"/>
        <v/>
      </c>
      <c r="AH33" s="204" t="str">
        <f t="shared" si="11"/>
        <v/>
      </c>
      <c r="AI33" s="204" t="str">
        <f t="shared" si="12"/>
        <v/>
      </c>
      <c r="AJ33" s="204" t="str">
        <f t="shared" si="13"/>
        <v/>
      </c>
      <c r="AK33" s="204" t="str">
        <f t="shared" si="14"/>
        <v/>
      </c>
      <c r="AL33" s="204" t="str">
        <f t="shared" si="15"/>
        <v/>
      </c>
      <c r="AM33" s="204" t="str">
        <f t="shared" si="16"/>
        <v/>
      </c>
      <c r="AN33" s="204" t="str">
        <f t="shared" si="17"/>
        <v/>
      </c>
      <c r="AO33" s="204" t="str">
        <f t="shared" si="18"/>
        <v/>
      </c>
      <c r="AP33" s="204" t="str">
        <f t="shared" si="19"/>
        <v/>
      </c>
      <c r="AQ33" s="204" t="str">
        <f t="shared" si="20"/>
        <v/>
      </c>
      <c r="AR33" s="204" t="str">
        <f t="shared" si="21"/>
        <v/>
      </c>
      <c r="AS33" s="204" t="str">
        <f t="shared" si="22"/>
        <v/>
      </c>
      <c r="AT33" s="204" t="str">
        <f t="shared" si="23"/>
        <v/>
      </c>
      <c r="AU33" s="204" t="str">
        <f t="shared" si="24"/>
        <v/>
      </c>
      <c r="AV33" s="204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7.399999999999999" x14ac:dyDescent="0.25">
      <c r="A34" s="73">
        <v>29</v>
      </c>
      <c r="B34" s="110"/>
      <c r="C34" s="111"/>
      <c r="D34" s="112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9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4" t="str">
        <f t="shared" si="10"/>
        <v/>
      </c>
      <c r="AH34" s="204" t="str">
        <f t="shared" si="11"/>
        <v/>
      </c>
      <c r="AI34" s="204" t="str">
        <f t="shared" si="12"/>
        <v/>
      </c>
      <c r="AJ34" s="204" t="str">
        <f t="shared" si="13"/>
        <v/>
      </c>
      <c r="AK34" s="204" t="str">
        <f t="shared" si="14"/>
        <v/>
      </c>
      <c r="AL34" s="204" t="str">
        <f t="shared" si="15"/>
        <v/>
      </c>
      <c r="AM34" s="204" t="str">
        <f t="shared" si="16"/>
        <v/>
      </c>
      <c r="AN34" s="204" t="str">
        <f t="shared" si="17"/>
        <v/>
      </c>
      <c r="AO34" s="204" t="str">
        <f t="shared" si="18"/>
        <v/>
      </c>
      <c r="AP34" s="204" t="str">
        <f t="shared" si="19"/>
        <v/>
      </c>
      <c r="AQ34" s="204" t="str">
        <f t="shared" si="20"/>
        <v/>
      </c>
      <c r="AR34" s="204" t="str">
        <f t="shared" si="21"/>
        <v/>
      </c>
      <c r="AS34" s="204" t="str">
        <f t="shared" si="22"/>
        <v/>
      </c>
      <c r="AT34" s="204" t="str">
        <f t="shared" si="23"/>
        <v/>
      </c>
      <c r="AU34" s="204" t="str">
        <f t="shared" si="24"/>
        <v/>
      </c>
      <c r="AV34" s="204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9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4" t="str">
        <f t="shared" si="10"/>
        <v/>
      </c>
      <c r="AH35" s="204" t="str">
        <f t="shared" si="11"/>
        <v/>
      </c>
      <c r="AI35" s="204" t="str">
        <f t="shared" si="12"/>
        <v/>
      </c>
      <c r="AJ35" s="204" t="str">
        <f t="shared" si="13"/>
        <v/>
      </c>
      <c r="AK35" s="204" t="str">
        <f t="shared" si="14"/>
        <v/>
      </c>
      <c r="AL35" s="204" t="str">
        <f t="shared" si="15"/>
        <v/>
      </c>
      <c r="AM35" s="204" t="str">
        <f t="shared" si="16"/>
        <v/>
      </c>
      <c r="AN35" s="204" t="str">
        <f t="shared" si="17"/>
        <v/>
      </c>
      <c r="AO35" s="204" t="str">
        <f t="shared" si="18"/>
        <v/>
      </c>
      <c r="AP35" s="204" t="str">
        <f t="shared" si="19"/>
        <v/>
      </c>
      <c r="AQ35" s="204" t="str">
        <f t="shared" si="20"/>
        <v/>
      </c>
      <c r="AR35" s="204" t="str">
        <f t="shared" si="21"/>
        <v/>
      </c>
      <c r="AS35" s="204" t="str">
        <f t="shared" si="22"/>
        <v/>
      </c>
      <c r="AT35" s="204" t="str">
        <f t="shared" si="23"/>
        <v/>
      </c>
      <c r="AU35" s="204" t="str">
        <f t="shared" si="24"/>
        <v/>
      </c>
      <c r="AV35" s="204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9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4" t="str">
        <f t="shared" si="10"/>
        <v/>
      </c>
      <c r="AH36" s="204" t="str">
        <f t="shared" si="11"/>
        <v/>
      </c>
      <c r="AI36" s="204" t="str">
        <f t="shared" si="12"/>
        <v/>
      </c>
      <c r="AJ36" s="204" t="str">
        <f t="shared" si="13"/>
        <v/>
      </c>
      <c r="AK36" s="204" t="str">
        <f t="shared" si="14"/>
        <v/>
      </c>
      <c r="AL36" s="204" t="str">
        <f t="shared" si="15"/>
        <v/>
      </c>
      <c r="AM36" s="204" t="str">
        <f t="shared" si="16"/>
        <v/>
      </c>
      <c r="AN36" s="204" t="str">
        <f t="shared" si="17"/>
        <v/>
      </c>
      <c r="AO36" s="204" t="str">
        <f t="shared" si="18"/>
        <v/>
      </c>
      <c r="AP36" s="204" t="str">
        <f t="shared" si="19"/>
        <v/>
      </c>
      <c r="AQ36" s="204" t="str">
        <f t="shared" si="20"/>
        <v/>
      </c>
      <c r="AR36" s="204" t="str">
        <f t="shared" si="21"/>
        <v/>
      </c>
      <c r="AS36" s="204" t="str">
        <f t="shared" si="22"/>
        <v/>
      </c>
      <c r="AT36" s="204" t="str">
        <f t="shared" si="23"/>
        <v/>
      </c>
      <c r="AU36" s="204" t="str">
        <f t="shared" si="24"/>
        <v/>
      </c>
      <c r="AV36" s="204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COUNTIF(E6:E36,"2735")</f>
        <v>26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9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4" t="str">
        <f t="shared" si="10"/>
        <v/>
      </c>
      <c r="AH37" s="204" t="str">
        <f t="shared" si="11"/>
        <v/>
      </c>
      <c r="AI37" s="204" t="str">
        <f t="shared" si="12"/>
        <v/>
      </c>
      <c r="AJ37" s="204" t="str">
        <f t="shared" si="13"/>
        <v/>
      </c>
      <c r="AK37" s="204" t="str">
        <f t="shared" si="14"/>
        <v/>
      </c>
      <c r="AL37" s="204" t="str">
        <f t="shared" si="15"/>
        <v/>
      </c>
      <c r="AM37" s="204" t="str">
        <f t="shared" si="16"/>
        <v/>
      </c>
      <c r="AN37" s="204" t="str">
        <f t="shared" si="17"/>
        <v/>
      </c>
      <c r="AO37" s="204" t="str">
        <f t="shared" si="18"/>
        <v/>
      </c>
      <c r="AP37" s="204" t="str">
        <f t="shared" si="19"/>
        <v/>
      </c>
      <c r="AQ37" s="204" t="str">
        <f t="shared" si="20"/>
        <v/>
      </c>
      <c r="AR37" s="204" t="str">
        <f t="shared" si="21"/>
        <v/>
      </c>
      <c r="AS37" s="204" t="str">
        <f t="shared" si="22"/>
        <v/>
      </c>
      <c r="AT37" s="204" t="str">
        <f t="shared" si="23"/>
        <v/>
      </c>
      <c r="AU37" s="204" t="str">
        <f t="shared" si="24"/>
        <v/>
      </c>
      <c r="AV37" s="204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>
        <v>3.4615384615384617</v>
      </c>
      <c r="I38" s="120" t="str">
        <v xml:space="preserve"> </v>
      </c>
      <c r="J38" s="120" t="str">
        <v xml:space="preserve"> </v>
      </c>
      <c r="K38" s="120">
        <v>4.3461538461538458</v>
      </c>
      <c r="L38" s="120">
        <v>4.541666666666667</v>
      </c>
      <c r="M38" s="120">
        <v>4.4615384615384617</v>
      </c>
      <c r="N38" s="120">
        <v>4.2692307692307692</v>
      </c>
      <c r="O38" s="121">
        <v>4.2692307692307692</v>
      </c>
      <c r="P38" s="122">
        <v>3.5384615384615383</v>
      </c>
      <c r="Q38" s="122">
        <v>4.2307692307692308</v>
      </c>
      <c r="R38" s="122">
        <v>4.04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сводн.!T20</f>
        <v>3</v>
      </c>
      <c r="W38" s="123">
        <f>SUM(W6:W37)</f>
        <v>0</v>
      </c>
      <c r="X38" s="123">
        <f>SUM(X6:X37)</f>
        <v>0</v>
      </c>
      <c r="Y38" s="123">
        <f>SUM(Y6:Y37)-X38</f>
        <v>9</v>
      </c>
      <c r="Z38" s="123">
        <f>SUM(Z6:Z37)</f>
        <v>41</v>
      </c>
      <c r="AA38" s="123">
        <f>SUM(AA6:AA37)</f>
        <v>93</v>
      </c>
      <c r="AB38" s="123">
        <f>SUM(AB6:AB37)</f>
        <v>88</v>
      </c>
      <c r="AC38" s="123">
        <f t="shared" si="7"/>
        <v>231</v>
      </c>
      <c r="AD38" s="95">
        <f t="shared" si="8"/>
        <v>4.1255411255411252</v>
      </c>
      <c r="AE38" s="124"/>
      <c r="AF38" s="17"/>
      <c r="AG38" s="125" t="str">
        <f t="shared" ref="AG38:AV38" si="30">IF(COUNT(AG6:AG37)=0," ",SUM(AG6:AG37)/COUNT(AG6:AG37))</f>
        <v xml:space="preserve"> </v>
      </c>
      <c r="AH38" s="125" t="str">
        <f t="shared" si="30"/>
        <v xml:space="preserve"> </v>
      </c>
      <c r="AI38" s="125">
        <f t="shared" si="30"/>
        <v>3.4615384615384617</v>
      </c>
      <c r="AJ38" s="125" t="str">
        <f t="shared" si="30"/>
        <v xml:space="preserve"> </v>
      </c>
      <c r="AK38" s="125" t="str">
        <f t="shared" si="30"/>
        <v xml:space="preserve"> </v>
      </c>
      <c r="AL38" s="125">
        <f t="shared" si="30"/>
        <v>4.3461538461538458</v>
      </c>
      <c r="AM38" s="125">
        <f t="shared" si="30"/>
        <v>4.541666666666667</v>
      </c>
      <c r="AN38" s="125">
        <f t="shared" si="30"/>
        <v>4.4615384615384617</v>
      </c>
      <c r="AO38" s="125">
        <f t="shared" si="30"/>
        <v>4.2692307692307692</v>
      </c>
      <c r="AP38" s="125">
        <f t="shared" si="30"/>
        <v>4.2692307692307692</v>
      </c>
      <c r="AQ38" s="125">
        <f t="shared" si="30"/>
        <v>3.5384615384615383</v>
      </c>
      <c r="AR38" s="125">
        <f t="shared" si="30"/>
        <v>4.2307692307692308</v>
      </c>
      <c r="AS38" s="125">
        <f t="shared" si="30"/>
        <v>4.04</v>
      </c>
      <c r="AT38" s="125" t="str">
        <f t="shared" si="30"/>
        <v xml:space="preserve"> </v>
      </c>
      <c r="AU38" s="125" t="str">
        <f t="shared" si="30"/>
        <v xml:space="preserve"> </v>
      </c>
      <c r="AV38" s="126" t="str">
        <f t="shared" si="30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 t="str">
        <v>0</v>
      </c>
      <c r="H39" s="130">
        <v>8</v>
      </c>
      <c r="I39" s="130" t="str">
        <v>0</v>
      </c>
      <c r="J39" s="130" t="str">
        <v>0</v>
      </c>
      <c r="K39" s="130">
        <v>11</v>
      </c>
      <c r="L39" s="130">
        <v>16</v>
      </c>
      <c r="M39" s="130">
        <v>13</v>
      </c>
      <c r="N39" s="130">
        <v>10</v>
      </c>
      <c r="O39" s="131">
        <v>11</v>
      </c>
      <c r="P39" s="131">
        <v>2</v>
      </c>
      <c r="Q39" s="131">
        <v>12</v>
      </c>
      <c r="R39" s="131">
        <v>5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</v>
      </c>
      <c r="W39" s="133"/>
      <c r="X39" s="134">
        <f>SUM(X38:AB38)</f>
        <v>231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31">IF(COUNTIF(AG6:AG37,5)=0,"0",COUNTIF(AG6:AG37,5))</f>
        <v>0</v>
      </c>
      <c r="AH39" s="137" t="str">
        <f t="shared" si="31"/>
        <v>0</v>
      </c>
      <c r="AI39" s="137">
        <f t="shared" si="31"/>
        <v>8</v>
      </c>
      <c r="AJ39" s="137" t="str">
        <f t="shared" si="31"/>
        <v>0</v>
      </c>
      <c r="AK39" s="137" t="str">
        <f t="shared" si="31"/>
        <v>0</v>
      </c>
      <c r="AL39" s="137">
        <f t="shared" si="31"/>
        <v>11</v>
      </c>
      <c r="AM39" s="137">
        <f t="shared" si="31"/>
        <v>16</v>
      </c>
      <c r="AN39" s="137">
        <f t="shared" si="31"/>
        <v>13</v>
      </c>
      <c r="AO39" s="137">
        <f t="shared" si="31"/>
        <v>10</v>
      </c>
      <c r="AP39" s="137">
        <f t="shared" si="31"/>
        <v>11</v>
      </c>
      <c r="AQ39" s="137">
        <f t="shared" si="31"/>
        <v>2</v>
      </c>
      <c r="AR39" s="137">
        <f t="shared" si="31"/>
        <v>12</v>
      </c>
      <c r="AS39" s="137">
        <f t="shared" si="31"/>
        <v>5</v>
      </c>
      <c r="AT39" s="137" t="str">
        <f t="shared" si="31"/>
        <v>0</v>
      </c>
      <c r="AU39" s="137" t="str">
        <f t="shared" si="31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 t="str">
        <v>0</v>
      </c>
      <c r="H40" s="145">
        <v>4</v>
      </c>
      <c r="I40" s="145" t="str">
        <v>0</v>
      </c>
      <c r="J40" s="145" t="str">
        <v>0</v>
      </c>
      <c r="K40" s="145">
        <v>13</v>
      </c>
      <c r="L40" s="145">
        <v>5</v>
      </c>
      <c r="M40" s="145">
        <v>12</v>
      </c>
      <c r="N40" s="145">
        <v>13</v>
      </c>
      <c r="O40" s="146">
        <v>11</v>
      </c>
      <c r="P40" s="146">
        <v>11</v>
      </c>
      <c r="Q40" s="146">
        <v>8</v>
      </c>
      <c r="R40" s="146">
        <v>16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6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3</v>
      </c>
      <c r="AA40" s="148">
        <f>IF(COUNTIF(AA6:AA37,4)=0," ",COUNTIF(AA6:AA37,4))</f>
        <v>7</v>
      </c>
      <c r="AB40" s="148">
        <f>IF(COUNTIF(AB6:AB37,4)=0," ",COUNTIF(AB6:AB37,4))</f>
        <v>1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2">IF(COUNTIF(AG6:AG37,4)=0,"0",COUNTIF(AG6:AG37,4))</f>
        <v>0</v>
      </c>
      <c r="AH40" s="148" t="str">
        <f t="shared" si="32"/>
        <v>0</v>
      </c>
      <c r="AI40" s="148">
        <f t="shared" si="32"/>
        <v>4</v>
      </c>
      <c r="AJ40" s="148" t="str">
        <f t="shared" si="32"/>
        <v>0</v>
      </c>
      <c r="AK40" s="148" t="str">
        <f t="shared" si="32"/>
        <v>0</v>
      </c>
      <c r="AL40" s="148">
        <f t="shared" si="32"/>
        <v>13</v>
      </c>
      <c r="AM40" s="148">
        <f t="shared" si="32"/>
        <v>5</v>
      </c>
      <c r="AN40" s="148">
        <f t="shared" si="32"/>
        <v>12</v>
      </c>
      <c r="AO40" s="148">
        <f t="shared" si="32"/>
        <v>13</v>
      </c>
      <c r="AP40" s="148">
        <f t="shared" si="32"/>
        <v>11</v>
      </c>
      <c r="AQ40" s="148">
        <f t="shared" si="32"/>
        <v>11</v>
      </c>
      <c r="AR40" s="148">
        <f t="shared" si="32"/>
        <v>8</v>
      </c>
      <c r="AS40" s="148">
        <f t="shared" si="32"/>
        <v>16</v>
      </c>
      <c r="AT40" s="148" t="str">
        <f t="shared" si="32"/>
        <v>0</v>
      </c>
      <c r="AU40" s="148" t="str">
        <f t="shared" si="32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 t="str">
        <v>0</v>
      </c>
      <c r="H41" s="158">
        <v>6</v>
      </c>
      <c r="I41" s="158" t="str">
        <v>0</v>
      </c>
      <c r="J41" s="158" t="str">
        <v>0</v>
      </c>
      <c r="K41" s="158">
        <v>2</v>
      </c>
      <c r="L41" s="158">
        <v>3</v>
      </c>
      <c r="M41" s="158">
        <v>1</v>
      </c>
      <c r="N41" s="158">
        <v>3</v>
      </c>
      <c r="O41" s="159">
        <v>4</v>
      </c>
      <c r="P41" s="159">
        <v>12</v>
      </c>
      <c r="Q41" s="159">
        <v>6</v>
      </c>
      <c r="R41" s="159">
        <v>4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10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3</v>
      </c>
      <c r="AA41" s="161">
        <f>IF(COUNTIF(AA6:AA37,3)=0," ",COUNTIF(AA6:AA37,3))</f>
        <v>4</v>
      </c>
      <c r="AB41" s="161">
        <f>IF(COUNTIF(AB6:AB37,3)=0," ",COUNTIF(AB6:AB37,3))</f>
        <v>1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3">IF(COUNTIF(AG6:AG37,3)=0,"0",COUNTIF(AG6:AG37,3))</f>
        <v>0</v>
      </c>
      <c r="AH41" s="161" t="str">
        <f t="shared" si="33"/>
        <v>0</v>
      </c>
      <c r="AI41" s="161">
        <f t="shared" si="33"/>
        <v>6</v>
      </c>
      <c r="AJ41" s="161" t="str">
        <f t="shared" si="33"/>
        <v>0</v>
      </c>
      <c r="AK41" s="161" t="str">
        <f t="shared" si="33"/>
        <v>0</v>
      </c>
      <c r="AL41" s="161">
        <f t="shared" si="33"/>
        <v>2</v>
      </c>
      <c r="AM41" s="161">
        <f t="shared" si="33"/>
        <v>3</v>
      </c>
      <c r="AN41" s="161">
        <f t="shared" si="33"/>
        <v>1</v>
      </c>
      <c r="AO41" s="161">
        <f t="shared" si="33"/>
        <v>3</v>
      </c>
      <c r="AP41" s="161">
        <f t="shared" si="33"/>
        <v>4</v>
      </c>
      <c r="AQ41" s="161">
        <f t="shared" si="33"/>
        <v>12</v>
      </c>
      <c r="AR41" s="161">
        <f t="shared" si="33"/>
        <v>6</v>
      </c>
      <c r="AS41" s="161">
        <f t="shared" si="33"/>
        <v>4</v>
      </c>
      <c r="AT41" s="161" t="str">
        <f t="shared" si="33"/>
        <v>0</v>
      </c>
      <c r="AU41" s="161" t="str">
        <f t="shared" si="33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8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1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9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5</v>
      </c>
      <c r="AA42" s="80">
        <f>IF(COUNTIF(AA6:AA37,2)=0," ",COUNTIF(AA6:AA37,2))</f>
        <v>2</v>
      </c>
      <c r="AB42" s="80">
        <f>IF(COUNTIF(AB6:AB37,2)=0," ",COUNTIF(AB6:AB37,2))</f>
        <v>7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4">COUNTIF(AG6:AG36,2)+COUNTIF(AG6:AG36,"д")</f>
        <v>0</v>
      </c>
      <c r="AH42" s="80">
        <f t="shared" si="34"/>
        <v>0</v>
      </c>
      <c r="AI42" s="80">
        <f t="shared" si="34"/>
        <v>8</v>
      </c>
      <c r="AJ42" s="80">
        <f t="shared" si="34"/>
        <v>0</v>
      </c>
      <c r="AK42" s="80">
        <f t="shared" si="34"/>
        <v>0</v>
      </c>
      <c r="AL42" s="80">
        <f t="shared" si="34"/>
        <v>0</v>
      </c>
      <c r="AM42" s="80">
        <f t="shared" si="34"/>
        <v>0</v>
      </c>
      <c r="AN42" s="80">
        <f t="shared" si="34"/>
        <v>0</v>
      </c>
      <c r="AO42" s="80">
        <f t="shared" si="34"/>
        <v>0</v>
      </c>
      <c r="AP42" s="80">
        <f t="shared" si="34"/>
        <v>0</v>
      </c>
      <c r="AQ42" s="80">
        <f t="shared" si="34"/>
        <v>1</v>
      </c>
      <c r="AR42" s="80">
        <f t="shared" si="34"/>
        <v>0</v>
      </c>
      <c r="AS42" s="80">
        <f t="shared" si="34"/>
        <v>0</v>
      </c>
      <c r="AT42" s="80">
        <f t="shared" si="34"/>
        <v>0</v>
      </c>
      <c r="AU42" s="80">
        <f t="shared" si="34"/>
        <v>0</v>
      </c>
      <c r="AV42" s="80">
        <f t="shared" si="34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2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1</v>
      </c>
      <c r="S43" s="79">
        <v>0</v>
      </c>
      <c r="T43" s="79">
        <v>0</v>
      </c>
      <c r="U43" s="79">
        <v>0</v>
      </c>
      <c r="V43" s="80">
        <f t="shared" ref="V43:AB43" si="35">COUNTBLANK(V6:V26)</f>
        <v>0</v>
      </c>
      <c r="W43" s="80">
        <f t="shared" si="35"/>
        <v>0</v>
      </c>
      <c r="X43" s="80">
        <f t="shared" si="35"/>
        <v>0</v>
      </c>
      <c r="Y43" s="80">
        <f t="shared" si="35"/>
        <v>0</v>
      </c>
      <c r="Z43" s="80">
        <f t="shared" si="35"/>
        <v>0</v>
      </c>
      <c r="AA43" s="80">
        <f t="shared" si="35"/>
        <v>0</v>
      </c>
      <c r="AB43" s="80">
        <f t="shared" si="35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6">IF(COUNTIF(AF6:AF37,"б")=0+COUNTIF(AF6:AF37,"а")=0,"0",COUNTIF(AF6:AF37,"б")+COUNTIF(AF6:AF37,"а"))</f>
        <v>0</v>
      </c>
      <c r="AG43" s="169">
        <f t="shared" si="36"/>
        <v>0</v>
      </c>
      <c r="AH43" s="169">
        <f t="shared" si="36"/>
        <v>0</v>
      </c>
      <c r="AI43" s="169">
        <f t="shared" si="36"/>
        <v>0</v>
      </c>
      <c r="AJ43" s="169">
        <f t="shared" si="36"/>
        <v>0</v>
      </c>
      <c r="AK43" s="169">
        <f t="shared" si="36"/>
        <v>0</v>
      </c>
      <c r="AL43" s="169">
        <f t="shared" si="36"/>
        <v>0</v>
      </c>
      <c r="AM43" s="169">
        <f t="shared" si="36"/>
        <v>2</v>
      </c>
      <c r="AN43" s="169">
        <f t="shared" si="36"/>
        <v>0</v>
      </c>
      <c r="AO43" s="169">
        <f t="shared" si="36"/>
        <v>0</v>
      </c>
      <c r="AP43" s="169">
        <f t="shared" si="36"/>
        <v>0</v>
      </c>
      <c r="AQ43" s="169">
        <f t="shared" si="36"/>
        <v>0</v>
      </c>
      <c r="AR43" s="169">
        <f t="shared" si="36"/>
        <v>0</v>
      </c>
      <c r="AS43" s="169">
        <f t="shared" si="36"/>
        <v>1</v>
      </c>
      <c r="AT43" s="169">
        <f t="shared" si="36"/>
        <v>0</v>
      </c>
      <c r="AU43" s="169">
        <f t="shared" si="36"/>
        <v>0</v>
      </c>
      <c r="AV43" s="169">
        <f t="shared" si="36"/>
        <v>0</v>
      </c>
      <c r="AW43" s="169">
        <f t="shared" si="36"/>
        <v>0</v>
      </c>
      <c r="AX43" s="169">
        <f t="shared" si="36"/>
        <v>0</v>
      </c>
      <c r="AY43" s="169">
        <f t="shared" si="36"/>
        <v>0</v>
      </c>
      <c r="AZ43" s="169">
        <f t="shared" si="36"/>
        <v>0</v>
      </c>
      <c r="BA43" s="169">
        <f t="shared" si="36"/>
        <v>0</v>
      </c>
      <c r="BB43" s="169">
        <f t="shared" si="36"/>
        <v>0</v>
      </c>
      <c r="BC43" s="169">
        <f t="shared" si="36"/>
        <v>0</v>
      </c>
      <c r="BD43" s="169">
        <f t="shared" si="36"/>
        <v>0</v>
      </c>
      <c r="BE43" s="169">
        <f t="shared" si="36"/>
        <v>0</v>
      </c>
      <c r="BF43" s="169">
        <f t="shared" si="36"/>
        <v>0</v>
      </c>
      <c r="BG43" s="169">
        <f t="shared" si="36"/>
        <v>0</v>
      </c>
      <c r="BH43" s="169">
        <f t="shared" si="36"/>
        <v>0</v>
      </c>
      <c r="BI43" s="169">
        <f t="shared" si="36"/>
        <v>0</v>
      </c>
      <c r="BJ43" s="169">
        <f t="shared" si="36"/>
        <v>0</v>
      </c>
      <c r="BK43" s="169">
        <f t="shared" si="36"/>
        <v>0</v>
      </c>
      <c r="BL43" s="169">
        <f t="shared" ref="BL43:CB43" si="37">IF(COUNTIF(BL6:BL37,"б")=0+COUNTIF(BL6:BL37,"а")=0,"0",COUNTIF(BL6:BL37,"б")+COUNTIF(BL6:BL37,"а"))</f>
        <v>0</v>
      </c>
      <c r="BM43" s="169">
        <f t="shared" si="37"/>
        <v>0</v>
      </c>
      <c r="BN43" s="169">
        <f t="shared" si="37"/>
        <v>0</v>
      </c>
      <c r="BO43" s="169">
        <f t="shared" si="37"/>
        <v>0</v>
      </c>
      <c r="BP43" s="169">
        <f t="shared" si="37"/>
        <v>0</v>
      </c>
      <c r="BQ43" s="169">
        <f t="shared" si="37"/>
        <v>0</v>
      </c>
      <c r="BR43" s="169">
        <f t="shared" si="37"/>
        <v>0</v>
      </c>
      <c r="BS43" s="169">
        <f t="shared" si="37"/>
        <v>0</v>
      </c>
      <c r="BT43" s="169">
        <f t="shared" si="37"/>
        <v>0</v>
      </c>
      <c r="BU43" s="169">
        <f t="shared" si="37"/>
        <v>0</v>
      </c>
      <c r="BV43" s="169">
        <f t="shared" si="37"/>
        <v>0</v>
      </c>
      <c r="BW43" s="169">
        <f t="shared" si="37"/>
        <v>0</v>
      </c>
      <c r="BX43" s="169">
        <f t="shared" si="37"/>
        <v>0</v>
      </c>
      <c r="BY43" s="169">
        <f t="shared" si="37"/>
        <v>0</v>
      </c>
      <c r="BZ43" s="169">
        <f t="shared" si="37"/>
        <v>0</v>
      </c>
      <c r="CA43" s="169">
        <f t="shared" si="37"/>
        <v>0</v>
      </c>
      <c r="CB43" s="169">
        <f t="shared" si="37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8">IF(COUNTIF(AG6:AG37,"з")=0,"0",COUNTIF(AG6:AG37,"з"))</f>
        <v>0</v>
      </c>
      <c r="AH44" s="80" t="str">
        <f t="shared" si="38"/>
        <v>0</v>
      </c>
      <c r="AI44" s="80" t="str">
        <f t="shared" si="38"/>
        <v>0</v>
      </c>
      <c r="AJ44" s="80" t="str">
        <f t="shared" si="38"/>
        <v>0</v>
      </c>
      <c r="AK44" s="80" t="str">
        <f t="shared" si="38"/>
        <v>0</v>
      </c>
      <c r="AL44" s="80" t="str">
        <f t="shared" si="38"/>
        <v>0</v>
      </c>
      <c r="AM44" s="80" t="str">
        <f t="shared" si="38"/>
        <v>0</v>
      </c>
      <c r="AN44" s="80" t="str">
        <f t="shared" si="38"/>
        <v>0</v>
      </c>
      <c r="AO44" s="80" t="str">
        <f t="shared" si="38"/>
        <v>0</v>
      </c>
      <c r="AP44" s="80" t="str">
        <f t="shared" si="38"/>
        <v>0</v>
      </c>
      <c r="AQ44" s="80" t="str">
        <f t="shared" si="38"/>
        <v>0</v>
      </c>
      <c r="AR44" s="80" t="str">
        <f t="shared" si="38"/>
        <v>0</v>
      </c>
      <c r="AS44" s="80" t="str">
        <f t="shared" si="38"/>
        <v>0</v>
      </c>
      <c r="AT44" s="80" t="str">
        <f t="shared" si="38"/>
        <v>0</v>
      </c>
      <c r="AU44" s="80" t="str">
        <f t="shared" si="38"/>
        <v>0</v>
      </c>
      <c r="AV44" s="80" t="str">
        <f t="shared" si="38"/>
        <v>0</v>
      </c>
      <c r="AW44" s="80" t="str">
        <f t="shared" si="38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9">IF(COUNTIF(AG6:AG37,"н")=0,"0",COUNTIF(AG6:AG37,"н"))</f>
        <v>0</v>
      </c>
      <c r="AH45" s="80" t="str">
        <f t="shared" si="39"/>
        <v>0</v>
      </c>
      <c r="AI45" s="80" t="str">
        <f t="shared" si="39"/>
        <v>0</v>
      </c>
      <c r="AJ45" s="80" t="str">
        <f t="shared" si="39"/>
        <v>0</v>
      </c>
      <c r="AK45" s="80" t="str">
        <f t="shared" si="39"/>
        <v>0</v>
      </c>
      <c r="AL45" s="80" t="str">
        <f t="shared" si="39"/>
        <v>0</v>
      </c>
      <c r="AM45" s="80" t="str">
        <f t="shared" si="39"/>
        <v>0</v>
      </c>
      <c r="AN45" s="80" t="str">
        <f t="shared" si="39"/>
        <v>0</v>
      </c>
      <c r="AO45" s="80" t="str">
        <f t="shared" si="39"/>
        <v>0</v>
      </c>
      <c r="AP45" s="80" t="str">
        <f t="shared" si="39"/>
        <v>0</v>
      </c>
      <c r="AQ45" s="80" t="str">
        <f t="shared" si="39"/>
        <v>0</v>
      </c>
      <c r="AR45" s="80" t="str">
        <f t="shared" si="39"/>
        <v>0</v>
      </c>
      <c r="AS45" s="80" t="str">
        <f t="shared" si="39"/>
        <v>0</v>
      </c>
      <c r="AT45" s="80" t="str">
        <f t="shared" si="39"/>
        <v>0</v>
      </c>
      <c r="AU45" s="80" t="str">
        <f t="shared" si="39"/>
        <v>0</v>
      </c>
      <c r="AV45" s="80" t="str">
        <f t="shared" si="39"/>
        <v>0</v>
      </c>
      <c r="AW45" s="80" t="str">
        <f t="shared" si="39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07" t="s">
        <v>190</v>
      </c>
      <c r="G2" s="207"/>
      <c r="H2" s="207"/>
      <c r="I2" s="207"/>
      <c r="J2" s="207"/>
      <c r="K2" s="210" t="s">
        <v>2</v>
      </c>
      <c r="L2" s="210"/>
      <c r="M2" s="210"/>
      <c r="N2" s="210"/>
      <c r="O2" s="210"/>
      <c r="P2" s="193" t="s">
        <v>277</v>
      </c>
      <c r="Q2" s="207"/>
      <c r="R2" s="207"/>
      <c r="S2" s="26"/>
      <c r="T2" s="24"/>
      <c r="U2" s="2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2751</v>
      </c>
      <c r="B3" s="29"/>
      <c r="C3" s="29"/>
      <c r="D3" s="30" t="s">
        <v>3</v>
      </c>
      <c r="E3" s="31"/>
      <c r="F3" s="194" t="s">
        <v>434</v>
      </c>
      <c r="G3" s="195" t="s">
        <v>102</v>
      </c>
      <c r="H3" s="33"/>
      <c r="I3" s="196"/>
      <c r="J3" s="33" t="s">
        <v>350</v>
      </c>
      <c r="K3" s="194" t="s">
        <v>559</v>
      </c>
      <c r="L3" s="33" t="s">
        <v>666</v>
      </c>
      <c r="M3" s="33"/>
      <c r="N3" s="194" t="s">
        <v>667</v>
      </c>
      <c r="O3" s="33" t="s">
        <v>558</v>
      </c>
      <c r="P3" s="33" t="s">
        <v>406</v>
      </c>
      <c r="Q3" s="196"/>
      <c r="R3" s="32"/>
      <c r="S3" s="32"/>
      <c r="T3" s="184"/>
      <c r="U3" s="32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5"/>
      <c r="H4" s="46"/>
      <c r="I4" s="45"/>
      <c r="J4" s="46"/>
      <c r="K4" s="45"/>
      <c r="L4" s="45"/>
      <c r="M4" s="46"/>
      <c r="N4" s="45"/>
      <c r="O4" s="46"/>
      <c r="P4" s="46"/>
      <c r="Q4" s="46"/>
      <c r="R4" s="45"/>
      <c r="S4" s="44"/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6.599999999999994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560</v>
      </c>
      <c r="G5" s="58" t="s">
        <v>20</v>
      </c>
      <c r="H5" s="57"/>
      <c r="I5" s="57"/>
      <c r="J5" s="57" t="s">
        <v>526</v>
      </c>
      <c r="K5" s="57" t="s">
        <v>561</v>
      </c>
      <c r="L5" s="56" t="s">
        <v>18</v>
      </c>
      <c r="M5" s="57" t="s">
        <v>530</v>
      </c>
      <c r="N5" s="56" t="s">
        <v>528</v>
      </c>
      <c r="O5" s="57" t="s">
        <v>668</v>
      </c>
      <c r="P5" s="57" t="s">
        <v>562</v>
      </c>
      <c r="Q5" s="57"/>
      <c r="R5" s="57"/>
      <c r="S5" s="57"/>
      <c r="T5" s="57"/>
      <c r="U5" s="57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287</v>
      </c>
      <c r="C6" s="108" t="s">
        <v>31</v>
      </c>
      <c r="D6" s="211" t="s">
        <v>669</v>
      </c>
      <c r="E6" s="77">
        <v>2751</v>
      </c>
      <c r="F6" s="78">
        <v>4</v>
      </c>
      <c r="G6" s="78">
        <v>5</v>
      </c>
      <c r="H6" s="78"/>
      <c r="I6" s="78"/>
      <c r="J6" s="78">
        <v>4</v>
      </c>
      <c r="K6" s="78">
        <v>4</v>
      </c>
      <c r="L6" s="78">
        <v>4</v>
      </c>
      <c r="M6" s="78">
        <v>3</v>
      </c>
      <c r="N6" s="78">
        <v>3</v>
      </c>
      <c r="O6" s="78">
        <v>4</v>
      </c>
      <c r="P6" s="78">
        <v>4</v>
      </c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2</v>
      </c>
      <c r="AA6" s="81">
        <f t="shared" ref="AA6:AA37" si="5">COUNTIF(AG6:AV6,AA$5)</f>
        <v>6</v>
      </c>
      <c r="AB6" s="81">
        <f t="shared" ref="AB6:AB37" si="6">COUNTIF(AG6:AV6,AB$5)</f>
        <v>1</v>
      </c>
      <c r="AC6" s="81">
        <f t="shared" ref="AC6:AC38" si="7">SUM(X6:AB6)</f>
        <v>9</v>
      </c>
      <c r="AD6" s="82">
        <f t="shared" ref="AD6:AD38" si="8">IF(ISERROR(((X6+Y6)*2+Z6*3+AA6*4+AB6*5)/SUM(X6,Y6:AB6)),"",((X6+Y6)*2+Z6*3+AA6*4+AB6*5)/SUM(X6,Y6:AB6))</f>
        <v>3.8888888888888888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4</v>
      </c>
      <c r="AH6" s="85">
        <f t="shared" ref="AH6:AH37" si="11">IF(ISERROR(VALUE(LEFT(G6))),LEFT(G6),VALUE(LEFT(G6)))</f>
        <v>5</v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>
        <f t="shared" ref="AK6:AK37" si="14">IF(ISERROR(VALUE(LEFT(J6))),LEFT(J6),VALUE(LEFT(J6)))</f>
        <v>4</v>
      </c>
      <c r="AL6" s="85">
        <f t="shared" ref="AL6:AL37" si="15">IF(ISERROR(VALUE(LEFT(K6))),LEFT(K6),VALUE(LEFT(K6)))</f>
        <v>4</v>
      </c>
      <c r="AM6" s="85">
        <f t="shared" ref="AM6:AM37" si="16">IF(ISERROR(VALUE(LEFT(L6))),LEFT(L6),VALUE(LEFT(L6)))</f>
        <v>4</v>
      </c>
      <c r="AN6" s="85">
        <f t="shared" ref="AN6:AN37" si="17">IF(ISERROR(VALUE(LEFT(M6))),LEFT(M6),VALUE(LEFT(M6)))</f>
        <v>3</v>
      </c>
      <c r="AO6" s="85">
        <f t="shared" ref="AO6:AO37" si="18">IF(ISERROR(VALUE(LEFT(N6))),LEFT(N6),VALUE(LEFT(N6)))</f>
        <v>3</v>
      </c>
      <c r="AP6" s="85">
        <f t="shared" ref="AP6:AP37" si="19">IF(ISERROR(VALUE(LEFT(O6))),LEFT(O6),VALUE(LEFT(O6)))</f>
        <v>4</v>
      </c>
      <c r="AQ6" s="85">
        <f t="shared" ref="AQ6:AQ37" si="20">IF(ISERROR(VALUE(LEFT(P6))),LEFT(P6),VALUE(LEFT(P6)))</f>
        <v>4</v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287</v>
      </c>
      <c r="C7" s="108" t="s">
        <v>31</v>
      </c>
      <c r="D7" s="211" t="s">
        <v>670</v>
      </c>
      <c r="E7" s="77">
        <v>2751</v>
      </c>
      <c r="F7" s="78">
        <v>4</v>
      </c>
      <c r="G7" s="78">
        <v>5</v>
      </c>
      <c r="H7" s="78"/>
      <c r="I7" s="78"/>
      <c r="J7" s="78">
        <v>3</v>
      </c>
      <c r="K7" s="78">
        <v>4</v>
      </c>
      <c r="L7" s="78">
        <v>4</v>
      </c>
      <c r="M7" s="78">
        <v>3</v>
      </c>
      <c r="N7" s="78">
        <v>4</v>
      </c>
      <c r="O7" s="78">
        <v>4</v>
      </c>
      <c r="P7" s="78">
        <v>4</v>
      </c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2</v>
      </c>
      <c r="AA7" s="81">
        <f t="shared" si="5"/>
        <v>6</v>
      </c>
      <c r="AB7" s="81">
        <f t="shared" si="6"/>
        <v>1</v>
      </c>
      <c r="AC7" s="81">
        <f t="shared" si="7"/>
        <v>9</v>
      </c>
      <c r="AD7" s="82">
        <f t="shared" si="8"/>
        <v>3.8888888888888888</v>
      </c>
      <c r="AE7" s="83">
        <f t="shared" si="9"/>
        <v>0</v>
      </c>
      <c r="AF7" s="84"/>
      <c r="AG7" s="85">
        <f t="shared" si="10"/>
        <v>4</v>
      </c>
      <c r="AH7" s="85">
        <f t="shared" si="11"/>
        <v>5</v>
      </c>
      <c r="AI7" s="85" t="str">
        <f t="shared" si="12"/>
        <v/>
      </c>
      <c r="AJ7" s="85" t="str">
        <f t="shared" si="13"/>
        <v/>
      </c>
      <c r="AK7" s="85">
        <f t="shared" si="14"/>
        <v>3</v>
      </c>
      <c r="AL7" s="85">
        <f t="shared" si="15"/>
        <v>4</v>
      </c>
      <c r="AM7" s="85">
        <f t="shared" si="16"/>
        <v>4</v>
      </c>
      <c r="AN7" s="85">
        <f t="shared" si="17"/>
        <v>3</v>
      </c>
      <c r="AO7" s="85">
        <f t="shared" si="18"/>
        <v>4</v>
      </c>
      <c r="AP7" s="85">
        <f t="shared" si="19"/>
        <v>4</v>
      </c>
      <c r="AQ7" s="85">
        <f t="shared" si="20"/>
        <v>4</v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287</v>
      </c>
      <c r="C8" s="108" t="s">
        <v>31</v>
      </c>
      <c r="D8" s="211" t="s">
        <v>671</v>
      </c>
      <c r="E8" s="77">
        <v>2751</v>
      </c>
      <c r="F8" s="78">
        <v>5</v>
      </c>
      <c r="G8" s="78">
        <v>5</v>
      </c>
      <c r="H8" s="78"/>
      <c r="I8" s="78"/>
      <c r="J8" s="78">
        <v>5</v>
      </c>
      <c r="K8" s="78">
        <v>5</v>
      </c>
      <c r="L8" s="78">
        <v>5</v>
      </c>
      <c r="M8" s="78">
        <v>3</v>
      </c>
      <c r="N8" s="78">
        <v>5</v>
      </c>
      <c r="O8" s="78">
        <v>5</v>
      </c>
      <c r="P8" s="78">
        <v>5</v>
      </c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0</v>
      </c>
      <c r="AB8" s="81">
        <f t="shared" si="6"/>
        <v>8</v>
      </c>
      <c r="AC8" s="81">
        <f t="shared" si="7"/>
        <v>9</v>
      </c>
      <c r="AD8" s="82">
        <f t="shared" si="8"/>
        <v>4.7777777777777777</v>
      </c>
      <c r="AE8" s="83">
        <f t="shared" si="9"/>
        <v>0</v>
      </c>
      <c r="AF8" s="84"/>
      <c r="AG8" s="85">
        <f t="shared" si="10"/>
        <v>5</v>
      </c>
      <c r="AH8" s="85">
        <f t="shared" si="11"/>
        <v>5</v>
      </c>
      <c r="AI8" s="85" t="str">
        <f t="shared" si="12"/>
        <v/>
      </c>
      <c r="AJ8" s="85" t="str">
        <f t="shared" si="13"/>
        <v/>
      </c>
      <c r="AK8" s="85">
        <f t="shared" si="14"/>
        <v>5</v>
      </c>
      <c r="AL8" s="85">
        <f t="shared" si="15"/>
        <v>5</v>
      </c>
      <c r="AM8" s="85">
        <f t="shared" si="16"/>
        <v>5</v>
      </c>
      <c r="AN8" s="85">
        <f t="shared" si="17"/>
        <v>3</v>
      </c>
      <c r="AO8" s="85">
        <f t="shared" si="18"/>
        <v>5</v>
      </c>
      <c r="AP8" s="85">
        <f t="shared" si="19"/>
        <v>5</v>
      </c>
      <c r="AQ8" s="85">
        <f t="shared" si="20"/>
        <v>5</v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287</v>
      </c>
      <c r="C9" s="108" t="s">
        <v>31</v>
      </c>
      <c r="D9" s="211" t="s">
        <v>672</v>
      </c>
      <c r="E9" s="77">
        <v>2751</v>
      </c>
      <c r="F9" s="78">
        <v>5</v>
      </c>
      <c r="G9" s="78">
        <v>5</v>
      </c>
      <c r="H9" s="78"/>
      <c r="I9" s="78"/>
      <c r="J9" s="78">
        <v>5</v>
      </c>
      <c r="K9" s="78">
        <v>5</v>
      </c>
      <c r="L9" s="78">
        <v>5</v>
      </c>
      <c r="M9" s="78">
        <v>5</v>
      </c>
      <c r="N9" s="78">
        <v>5</v>
      </c>
      <c r="O9" s="78">
        <v>5</v>
      </c>
      <c r="P9" s="78">
        <v>5</v>
      </c>
      <c r="Q9" s="78"/>
      <c r="R9" s="78"/>
      <c r="S9" s="78"/>
      <c r="T9" s="78"/>
      <c r="U9" s="79"/>
      <c r="V9" s="80">
        <f t="shared" si="0"/>
        <v>5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9</v>
      </c>
      <c r="AC9" s="81">
        <f t="shared" si="7"/>
        <v>9</v>
      </c>
      <c r="AD9" s="82">
        <f t="shared" si="8"/>
        <v>5</v>
      </c>
      <c r="AE9" s="83">
        <f t="shared" si="9"/>
        <v>0</v>
      </c>
      <c r="AF9" s="84"/>
      <c r="AG9" s="85">
        <f t="shared" si="10"/>
        <v>5</v>
      </c>
      <c r="AH9" s="85">
        <f t="shared" si="11"/>
        <v>5</v>
      </c>
      <c r="AI9" s="85" t="str">
        <f t="shared" si="12"/>
        <v/>
      </c>
      <c r="AJ9" s="85" t="str">
        <f t="shared" si="13"/>
        <v/>
      </c>
      <c r="AK9" s="85">
        <f t="shared" si="14"/>
        <v>5</v>
      </c>
      <c r="AL9" s="85">
        <f t="shared" si="15"/>
        <v>5</v>
      </c>
      <c r="AM9" s="85">
        <f t="shared" si="16"/>
        <v>5</v>
      </c>
      <c r="AN9" s="85">
        <f t="shared" si="17"/>
        <v>5</v>
      </c>
      <c r="AO9" s="85">
        <f t="shared" si="18"/>
        <v>5</v>
      </c>
      <c r="AP9" s="85">
        <f t="shared" si="19"/>
        <v>5</v>
      </c>
      <c r="AQ9" s="85">
        <f t="shared" si="20"/>
        <v>5</v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287</v>
      </c>
      <c r="C10" s="108" t="s">
        <v>31</v>
      </c>
      <c r="D10" s="211" t="s">
        <v>673</v>
      </c>
      <c r="E10" s="77">
        <v>2751</v>
      </c>
      <c r="F10" s="78">
        <v>4</v>
      </c>
      <c r="G10" s="78">
        <v>5</v>
      </c>
      <c r="H10" s="78"/>
      <c r="I10" s="78"/>
      <c r="J10" s="78">
        <v>4</v>
      </c>
      <c r="K10" s="78">
        <v>4</v>
      </c>
      <c r="L10" s="78">
        <v>4</v>
      </c>
      <c r="M10" s="78">
        <v>3</v>
      </c>
      <c r="N10" s="78">
        <v>5</v>
      </c>
      <c r="O10" s="78">
        <v>5</v>
      </c>
      <c r="P10" s="78">
        <v>5</v>
      </c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1</v>
      </c>
      <c r="AA10" s="81">
        <f t="shared" si="5"/>
        <v>4</v>
      </c>
      <c r="AB10" s="81">
        <f t="shared" si="6"/>
        <v>4</v>
      </c>
      <c r="AC10" s="81">
        <f t="shared" si="7"/>
        <v>9</v>
      </c>
      <c r="AD10" s="82">
        <f t="shared" si="8"/>
        <v>4.333333333333333</v>
      </c>
      <c r="AE10" s="83">
        <f t="shared" si="9"/>
        <v>0</v>
      </c>
      <c r="AF10" s="84"/>
      <c r="AG10" s="85">
        <f t="shared" si="10"/>
        <v>4</v>
      </c>
      <c r="AH10" s="85">
        <f t="shared" si="11"/>
        <v>5</v>
      </c>
      <c r="AI10" s="85" t="str">
        <f t="shared" si="12"/>
        <v/>
      </c>
      <c r="AJ10" s="85" t="str">
        <f t="shared" si="13"/>
        <v/>
      </c>
      <c r="AK10" s="85">
        <f t="shared" si="14"/>
        <v>4</v>
      </c>
      <c r="AL10" s="85">
        <f t="shared" si="15"/>
        <v>4</v>
      </c>
      <c r="AM10" s="85">
        <f t="shared" si="16"/>
        <v>4</v>
      </c>
      <c r="AN10" s="85">
        <f t="shared" si="17"/>
        <v>3</v>
      </c>
      <c r="AO10" s="85">
        <f t="shared" si="18"/>
        <v>5</v>
      </c>
      <c r="AP10" s="85">
        <f t="shared" si="19"/>
        <v>5</v>
      </c>
      <c r="AQ10" s="85">
        <f t="shared" si="20"/>
        <v>5</v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287</v>
      </c>
      <c r="C11" s="108" t="s">
        <v>31</v>
      </c>
      <c r="D11" s="211" t="s">
        <v>674</v>
      </c>
      <c r="E11" s="77">
        <v>2751</v>
      </c>
      <c r="F11" s="78">
        <v>5</v>
      </c>
      <c r="G11" s="78">
        <v>5</v>
      </c>
      <c r="H11" s="78"/>
      <c r="I11" s="78"/>
      <c r="J11" s="78">
        <v>5</v>
      </c>
      <c r="K11" s="78">
        <v>5</v>
      </c>
      <c r="L11" s="78">
        <v>5</v>
      </c>
      <c r="M11" s="78">
        <v>5</v>
      </c>
      <c r="N11" s="78">
        <v>5</v>
      </c>
      <c r="O11" s="78">
        <v>5</v>
      </c>
      <c r="P11" s="78">
        <v>5</v>
      </c>
      <c r="Q11" s="78"/>
      <c r="R11" s="78"/>
      <c r="S11" s="78"/>
      <c r="T11" s="78"/>
      <c r="U11" s="78"/>
      <c r="V11" s="80">
        <f t="shared" si="0"/>
        <v>5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0</v>
      </c>
      <c r="AB11" s="182">
        <f t="shared" si="6"/>
        <v>9</v>
      </c>
      <c r="AC11" s="81">
        <f t="shared" si="7"/>
        <v>9</v>
      </c>
      <c r="AD11" s="82">
        <f t="shared" si="8"/>
        <v>5</v>
      </c>
      <c r="AE11" s="90">
        <f t="shared" si="9"/>
        <v>0</v>
      </c>
      <c r="AG11" s="85">
        <f t="shared" si="10"/>
        <v>5</v>
      </c>
      <c r="AH11" s="85">
        <f t="shared" si="11"/>
        <v>5</v>
      </c>
      <c r="AI11" s="85" t="str">
        <f t="shared" si="12"/>
        <v/>
      </c>
      <c r="AJ11" s="85" t="str">
        <f t="shared" si="13"/>
        <v/>
      </c>
      <c r="AK11" s="85">
        <f t="shared" si="14"/>
        <v>5</v>
      </c>
      <c r="AL11" s="85">
        <f t="shared" si="15"/>
        <v>5</v>
      </c>
      <c r="AM11" s="85">
        <f t="shared" si="16"/>
        <v>5</v>
      </c>
      <c r="AN11" s="85">
        <f t="shared" si="17"/>
        <v>5</v>
      </c>
      <c r="AO11" s="85">
        <f t="shared" si="18"/>
        <v>5</v>
      </c>
      <c r="AP11" s="85">
        <f t="shared" si="19"/>
        <v>5</v>
      </c>
      <c r="AQ11" s="85">
        <f t="shared" si="20"/>
        <v>5</v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211" t="s">
        <v>675</v>
      </c>
      <c r="E12" s="77">
        <v>2751</v>
      </c>
      <c r="F12" s="78">
        <v>3</v>
      </c>
      <c r="G12" s="78">
        <v>5</v>
      </c>
      <c r="H12" s="78"/>
      <c r="I12" s="78"/>
      <c r="J12" s="78">
        <v>4</v>
      </c>
      <c r="K12" s="78">
        <v>4</v>
      </c>
      <c r="L12" s="78">
        <v>5</v>
      </c>
      <c r="M12" s="78">
        <v>3</v>
      </c>
      <c r="N12" s="78">
        <v>4</v>
      </c>
      <c r="O12" s="78">
        <v>4</v>
      </c>
      <c r="P12" s="78">
        <v>4</v>
      </c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2</v>
      </c>
      <c r="AA12" s="81">
        <f t="shared" si="5"/>
        <v>5</v>
      </c>
      <c r="AB12" s="81">
        <f t="shared" si="6"/>
        <v>2</v>
      </c>
      <c r="AC12" s="81">
        <f t="shared" si="7"/>
        <v>9</v>
      </c>
      <c r="AD12" s="82">
        <f t="shared" si="8"/>
        <v>4</v>
      </c>
      <c r="AE12" s="83">
        <f t="shared" si="9"/>
        <v>0</v>
      </c>
      <c r="AF12" s="84"/>
      <c r="AG12" s="85">
        <f t="shared" si="10"/>
        <v>3</v>
      </c>
      <c r="AH12" s="85">
        <f t="shared" si="11"/>
        <v>5</v>
      </c>
      <c r="AI12" s="85" t="str">
        <f t="shared" si="12"/>
        <v/>
      </c>
      <c r="AJ12" s="85" t="str">
        <f t="shared" si="13"/>
        <v/>
      </c>
      <c r="AK12" s="85">
        <f t="shared" si="14"/>
        <v>4</v>
      </c>
      <c r="AL12" s="85">
        <f t="shared" si="15"/>
        <v>4</v>
      </c>
      <c r="AM12" s="85">
        <f t="shared" si="16"/>
        <v>5</v>
      </c>
      <c r="AN12" s="85">
        <f t="shared" si="17"/>
        <v>3</v>
      </c>
      <c r="AO12" s="85">
        <f t="shared" si="18"/>
        <v>4</v>
      </c>
      <c r="AP12" s="85">
        <f t="shared" si="19"/>
        <v>4</v>
      </c>
      <c r="AQ12" s="85">
        <f t="shared" si="20"/>
        <v>4</v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287</v>
      </c>
      <c r="C13" s="108" t="s">
        <v>31</v>
      </c>
      <c r="D13" s="211" t="s">
        <v>676</v>
      </c>
      <c r="E13" s="77">
        <v>2751</v>
      </c>
      <c r="F13" s="78">
        <v>4</v>
      </c>
      <c r="G13" s="78">
        <v>5</v>
      </c>
      <c r="H13" s="78"/>
      <c r="I13" s="78"/>
      <c r="J13" s="78">
        <v>5</v>
      </c>
      <c r="K13" s="78">
        <v>5</v>
      </c>
      <c r="L13" s="78">
        <v>5</v>
      </c>
      <c r="M13" s="78">
        <v>4</v>
      </c>
      <c r="N13" s="78">
        <v>5</v>
      </c>
      <c r="O13" s="79">
        <v>4</v>
      </c>
      <c r="P13" s="78">
        <v>4</v>
      </c>
      <c r="Q13" s="78"/>
      <c r="R13" s="78"/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4</v>
      </c>
      <c r="AB13" s="81">
        <f t="shared" si="6"/>
        <v>5</v>
      </c>
      <c r="AC13" s="81">
        <f t="shared" si="7"/>
        <v>9</v>
      </c>
      <c r="AD13" s="82">
        <f t="shared" si="8"/>
        <v>4.5555555555555554</v>
      </c>
      <c r="AE13" s="83">
        <f t="shared" si="9"/>
        <v>0</v>
      </c>
      <c r="AF13" s="84"/>
      <c r="AG13" s="85">
        <f t="shared" si="10"/>
        <v>4</v>
      </c>
      <c r="AH13" s="85">
        <f t="shared" si="11"/>
        <v>5</v>
      </c>
      <c r="AI13" s="85" t="str">
        <f t="shared" si="12"/>
        <v/>
      </c>
      <c r="AJ13" s="85" t="str">
        <f t="shared" si="13"/>
        <v/>
      </c>
      <c r="AK13" s="85">
        <f t="shared" si="14"/>
        <v>5</v>
      </c>
      <c r="AL13" s="85">
        <f t="shared" si="15"/>
        <v>5</v>
      </c>
      <c r="AM13" s="85">
        <f t="shared" si="16"/>
        <v>5</v>
      </c>
      <c r="AN13" s="85">
        <f t="shared" si="17"/>
        <v>4</v>
      </c>
      <c r="AO13" s="85">
        <f t="shared" si="18"/>
        <v>5</v>
      </c>
      <c r="AP13" s="85">
        <f t="shared" si="19"/>
        <v>4</v>
      </c>
      <c r="AQ13" s="85">
        <f t="shared" si="20"/>
        <v>4</v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31</v>
      </c>
      <c r="D14" s="212" t="s">
        <v>677</v>
      </c>
      <c r="E14" s="77">
        <v>2751</v>
      </c>
      <c r="F14" s="78">
        <v>5</v>
      </c>
      <c r="G14" s="78">
        <v>5</v>
      </c>
      <c r="H14" s="78"/>
      <c r="I14" s="78"/>
      <c r="J14" s="78">
        <v>4</v>
      </c>
      <c r="K14" s="78">
        <v>4</v>
      </c>
      <c r="L14" s="78">
        <v>5</v>
      </c>
      <c r="M14" s="78">
        <v>5</v>
      </c>
      <c r="N14" s="78">
        <v>5</v>
      </c>
      <c r="O14" s="78">
        <v>5</v>
      </c>
      <c r="P14" s="78">
        <v>5</v>
      </c>
      <c r="Q14" s="78"/>
      <c r="R14" s="93"/>
      <c r="S14" s="78"/>
      <c r="T14" s="78"/>
      <c r="U14" s="79"/>
      <c r="V14" s="94">
        <f t="shared" si="0"/>
        <v>4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2</v>
      </c>
      <c r="AB14" s="123">
        <f t="shared" si="6"/>
        <v>7</v>
      </c>
      <c r="AC14" s="123">
        <f t="shared" si="7"/>
        <v>9</v>
      </c>
      <c r="AD14" s="95">
        <f t="shared" si="8"/>
        <v>4.7777777777777777</v>
      </c>
      <c r="AE14" s="96">
        <f t="shared" si="9"/>
        <v>0</v>
      </c>
      <c r="AF14" s="17"/>
      <c r="AG14" s="85">
        <f t="shared" si="10"/>
        <v>5</v>
      </c>
      <c r="AH14" s="85">
        <f t="shared" si="11"/>
        <v>5</v>
      </c>
      <c r="AI14" s="85" t="str">
        <f t="shared" si="12"/>
        <v/>
      </c>
      <c r="AJ14" s="85" t="str">
        <f t="shared" si="13"/>
        <v/>
      </c>
      <c r="AK14" s="85">
        <f t="shared" si="14"/>
        <v>4</v>
      </c>
      <c r="AL14" s="85">
        <f t="shared" si="15"/>
        <v>4</v>
      </c>
      <c r="AM14" s="85">
        <f t="shared" si="16"/>
        <v>5</v>
      </c>
      <c r="AN14" s="85">
        <f t="shared" si="17"/>
        <v>5</v>
      </c>
      <c r="AO14" s="85">
        <f t="shared" si="18"/>
        <v>5</v>
      </c>
      <c r="AP14" s="85">
        <f t="shared" si="19"/>
        <v>5</v>
      </c>
      <c r="AQ14" s="85">
        <f t="shared" si="20"/>
        <v>5</v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31</v>
      </c>
      <c r="D15" s="211" t="s">
        <v>678</v>
      </c>
      <c r="E15" s="77">
        <v>2751</v>
      </c>
      <c r="F15" s="78">
        <v>5</v>
      </c>
      <c r="G15" s="78">
        <v>5</v>
      </c>
      <c r="H15" s="78"/>
      <c r="I15" s="78"/>
      <c r="J15" s="78">
        <v>5</v>
      </c>
      <c r="K15" s="78">
        <v>5</v>
      </c>
      <c r="L15" s="78">
        <v>5</v>
      </c>
      <c r="M15" s="78">
        <v>5</v>
      </c>
      <c r="N15" s="78">
        <v>5</v>
      </c>
      <c r="O15" s="78">
        <v>5</v>
      </c>
      <c r="P15" s="78">
        <v>5</v>
      </c>
      <c r="Q15" s="78"/>
      <c r="R15" s="93"/>
      <c r="S15" s="78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9</v>
      </c>
      <c r="AC15" s="123">
        <f t="shared" si="7"/>
        <v>9</v>
      </c>
      <c r="AD15" s="95">
        <f t="shared" si="8"/>
        <v>5</v>
      </c>
      <c r="AE15" s="96">
        <f t="shared" si="9"/>
        <v>0</v>
      </c>
      <c r="AF15" s="17"/>
      <c r="AG15" s="85">
        <f t="shared" si="10"/>
        <v>5</v>
      </c>
      <c r="AH15" s="85">
        <f t="shared" si="11"/>
        <v>5</v>
      </c>
      <c r="AI15" s="85" t="str">
        <f t="shared" si="12"/>
        <v/>
      </c>
      <c r="AJ15" s="85" t="str">
        <f t="shared" si="13"/>
        <v/>
      </c>
      <c r="AK15" s="85">
        <f t="shared" si="14"/>
        <v>5</v>
      </c>
      <c r="AL15" s="85">
        <f t="shared" si="15"/>
        <v>5</v>
      </c>
      <c r="AM15" s="85">
        <f t="shared" si="16"/>
        <v>5</v>
      </c>
      <c r="AN15" s="85">
        <f t="shared" si="17"/>
        <v>5</v>
      </c>
      <c r="AO15" s="85">
        <f t="shared" si="18"/>
        <v>5</v>
      </c>
      <c r="AP15" s="85">
        <f t="shared" si="19"/>
        <v>5</v>
      </c>
      <c r="AQ15" s="85">
        <f t="shared" si="20"/>
        <v>5</v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31</v>
      </c>
      <c r="D16" s="211" t="s">
        <v>679</v>
      </c>
      <c r="E16" s="77">
        <v>2751</v>
      </c>
      <c r="F16" s="78">
        <v>4</v>
      </c>
      <c r="G16" s="78">
        <v>5</v>
      </c>
      <c r="H16" s="78"/>
      <c r="I16" s="78"/>
      <c r="J16" s="78">
        <v>4</v>
      </c>
      <c r="K16" s="78">
        <v>4</v>
      </c>
      <c r="L16" s="78">
        <v>5</v>
      </c>
      <c r="M16" s="78">
        <v>4</v>
      </c>
      <c r="N16" s="78">
        <v>4</v>
      </c>
      <c r="O16" s="78">
        <v>5</v>
      </c>
      <c r="P16" s="78">
        <v>4</v>
      </c>
      <c r="Q16" s="78"/>
      <c r="R16" s="93"/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6</v>
      </c>
      <c r="AB16" s="123">
        <f t="shared" si="6"/>
        <v>3</v>
      </c>
      <c r="AC16" s="123">
        <f t="shared" si="7"/>
        <v>9</v>
      </c>
      <c r="AD16" s="95">
        <f t="shared" si="8"/>
        <v>4.333333333333333</v>
      </c>
      <c r="AE16" s="96">
        <f t="shared" si="9"/>
        <v>0</v>
      </c>
      <c r="AF16" s="17"/>
      <c r="AG16" s="85">
        <f t="shared" si="10"/>
        <v>4</v>
      </c>
      <c r="AH16" s="85">
        <f t="shared" si="11"/>
        <v>5</v>
      </c>
      <c r="AI16" s="85" t="str">
        <f t="shared" si="12"/>
        <v/>
      </c>
      <c r="AJ16" s="85" t="str">
        <f t="shared" si="13"/>
        <v/>
      </c>
      <c r="AK16" s="85">
        <f t="shared" si="14"/>
        <v>4</v>
      </c>
      <c r="AL16" s="85">
        <f t="shared" si="15"/>
        <v>4</v>
      </c>
      <c r="AM16" s="85">
        <f t="shared" si="16"/>
        <v>5</v>
      </c>
      <c r="AN16" s="85">
        <f t="shared" si="17"/>
        <v>4</v>
      </c>
      <c r="AO16" s="85">
        <f t="shared" si="18"/>
        <v>4</v>
      </c>
      <c r="AP16" s="85">
        <f t="shared" si="19"/>
        <v>5</v>
      </c>
      <c r="AQ16" s="85">
        <f t="shared" si="20"/>
        <v>4</v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31</v>
      </c>
      <c r="D17" s="211" t="s">
        <v>680</v>
      </c>
      <c r="E17" s="77">
        <v>2751</v>
      </c>
      <c r="F17" s="78">
        <v>5</v>
      </c>
      <c r="G17" s="78">
        <v>5</v>
      </c>
      <c r="H17" s="78"/>
      <c r="I17" s="78"/>
      <c r="J17" s="78">
        <v>5</v>
      </c>
      <c r="K17" s="78">
        <v>5</v>
      </c>
      <c r="L17" s="78">
        <v>5</v>
      </c>
      <c r="M17" s="78">
        <v>5</v>
      </c>
      <c r="N17" s="78">
        <v>5</v>
      </c>
      <c r="O17" s="78">
        <v>5</v>
      </c>
      <c r="P17" s="78">
        <v>5</v>
      </c>
      <c r="Q17" s="78"/>
      <c r="R17" s="93"/>
      <c r="S17" s="78"/>
      <c r="T17" s="78"/>
      <c r="U17" s="79"/>
      <c r="V17" s="94">
        <f t="shared" si="0"/>
        <v>5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9</v>
      </c>
      <c r="AC17" s="123">
        <f t="shared" si="7"/>
        <v>9</v>
      </c>
      <c r="AD17" s="95">
        <f t="shared" si="8"/>
        <v>5</v>
      </c>
      <c r="AE17" s="96">
        <f t="shared" si="9"/>
        <v>0</v>
      </c>
      <c r="AF17" s="17"/>
      <c r="AG17" s="85">
        <f t="shared" si="10"/>
        <v>5</v>
      </c>
      <c r="AH17" s="85">
        <f t="shared" si="11"/>
        <v>5</v>
      </c>
      <c r="AI17" s="85" t="str">
        <f t="shared" si="12"/>
        <v/>
      </c>
      <c r="AJ17" s="85" t="str">
        <f t="shared" si="13"/>
        <v/>
      </c>
      <c r="AK17" s="85">
        <f t="shared" si="14"/>
        <v>5</v>
      </c>
      <c r="AL17" s="85">
        <f t="shared" si="15"/>
        <v>5</v>
      </c>
      <c r="AM17" s="85">
        <f t="shared" si="16"/>
        <v>5</v>
      </c>
      <c r="AN17" s="85">
        <f t="shared" si="17"/>
        <v>5</v>
      </c>
      <c r="AO17" s="85">
        <f t="shared" si="18"/>
        <v>5</v>
      </c>
      <c r="AP17" s="85">
        <f t="shared" si="19"/>
        <v>5</v>
      </c>
      <c r="AQ17" s="85">
        <f t="shared" si="20"/>
        <v>5</v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31</v>
      </c>
      <c r="D18" s="211" t="s">
        <v>681</v>
      </c>
      <c r="E18" s="77">
        <v>2751</v>
      </c>
      <c r="F18" s="78">
        <v>4</v>
      </c>
      <c r="G18" s="78">
        <v>5</v>
      </c>
      <c r="H18" s="78"/>
      <c r="I18" s="78"/>
      <c r="J18" s="78">
        <v>5</v>
      </c>
      <c r="K18" s="78">
        <v>5</v>
      </c>
      <c r="L18" s="78">
        <v>5</v>
      </c>
      <c r="M18" s="78">
        <v>3</v>
      </c>
      <c r="N18" s="78">
        <v>5</v>
      </c>
      <c r="O18" s="78">
        <v>5</v>
      </c>
      <c r="P18" s="78">
        <v>4</v>
      </c>
      <c r="Q18" s="78"/>
      <c r="R18" s="93"/>
      <c r="S18" s="78"/>
      <c r="T18" s="78"/>
      <c r="U18" s="79"/>
      <c r="V18" s="94">
        <f t="shared" si="0"/>
        <v>3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1</v>
      </c>
      <c r="AA18" s="123">
        <f t="shared" si="5"/>
        <v>2</v>
      </c>
      <c r="AB18" s="123">
        <f t="shared" si="6"/>
        <v>6</v>
      </c>
      <c r="AC18" s="123">
        <f t="shared" si="7"/>
        <v>9</v>
      </c>
      <c r="AD18" s="95">
        <f t="shared" si="8"/>
        <v>4.5555555555555554</v>
      </c>
      <c r="AE18" s="96">
        <f t="shared" si="9"/>
        <v>0</v>
      </c>
      <c r="AF18" s="17"/>
      <c r="AG18" s="85">
        <f t="shared" si="10"/>
        <v>4</v>
      </c>
      <c r="AH18" s="85">
        <f t="shared" si="11"/>
        <v>5</v>
      </c>
      <c r="AI18" s="85" t="str">
        <f t="shared" si="12"/>
        <v/>
      </c>
      <c r="AJ18" s="85" t="str">
        <f t="shared" si="13"/>
        <v/>
      </c>
      <c r="AK18" s="85">
        <f t="shared" si="14"/>
        <v>5</v>
      </c>
      <c r="AL18" s="85">
        <f t="shared" si="15"/>
        <v>5</v>
      </c>
      <c r="AM18" s="85">
        <f t="shared" si="16"/>
        <v>5</v>
      </c>
      <c r="AN18" s="85">
        <f t="shared" si="17"/>
        <v>3</v>
      </c>
      <c r="AO18" s="85">
        <f t="shared" si="18"/>
        <v>5</v>
      </c>
      <c r="AP18" s="85">
        <f t="shared" si="19"/>
        <v>5</v>
      </c>
      <c r="AQ18" s="85">
        <f t="shared" si="20"/>
        <v>4</v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31</v>
      </c>
      <c r="D19" s="211" t="s">
        <v>682</v>
      </c>
      <c r="E19" s="77">
        <v>2751</v>
      </c>
      <c r="F19" s="78">
        <v>4</v>
      </c>
      <c r="G19" s="78">
        <v>5</v>
      </c>
      <c r="H19" s="78"/>
      <c r="I19" s="78"/>
      <c r="J19" s="78">
        <v>4</v>
      </c>
      <c r="K19" s="78">
        <v>5</v>
      </c>
      <c r="L19" s="78">
        <v>5</v>
      </c>
      <c r="M19" s="78">
        <v>3</v>
      </c>
      <c r="N19" s="78">
        <v>4</v>
      </c>
      <c r="O19" s="78">
        <v>4</v>
      </c>
      <c r="P19" s="78">
        <v>4</v>
      </c>
      <c r="Q19" s="78"/>
      <c r="R19" s="78"/>
      <c r="S19" s="213"/>
      <c r="T19" s="78"/>
      <c r="U19" s="79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1</v>
      </c>
      <c r="AA19" s="123">
        <f t="shared" si="5"/>
        <v>5</v>
      </c>
      <c r="AB19" s="123">
        <f t="shared" si="6"/>
        <v>3</v>
      </c>
      <c r="AC19" s="123">
        <f t="shared" si="7"/>
        <v>9</v>
      </c>
      <c r="AD19" s="95">
        <f t="shared" si="8"/>
        <v>4.2222222222222223</v>
      </c>
      <c r="AE19" s="96">
        <f t="shared" si="9"/>
        <v>0</v>
      </c>
      <c r="AF19" s="17"/>
      <c r="AG19" s="85">
        <f t="shared" si="10"/>
        <v>4</v>
      </c>
      <c r="AH19" s="85">
        <f t="shared" si="11"/>
        <v>5</v>
      </c>
      <c r="AI19" s="85" t="str">
        <f t="shared" si="12"/>
        <v/>
      </c>
      <c r="AJ19" s="85" t="str">
        <f t="shared" si="13"/>
        <v/>
      </c>
      <c r="AK19" s="85">
        <f t="shared" si="14"/>
        <v>4</v>
      </c>
      <c r="AL19" s="85">
        <f t="shared" si="15"/>
        <v>5</v>
      </c>
      <c r="AM19" s="85">
        <f t="shared" si="16"/>
        <v>5</v>
      </c>
      <c r="AN19" s="85">
        <f t="shared" si="17"/>
        <v>3</v>
      </c>
      <c r="AO19" s="85">
        <f t="shared" si="18"/>
        <v>4</v>
      </c>
      <c r="AP19" s="85">
        <f t="shared" si="19"/>
        <v>4</v>
      </c>
      <c r="AQ19" s="85">
        <f t="shared" si="20"/>
        <v>4</v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31</v>
      </c>
      <c r="D20" s="211" t="s">
        <v>683</v>
      </c>
      <c r="E20" s="77">
        <v>2751</v>
      </c>
      <c r="F20" s="78">
        <v>5</v>
      </c>
      <c r="G20" s="78">
        <v>4</v>
      </c>
      <c r="H20" s="78"/>
      <c r="I20" s="78"/>
      <c r="J20" s="78">
        <v>4</v>
      </c>
      <c r="K20" s="78">
        <v>5</v>
      </c>
      <c r="L20" s="78">
        <v>4</v>
      </c>
      <c r="M20" s="78">
        <v>3</v>
      </c>
      <c r="N20" s="78">
        <v>4</v>
      </c>
      <c r="O20" s="78">
        <v>5</v>
      </c>
      <c r="P20" s="78">
        <v>3</v>
      </c>
      <c r="Q20" s="78"/>
      <c r="R20" s="93"/>
      <c r="S20" s="78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2</v>
      </c>
      <c r="AA20" s="123">
        <f t="shared" si="5"/>
        <v>4</v>
      </c>
      <c r="AB20" s="123">
        <f t="shared" si="6"/>
        <v>3</v>
      </c>
      <c r="AC20" s="123">
        <f t="shared" si="7"/>
        <v>9</v>
      </c>
      <c r="AD20" s="95">
        <f t="shared" si="8"/>
        <v>4.1111111111111107</v>
      </c>
      <c r="AE20" s="96">
        <f t="shared" si="9"/>
        <v>0</v>
      </c>
      <c r="AF20" s="17"/>
      <c r="AG20" s="85">
        <f t="shared" si="10"/>
        <v>5</v>
      </c>
      <c r="AH20" s="85">
        <f t="shared" si="11"/>
        <v>4</v>
      </c>
      <c r="AI20" s="85" t="str">
        <f t="shared" si="12"/>
        <v/>
      </c>
      <c r="AJ20" s="85" t="str">
        <f t="shared" si="13"/>
        <v/>
      </c>
      <c r="AK20" s="85">
        <f t="shared" si="14"/>
        <v>4</v>
      </c>
      <c r="AL20" s="85">
        <f t="shared" si="15"/>
        <v>5</v>
      </c>
      <c r="AM20" s="85">
        <f t="shared" si="16"/>
        <v>4</v>
      </c>
      <c r="AN20" s="85">
        <f t="shared" si="17"/>
        <v>3</v>
      </c>
      <c r="AO20" s="85">
        <f t="shared" si="18"/>
        <v>4</v>
      </c>
      <c r="AP20" s="85">
        <f t="shared" si="19"/>
        <v>5</v>
      </c>
      <c r="AQ20" s="85">
        <f t="shared" si="20"/>
        <v>3</v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31</v>
      </c>
      <c r="D21" s="211" t="s">
        <v>684</v>
      </c>
      <c r="E21" s="77">
        <v>2751</v>
      </c>
      <c r="F21" s="78">
        <v>4</v>
      </c>
      <c r="G21" s="78">
        <v>3</v>
      </c>
      <c r="H21" s="78"/>
      <c r="I21" s="78"/>
      <c r="J21" s="78">
        <v>4</v>
      </c>
      <c r="K21" s="78">
        <v>4</v>
      </c>
      <c r="L21" s="78">
        <v>4</v>
      </c>
      <c r="M21" s="78">
        <v>3</v>
      </c>
      <c r="N21" s="78">
        <v>3</v>
      </c>
      <c r="O21" s="78">
        <v>3</v>
      </c>
      <c r="P21" s="78">
        <v>3</v>
      </c>
      <c r="Q21" s="78"/>
      <c r="R21" s="93"/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5</v>
      </c>
      <c r="AA21" s="123">
        <f t="shared" si="5"/>
        <v>4</v>
      </c>
      <c r="AB21" s="123">
        <f t="shared" si="6"/>
        <v>0</v>
      </c>
      <c r="AC21" s="123">
        <f t="shared" si="7"/>
        <v>9</v>
      </c>
      <c r="AD21" s="95">
        <f t="shared" si="8"/>
        <v>3.4444444444444446</v>
      </c>
      <c r="AE21" s="96">
        <f t="shared" si="9"/>
        <v>0</v>
      </c>
      <c r="AF21" s="17"/>
      <c r="AG21" s="85">
        <f t="shared" si="10"/>
        <v>4</v>
      </c>
      <c r="AH21" s="85">
        <f t="shared" si="11"/>
        <v>3</v>
      </c>
      <c r="AI21" s="85" t="str">
        <f t="shared" si="12"/>
        <v/>
      </c>
      <c r="AJ21" s="85" t="str">
        <f t="shared" si="13"/>
        <v/>
      </c>
      <c r="AK21" s="85">
        <f t="shared" si="14"/>
        <v>4</v>
      </c>
      <c r="AL21" s="85">
        <f t="shared" si="15"/>
        <v>4</v>
      </c>
      <c r="AM21" s="85">
        <f t="shared" si="16"/>
        <v>4</v>
      </c>
      <c r="AN21" s="85">
        <f t="shared" si="17"/>
        <v>3</v>
      </c>
      <c r="AO21" s="85">
        <f t="shared" si="18"/>
        <v>3</v>
      </c>
      <c r="AP21" s="85">
        <f t="shared" si="19"/>
        <v>3</v>
      </c>
      <c r="AQ21" s="85">
        <f t="shared" si="20"/>
        <v>3</v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31</v>
      </c>
      <c r="D22" s="211" t="s">
        <v>685</v>
      </c>
      <c r="E22" s="77">
        <v>2751</v>
      </c>
      <c r="F22" s="78">
        <v>4</v>
      </c>
      <c r="G22" s="78">
        <v>5</v>
      </c>
      <c r="H22" s="78"/>
      <c r="I22" s="78"/>
      <c r="J22" s="78">
        <v>4</v>
      </c>
      <c r="K22" s="78">
        <v>4</v>
      </c>
      <c r="L22" s="78">
        <v>5</v>
      </c>
      <c r="M22" s="78">
        <v>3</v>
      </c>
      <c r="N22" s="78">
        <v>4</v>
      </c>
      <c r="O22" s="78">
        <v>3</v>
      </c>
      <c r="P22" s="78">
        <v>4</v>
      </c>
      <c r="Q22" s="78"/>
      <c r="R22" s="93"/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2</v>
      </c>
      <c r="AA22" s="123">
        <f t="shared" si="5"/>
        <v>5</v>
      </c>
      <c r="AB22" s="123">
        <f t="shared" si="6"/>
        <v>2</v>
      </c>
      <c r="AC22" s="123">
        <f t="shared" si="7"/>
        <v>9</v>
      </c>
      <c r="AD22" s="95">
        <f t="shared" si="8"/>
        <v>4</v>
      </c>
      <c r="AE22" s="96">
        <f t="shared" si="9"/>
        <v>0</v>
      </c>
      <c r="AF22" s="17"/>
      <c r="AG22" s="85">
        <f t="shared" si="10"/>
        <v>4</v>
      </c>
      <c r="AH22" s="85">
        <f t="shared" si="11"/>
        <v>5</v>
      </c>
      <c r="AI22" s="85" t="str">
        <f t="shared" si="12"/>
        <v/>
      </c>
      <c r="AJ22" s="85" t="str">
        <f t="shared" si="13"/>
        <v/>
      </c>
      <c r="AK22" s="85">
        <f t="shared" si="14"/>
        <v>4</v>
      </c>
      <c r="AL22" s="85">
        <f t="shared" si="15"/>
        <v>4</v>
      </c>
      <c r="AM22" s="85">
        <f t="shared" si="16"/>
        <v>5</v>
      </c>
      <c r="AN22" s="85">
        <f t="shared" si="17"/>
        <v>3</v>
      </c>
      <c r="AO22" s="85">
        <f t="shared" si="18"/>
        <v>4</v>
      </c>
      <c r="AP22" s="85">
        <f t="shared" si="19"/>
        <v>3</v>
      </c>
      <c r="AQ22" s="85">
        <f t="shared" si="20"/>
        <v>4</v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31</v>
      </c>
      <c r="D23" s="211" t="s">
        <v>686</v>
      </c>
      <c r="E23" s="77">
        <v>2751</v>
      </c>
      <c r="F23" s="78">
        <v>5</v>
      </c>
      <c r="G23" s="78">
        <v>5</v>
      </c>
      <c r="H23" s="78"/>
      <c r="I23" s="78"/>
      <c r="J23" s="78">
        <v>5</v>
      </c>
      <c r="K23" s="78">
        <v>5</v>
      </c>
      <c r="L23" s="78">
        <v>5</v>
      </c>
      <c r="M23" s="78">
        <v>4</v>
      </c>
      <c r="N23" s="78">
        <v>5</v>
      </c>
      <c r="O23" s="78">
        <v>5</v>
      </c>
      <c r="P23" s="78">
        <v>5</v>
      </c>
      <c r="Q23" s="78"/>
      <c r="R23" s="93"/>
      <c r="S23" s="78"/>
      <c r="T23" s="78"/>
      <c r="U23" s="79"/>
      <c r="V23" s="94">
        <f t="shared" si="0"/>
        <v>4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1</v>
      </c>
      <c r="AB23" s="123">
        <f t="shared" si="6"/>
        <v>8</v>
      </c>
      <c r="AC23" s="123">
        <f t="shared" si="7"/>
        <v>9</v>
      </c>
      <c r="AD23" s="95">
        <f t="shared" si="8"/>
        <v>4.8888888888888893</v>
      </c>
      <c r="AE23" s="96">
        <f t="shared" si="9"/>
        <v>0</v>
      </c>
      <c r="AF23" s="17"/>
      <c r="AG23" s="85">
        <f t="shared" si="10"/>
        <v>5</v>
      </c>
      <c r="AH23" s="85">
        <f t="shared" si="11"/>
        <v>5</v>
      </c>
      <c r="AI23" s="85" t="str">
        <f t="shared" si="12"/>
        <v/>
      </c>
      <c r="AJ23" s="85" t="str">
        <f t="shared" si="13"/>
        <v/>
      </c>
      <c r="AK23" s="85">
        <f t="shared" si="14"/>
        <v>5</v>
      </c>
      <c r="AL23" s="85">
        <f t="shared" si="15"/>
        <v>5</v>
      </c>
      <c r="AM23" s="85">
        <f t="shared" si="16"/>
        <v>5</v>
      </c>
      <c r="AN23" s="85">
        <f t="shared" si="17"/>
        <v>4</v>
      </c>
      <c r="AO23" s="85">
        <f t="shared" si="18"/>
        <v>5</v>
      </c>
      <c r="AP23" s="85">
        <f t="shared" si="19"/>
        <v>5</v>
      </c>
      <c r="AQ23" s="85">
        <f t="shared" si="20"/>
        <v>5</v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189">
        <v>19</v>
      </c>
      <c r="B24" s="100"/>
      <c r="C24" s="108" t="s">
        <v>31</v>
      </c>
      <c r="D24" s="211" t="s">
        <v>687</v>
      </c>
      <c r="E24" s="77">
        <v>2751</v>
      </c>
      <c r="F24" s="78">
        <v>4</v>
      </c>
      <c r="G24" s="78">
        <v>5</v>
      </c>
      <c r="H24" s="78"/>
      <c r="I24" s="78"/>
      <c r="J24" s="78">
        <v>4</v>
      </c>
      <c r="K24" s="78">
        <v>4</v>
      </c>
      <c r="L24" s="78">
        <v>5</v>
      </c>
      <c r="M24" s="78">
        <v>3</v>
      </c>
      <c r="N24" s="78">
        <v>4</v>
      </c>
      <c r="O24" s="78">
        <v>4</v>
      </c>
      <c r="P24" s="78">
        <v>4</v>
      </c>
      <c r="Q24" s="78"/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1</v>
      </c>
      <c r="AA24" s="123">
        <f t="shared" si="5"/>
        <v>6</v>
      </c>
      <c r="AB24" s="123">
        <f t="shared" si="6"/>
        <v>2</v>
      </c>
      <c r="AC24" s="123">
        <f t="shared" si="7"/>
        <v>9</v>
      </c>
      <c r="AD24" s="95">
        <f t="shared" si="8"/>
        <v>4.1111111111111107</v>
      </c>
      <c r="AE24" s="96">
        <f t="shared" si="9"/>
        <v>0</v>
      </c>
      <c r="AF24" s="17"/>
      <c r="AG24" s="85">
        <f t="shared" si="10"/>
        <v>4</v>
      </c>
      <c r="AH24" s="85">
        <f t="shared" si="11"/>
        <v>5</v>
      </c>
      <c r="AI24" s="85" t="str">
        <f t="shared" si="12"/>
        <v/>
      </c>
      <c r="AJ24" s="85" t="str">
        <f t="shared" si="13"/>
        <v/>
      </c>
      <c r="AK24" s="85">
        <f t="shared" si="14"/>
        <v>4</v>
      </c>
      <c r="AL24" s="85">
        <f t="shared" si="15"/>
        <v>4</v>
      </c>
      <c r="AM24" s="85">
        <f t="shared" si="16"/>
        <v>5</v>
      </c>
      <c r="AN24" s="85">
        <f t="shared" si="17"/>
        <v>3</v>
      </c>
      <c r="AO24" s="85">
        <f t="shared" si="18"/>
        <v>4</v>
      </c>
      <c r="AP24" s="85">
        <f t="shared" si="19"/>
        <v>4</v>
      </c>
      <c r="AQ24" s="85">
        <f t="shared" si="20"/>
        <v>4</v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31</v>
      </c>
      <c r="D25" s="211" t="s">
        <v>688</v>
      </c>
      <c r="E25" s="77">
        <v>2751</v>
      </c>
      <c r="F25" s="78">
        <v>4</v>
      </c>
      <c r="G25" s="78">
        <v>5</v>
      </c>
      <c r="H25" s="78"/>
      <c r="I25" s="78"/>
      <c r="J25" s="78">
        <v>4</v>
      </c>
      <c r="K25" s="78">
        <v>5</v>
      </c>
      <c r="L25" s="78">
        <v>5</v>
      </c>
      <c r="M25" s="78">
        <v>3</v>
      </c>
      <c r="N25" s="78">
        <v>5</v>
      </c>
      <c r="O25" s="78">
        <v>4</v>
      </c>
      <c r="P25" s="78">
        <v>4</v>
      </c>
      <c r="Q25" s="78"/>
      <c r="R25" s="93"/>
      <c r="S25" s="78"/>
      <c r="T25" s="78"/>
      <c r="U25" s="79"/>
      <c r="V25" s="94">
        <f t="shared" si="0"/>
        <v>3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1</v>
      </c>
      <c r="AA25" s="123">
        <f t="shared" si="5"/>
        <v>4</v>
      </c>
      <c r="AB25" s="123">
        <f t="shared" si="6"/>
        <v>4</v>
      </c>
      <c r="AC25" s="123">
        <f t="shared" si="7"/>
        <v>9</v>
      </c>
      <c r="AD25" s="95">
        <f t="shared" si="8"/>
        <v>4.333333333333333</v>
      </c>
      <c r="AE25" s="96">
        <f t="shared" si="9"/>
        <v>0</v>
      </c>
      <c r="AF25" s="17"/>
      <c r="AG25" s="85">
        <f t="shared" si="10"/>
        <v>4</v>
      </c>
      <c r="AH25" s="85">
        <f t="shared" si="11"/>
        <v>5</v>
      </c>
      <c r="AI25" s="85" t="str">
        <f t="shared" si="12"/>
        <v/>
      </c>
      <c r="AJ25" s="85" t="str">
        <f t="shared" si="13"/>
        <v/>
      </c>
      <c r="AK25" s="85">
        <f t="shared" si="14"/>
        <v>4</v>
      </c>
      <c r="AL25" s="85">
        <f t="shared" si="15"/>
        <v>5</v>
      </c>
      <c r="AM25" s="85">
        <f t="shared" si="16"/>
        <v>5</v>
      </c>
      <c r="AN25" s="85">
        <f t="shared" si="17"/>
        <v>3</v>
      </c>
      <c r="AO25" s="85">
        <f t="shared" si="18"/>
        <v>5</v>
      </c>
      <c r="AP25" s="85">
        <f t="shared" si="19"/>
        <v>4</v>
      </c>
      <c r="AQ25" s="85">
        <f t="shared" si="20"/>
        <v>4</v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31</v>
      </c>
      <c r="D26" s="211" t="s">
        <v>689</v>
      </c>
      <c r="E26" s="77">
        <v>2751</v>
      </c>
      <c r="F26" s="78">
        <v>3</v>
      </c>
      <c r="G26" s="78">
        <v>5</v>
      </c>
      <c r="H26" s="78"/>
      <c r="I26" s="78"/>
      <c r="J26" s="78">
        <v>3</v>
      </c>
      <c r="K26" s="78">
        <v>5</v>
      </c>
      <c r="L26" s="78">
        <v>4</v>
      </c>
      <c r="M26" s="78">
        <v>3</v>
      </c>
      <c r="N26" s="78">
        <v>4</v>
      </c>
      <c r="O26" s="79">
        <v>4</v>
      </c>
      <c r="P26" s="78">
        <v>4</v>
      </c>
      <c r="Q26" s="78"/>
      <c r="R26" s="93"/>
      <c r="S26" s="78"/>
      <c r="T26" s="78"/>
      <c r="U26" s="79"/>
      <c r="V26" s="94">
        <f t="shared" si="0"/>
        <v>3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3</v>
      </c>
      <c r="AA26" s="123">
        <f t="shared" si="5"/>
        <v>4</v>
      </c>
      <c r="AB26" s="123">
        <f t="shared" si="6"/>
        <v>2</v>
      </c>
      <c r="AC26" s="123">
        <f t="shared" si="7"/>
        <v>9</v>
      </c>
      <c r="AD26" s="95">
        <f t="shared" si="8"/>
        <v>3.8888888888888888</v>
      </c>
      <c r="AE26" s="96">
        <f t="shared" si="9"/>
        <v>0</v>
      </c>
      <c r="AF26" s="17"/>
      <c r="AG26" s="85">
        <f t="shared" si="10"/>
        <v>3</v>
      </c>
      <c r="AH26" s="85">
        <f t="shared" si="11"/>
        <v>5</v>
      </c>
      <c r="AI26" s="85" t="str">
        <f t="shared" si="12"/>
        <v/>
      </c>
      <c r="AJ26" s="85" t="str">
        <f t="shared" si="13"/>
        <v/>
      </c>
      <c r="AK26" s="85">
        <f t="shared" si="14"/>
        <v>3</v>
      </c>
      <c r="AL26" s="85">
        <f t="shared" si="15"/>
        <v>5</v>
      </c>
      <c r="AM26" s="85">
        <f t="shared" si="16"/>
        <v>4</v>
      </c>
      <c r="AN26" s="85">
        <f t="shared" si="17"/>
        <v>3</v>
      </c>
      <c r="AO26" s="85">
        <f t="shared" si="18"/>
        <v>4</v>
      </c>
      <c r="AP26" s="85">
        <f t="shared" si="19"/>
        <v>4</v>
      </c>
      <c r="AQ26" s="85">
        <f t="shared" si="20"/>
        <v>4</v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31</v>
      </c>
      <c r="D27" s="211" t="s">
        <v>690</v>
      </c>
      <c r="E27" s="77">
        <v>2751</v>
      </c>
      <c r="F27" s="78">
        <v>4</v>
      </c>
      <c r="G27" s="78">
        <v>5</v>
      </c>
      <c r="H27" s="78"/>
      <c r="I27" s="78"/>
      <c r="J27" s="78">
        <v>5</v>
      </c>
      <c r="K27" s="78">
        <v>5</v>
      </c>
      <c r="L27" s="78">
        <v>5</v>
      </c>
      <c r="M27" s="78">
        <v>3</v>
      </c>
      <c r="N27" s="78">
        <v>5</v>
      </c>
      <c r="O27" s="78">
        <v>4</v>
      </c>
      <c r="P27" s="78">
        <v>4</v>
      </c>
      <c r="Q27" s="78"/>
      <c r="R27" s="93"/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1</v>
      </c>
      <c r="AA27" s="123">
        <f t="shared" si="5"/>
        <v>3</v>
      </c>
      <c r="AB27" s="123">
        <f t="shared" si="6"/>
        <v>5</v>
      </c>
      <c r="AC27" s="123">
        <f t="shared" si="7"/>
        <v>9</v>
      </c>
      <c r="AD27" s="95">
        <f t="shared" si="8"/>
        <v>4.4444444444444446</v>
      </c>
      <c r="AE27" s="96">
        <f t="shared" si="9"/>
        <v>0</v>
      </c>
      <c r="AF27" s="17"/>
      <c r="AG27" s="85">
        <f t="shared" si="10"/>
        <v>4</v>
      </c>
      <c r="AH27" s="85">
        <f t="shared" si="11"/>
        <v>5</v>
      </c>
      <c r="AI27" s="85" t="str">
        <f t="shared" si="12"/>
        <v/>
      </c>
      <c r="AJ27" s="85" t="str">
        <f t="shared" si="13"/>
        <v/>
      </c>
      <c r="AK27" s="85">
        <f t="shared" si="14"/>
        <v>5</v>
      </c>
      <c r="AL27" s="85">
        <f t="shared" si="15"/>
        <v>5</v>
      </c>
      <c r="AM27" s="85">
        <f t="shared" si="16"/>
        <v>5</v>
      </c>
      <c r="AN27" s="85">
        <f t="shared" si="17"/>
        <v>3</v>
      </c>
      <c r="AO27" s="85">
        <f t="shared" si="18"/>
        <v>5</v>
      </c>
      <c r="AP27" s="85">
        <f t="shared" si="19"/>
        <v>4</v>
      </c>
      <c r="AQ27" s="85">
        <f t="shared" si="20"/>
        <v>4</v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31</v>
      </c>
      <c r="D28" s="211" t="s">
        <v>691</v>
      </c>
      <c r="E28" s="77">
        <v>2751</v>
      </c>
      <c r="F28" s="78">
        <v>5</v>
      </c>
      <c r="G28" s="78">
        <v>5</v>
      </c>
      <c r="H28" s="78"/>
      <c r="I28" s="78"/>
      <c r="J28" s="78">
        <v>4</v>
      </c>
      <c r="K28" s="78">
        <v>5</v>
      </c>
      <c r="L28" s="78">
        <v>4</v>
      </c>
      <c r="M28" s="78">
        <v>5</v>
      </c>
      <c r="N28" s="78">
        <v>5</v>
      </c>
      <c r="O28" s="78">
        <v>5</v>
      </c>
      <c r="P28" s="78">
        <v>5</v>
      </c>
      <c r="Q28" s="78"/>
      <c r="R28" s="93"/>
      <c r="S28" s="78"/>
      <c r="T28" s="78"/>
      <c r="U28" s="79"/>
      <c r="V28" s="94">
        <f t="shared" si="0"/>
        <v>4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2</v>
      </c>
      <c r="AB28" s="123">
        <f t="shared" si="6"/>
        <v>7</v>
      </c>
      <c r="AC28" s="123">
        <f t="shared" si="7"/>
        <v>9</v>
      </c>
      <c r="AD28" s="95">
        <f t="shared" si="8"/>
        <v>4.7777777777777777</v>
      </c>
      <c r="AE28" s="96">
        <f t="shared" si="9"/>
        <v>0</v>
      </c>
      <c r="AF28" s="17"/>
      <c r="AG28" s="85">
        <f t="shared" si="10"/>
        <v>5</v>
      </c>
      <c r="AH28" s="85">
        <f t="shared" si="11"/>
        <v>5</v>
      </c>
      <c r="AI28" s="85" t="str">
        <f t="shared" si="12"/>
        <v/>
      </c>
      <c r="AJ28" s="85" t="str">
        <f t="shared" si="13"/>
        <v/>
      </c>
      <c r="AK28" s="85">
        <f t="shared" si="14"/>
        <v>4</v>
      </c>
      <c r="AL28" s="85">
        <f t="shared" si="15"/>
        <v>5</v>
      </c>
      <c r="AM28" s="85">
        <f t="shared" si="16"/>
        <v>4</v>
      </c>
      <c r="AN28" s="85">
        <f t="shared" si="17"/>
        <v>5</v>
      </c>
      <c r="AO28" s="85">
        <f t="shared" si="18"/>
        <v>5</v>
      </c>
      <c r="AP28" s="85">
        <f t="shared" si="19"/>
        <v>5</v>
      </c>
      <c r="AQ28" s="85">
        <f t="shared" si="20"/>
        <v>5</v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08" t="s">
        <v>31</v>
      </c>
      <c r="D29" s="211" t="s">
        <v>692</v>
      </c>
      <c r="E29" s="77">
        <v>2751</v>
      </c>
      <c r="F29" s="78">
        <v>4</v>
      </c>
      <c r="G29" s="78">
        <v>5</v>
      </c>
      <c r="H29" s="78"/>
      <c r="I29" s="78"/>
      <c r="J29" s="78">
        <v>4</v>
      </c>
      <c r="K29" s="78">
        <v>4</v>
      </c>
      <c r="L29" s="78">
        <v>5</v>
      </c>
      <c r="M29" s="78">
        <v>4</v>
      </c>
      <c r="N29" s="78">
        <v>4</v>
      </c>
      <c r="O29" s="78">
        <v>4</v>
      </c>
      <c r="P29" s="78">
        <v>4</v>
      </c>
      <c r="Q29" s="78"/>
      <c r="R29" s="93"/>
      <c r="S29" s="78"/>
      <c r="T29" s="78"/>
      <c r="U29" s="79"/>
      <c r="V29" s="94">
        <f t="shared" si="0"/>
        <v>4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7</v>
      </c>
      <c r="AB29" s="123">
        <f t="shared" si="6"/>
        <v>2</v>
      </c>
      <c r="AC29" s="123">
        <f t="shared" si="7"/>
        <v>9</v>
      </c>
      <c r="AD29" s="95">
        <f t="shared" si="8"/>
        <v>4.2222222222222223</v>
      </c>
      <c r="AE29" s="96">
        <f t="shared" si="9"/>
        <v>0</v>
      </c>
      <c r="AF29" s="17"/>
      <c r="AG29" s="85">
        <f t="shared" si="10"/>
        <v>4</v>
      </c>
      <c r="AH29" s="85">
        <f t="shared" si="11"/>
        <v>5</v>
      </c>
      <c r="AI29" s="85" t="str">
        <f t="shared" si="12"/>
        <v/>
      </c>
      <c r="AJ29" s="85" t="str">
        <f t="shared" si="13"/>
        <v/>
      </c>
      <c r="AK29" s="85">
        <f t="shared" si="14"/>
        <v>4</v>
      </c>
      <c r="AL29" s="85">
        <f t="shared" si="15"/>
        <v>4</v>
      </c>
      <c r="AM29" s="85">
        <f t="shared" si="16"/>
        <v>5</v>
      </c>
      <c r="AN29" s="85">
        <f t="shared" si="17"/>
        <v>4</v>
      </c>
      <c r="AO29" s="85">
        <f t="shared" si="18"/>
        <v>4</v>
      </c>
      <c r="AP29" s="85">
        <f t="shared" si="19"/>
        <v>4</v>
      </c>
      <c r="AQ29" s="85">
        <f t="shared" si="20"/>
        <v>4</v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08"/>
      <c r="D30" s="214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7.399999999999999" x14ac:dyDescent="0.25">
      <c r="A31" s="73">
        <v>26</v>
      </c>
      <c r="B31" s="190"/>
      <c r="C31" s="215"/>
      <c r="D31" s="215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7.399999999999999" x14ac:dyDescent="0.25">
      <c r="A32" s="73">
        <v>27</v>
      </c>
      <c r="B32" s="27"/>
      <c r="C32" s="27"/>
      <c r="D32" s="27"/>
      <c r="E32" s="77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4" t="str">
        <f t="shared" si="10"/>
        <v/>
      </c>
      <c r="AH32" s="204" t="str">
        <f t="shared" si="11"/>
        <v/>
      </c>
      <c r="AI32" s="204" t="str">
        <f t="shared" si="12"/>
        <v/>
      </c>
      <c r="AJ32" s="204" t="str">
        <f t="shared" si="13"/>
        <v/>
      </c>
      <c r="AK32" s="204" t="str">
        <f t="shared" si="14"/>
        <v/>
      </c>
      <c r="AL32" s="204" t="str">
        <f t="shared" si="15"/>
        <v/>
      </c>
      <c r="AM32" s="204" t="str">
        <f t="shared" si="16"/>
        <v/>
      </c>
      <c r="AN32" s="204" t="str">
        <f t="shared" si="17"/>
        <v/>
      </c>
      <c r="AO32" s="204" t="str">
        <f t="shared" si="18"/>
        <v/>
      </c>
      <c r="AP32" s="204" t="str">
        <f t="shared" si="19"/>
        <v/>
      </c>
      <c r="AQ32" s="204" t="str">
        <f t="shared" si="20"/>
        <v/>
      </c>
      <c r="AR32" s="204" t="str">
        <f t="shared" si="21"/>
        <v/>
      </c>
      <c r="AS32" s="204" t="str">
        <f t="shared" si="22"/>
        <v/>
      </c>
      <c r="AT32" s="204" t="str">
        <f t="shared" si="23"/>
        <v/>
      </c>
      <c r="AU32" s="204" t="str">
        <f t="shared" si="24"/>
        <v/>
      </c>
      <c r="AV32" s="204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7.399999999999999" x14ac:dyDescent="0.25">
      <c r="A33" s="73">
        <v>28</v>
      </c>
      <c r="B33" s="27"/>
      <c r="C33" s="27"/>
      <c r="D33" s="27"/>
      <c r="E33" s="77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4" t="str">
        <f t="shared" si="10"/>
        <v/>
      </c>
      <c r="AH33" s="204" t="str">
        <f t="shared" si="11"/>
        <v/>
      </c>
      <c r="AI33" s="204" t="str">
        <f t="shared" si="12"/>
        <v/>
      </c>
      <c r="AJ33" s="204" t="str">
        <f t="shared" si="13"/>
        <v/>
      </c>
      <c r="AK33" s="204" t="str">
        <f t="shared" si="14"/>
        <v/>
      </c>
      <c r="AL33" s="204" t="str">
        <f t="shared" si="15"/>
        <v/>
      </c>
      <c r="AM33" s="204" t="str">
        <f t="shared" si="16"/>
        <v/>
      </c>
      <c r="AN33" s="204" t="str">
        <f t="shared" si="17"/>
        <v/>
      </c>
      <c r="AO33" s="204" t="str">
        <f t="shared" si="18"/>
        <v/>
      </c>
      <c r="AP33" s="204" t="str">
        <f t="shared" si="19"/>
        <v/>
      </c>
      <c r="AQ33" s="204" t="str">
        <f t="shared" si="20"/>
        <v/>
      </c>
      <c r="AR33" s="204" t="str">
        <f t="shared" si="21"/>
        <v/>
      </c>
      <c r="AS33" s="204" t="str">
        <f t="shared" si="22"/>
        <v/>
      </c>
      <c r="AT33" s="204" t="str">
        <f t="shared" si="23"/>
        <v/>
      </c>
      <c r="AU33" s="204" t="str">
        <f t="shared" si="24"/>
        <v/>
      </c>
      <c r="AV33" s="204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7.399999999999999" x14ac:dyDescent="0.25">
      <c r="A34" s="73">
        <v>29</v>
      </c>
      <c r="B34" s="110"/>
      <c r="C34" s="110"/>
      <c r="D34" s="11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4" t="str">
        <f t="shared" si="10"/>
        <v/>
      </c>
      <c r="AH34" s="204" t="str">
        <f t="shared" si="11"/>
        <v/>
      </c>
      <c r="AI34" s="204" t="str">
        <f t="shared" si="12"/>
        <v/>
      </c>
      <c r="AJ34" s="204" t="str">
        <f t="shared" si="13"/>
        <v/>
      </c>
      <c r="AK34" s="204" t="str">
        <f t="shared" si="14"/>
        <v/>
      </c>
      <c r="AL34" s="204" t="str">
        <f t="shared" si="15"/>
        <v/>
      </c>
      <c r="AM34" s="204" t="str">
        <f t="shared" si="16"/>
        <v/>
      </c>
      <c r="AN34" s="204" t="str">
        <f t="shared" si="17"/>
        <v/>
      </c>
      <c r="AO34" s="204" t="str">
        <f t="shared" si="18"/>
        <v/>
      </c>
      <c r="AP34" s="204" t="str">
        <f t="shared" si="19"/>
        <v/>
      </c>
      <c r="AQ34" s="204" t="str">
        <f t="shared" si="20"/>
        <v/>
      </c>
      <c r="AR34" s="204" t="str">
        <f t="shared" si="21"/>
        <v/>
      </c>
      <c r="AS34" s="204" t="str">
        <f t="shared" si="22"/>
        <v/>
      </c>
      <c r="AT34" s="204" t="str">
        <f t="shared" si="23"/>
        <v/>
      </c>
      <c r="AU34" s="204" t="str">
        <f t="shared" si="24"/>
        <v/>
      </c>
      <c r="AV34" s="204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4" t="str">
        <f t="shared" si="10"/>
        <v/>
      </c>
      <c r="AH35" s="204" t="str">
        <f t="shared" si="11"/>
        <v/>
      </c>
      <c r="AI35" s="204" t="str">
        <f t="shared" si="12"/>
        <v/>
      </c>
      <c r="AJ35" s="204" t="str">
        <f t="shared" si="13"/>
        <v/>
      </c>
      <c r="AK35" s="204" t="str">
        <f t="shared" si="14"/>
        <v/>
      </c>
      <c r="AL35" s="204" t="str">
        <f t="shared" si="15"/>
        <v/>
      </c>
      <c r="AM35" s="204" t="str">
        <f t="shared" si="16"/>
        <v/>
      </c>
      <c r="AN35" s="204" t="str">
        <f t="shared" si="17"/>
        <v/>
      </c>
      <c r="AO35" s="204" t="str">
        <f t="shared" si="18"/>
        <v/>
      </c>
      <c r="AP35" s="204" t="str">
        <f t="shared" si="19"/>
        <v/>
      </c>
      <c r="AQ35" s="204" t="str">
        <f t="shared" si="20"/>
        <v/>
      </c>
      <c r="AR35" s="204" t="str">
        <f t="shared" si="21"/>
        <v/>
      </c>
      <c r="AS35" s="204" t="str">
        <f t="shared" si="22"/>
        <v/>
      </c>
      <c r="AT35" s="204" t="str">
        <f t="shared" si="23"/>
        <v/>
      </c>
      <c r="AU35" s="204" t="str">
        <f t="shared" si="24"/>
        <v/>
      </c>
      <c r="AV35" s="204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4" t="str">
        <f t="shared" si="10"/>
        <v/>
      </c>
      <c r="AH36" s="204" t="str">
        <f t="shared" si="11"/>
        <v/>
      </c>
      <c r="AI36" s="204" t="str">
        <f t="shared" si="12"/>
        <v/>
      </c>
      <c r="AJ36" s="204" t="str">
        <f t="shared" si="13"/>
        <v/>
      </c>
      <c r="AK36" s="204" t="str">
        <f t="shared" si="14"/>
        <v/>
      </c>
      <c r="AL36" s="204" t="str">
        <f t="shared" si="15"/>
        <v/>
      </c>
      <c r="AM36" s="204" t="str">
        <f t="shared" si="16"/>
        <v/>
      </c>
      <c r="AN36" s="204" t="str">
        <f t="shared" si="17"/>
        <v/>
      </c>
      <c r="AO36" s="204" t="str">
        <f t="shared" si="18"/>
        <v/>
      </c>
      <c r="AP36" s="204" t="str">
        <f t="shared" si="19"/>
        <v/>
      </c>
      <c r="AQ36" s="204" t="str">
        <f t="shared" si="20"/>
        <v/>
      </c>
      <c r="AR36" s="204" t="str">
        <f t="shared" si="21"/>
        <v/>
      </c>
      <c r="AS36" s="204" t="str">
        <f t="shared" si="22"/>
        <v/>
      </c>
      <c r="AT36" s="204" t="str">
        <f t="shared" si="23"/>
        <v/>
      </c>
      <c r="AU36" s="204" t="str">
        <f t="shared" si="24"/>
        <v/>
      </c>
      <c r="AV36" s="204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COUNTIF(E6:E36,"2751")</f>
        <v>24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4" t="str">
        <f t="shared" si="10"/>
        <v/>
      </c>
      <c r="AH37" s="204" t="str">
        <f t="shared" si="11"/>
        <v/>
      </c>
      <c r="AI37" s="204" t="str">
        <f t="shared" si="12"/>
        <v/>
      </c>
      <c r="AJ37" s="204" t="str">
        <f t="shared" si="13"/>
        <v/>
      </c>
      <c r="AK37" s="204" t="str">
        <f t="shared" si="14"/>
        <v/>
      </c>
      <c r="AL37" s="204" t="str">
        <f t="shared" si="15"/>
        <v/>
      </c>
      <c r="AM37" s="204" t="str">
        <f t="shared" si="16"/>
        <v/>
      </c>
      <c r="AN37" s="204" t="str">
        <f t="shared" si="17"/>
        <v/>
      </c>
      <c r="AO37" s="204" t="str">
        <f t="shared" si="18"/>
        <v/>
      </c>
      <c r="AP37" s="204" t="str">
        <f t="shared" si="19"/>
        <v/>
      </c>
      <c r="AQ37" s="204" t="str">
        <f t="shared" si="20"/>
        <v/>
      </c>
      <c r="AR37" s="204" t="str">
        <f t="shared" si="21"/>
        <v/>
      </c>
      <c r="AS37" s="204" t="str">
        <f t="shared" si="22"/>
        <v/>
      </c>
      <c r="AT37" s="204" t="str">
        <f t="shared" si="23"/>
        <v/>
      </c>
      <c r="AU37" s="204" t="str">
        <f t="shared" si="24"/>
        <v/>
      </c>
      <c r="AV37" s="204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>
        <f t="array" ref="F38:U45">AG38:AV45</f>
        <v>4.291666666666667</v>
      </c>
      <c r="G38" s="120">
        <v>4.875</v>
      </c>
      <c r="H38" s="120" t="str">
        <v xml:space="preserve"> </v>
      </c>
      <c r="I38" s="120" t="str">
        <v xml:space="preserve"> </v>
      </c>
      <c r="J38" s="120">
        <v>4.291666666666667</v>
      </c>
      <c r="K38" s="120">
        <v>4.583333333333333</v>
      </c>
      <c r="L38" s="120">
        <v>4.708333333333333</v>
      </c>
      <c r="M38" s="120">
        <v>3.6666666666666665</v>
      </c>
      <c r="N38" s="120">
        <v>4.458333333333333</v>
      </c>
      <c r="O38" s="121">
        <v>4.416666666666667</v>
      </c>
      <c r="P38" s="122">
        <v>4.291666666666667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сводн.!T21</f>
        <v>4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25</v>
      </c>
      <c r="AA38" s="123">
        <f>SUM(AA6:AA37)</f>
        <v>80</v>
      </c>
      <c r="AB38" s="123">
        <f>SUM(AB6:AB37)</f>
        <v>111</v>
      </c>
      <c r="AC38" s="123">
        <f t="shared" si="7"/>
        <v>216</v>
      </c>
      <c r="AD38" s="95">
        <f t="shared" si="8"/>
        <v>4.3981481481481479</v>
      </c>
      <c r="AE38" s="124"/>
      <c r="AF38" s="17"/>
      <c r="AG38" s="125">
        <f t="shared" ref="AG38:AV38" si="28">IF(COUNT(AG6:AG37)=0," ",SUM(AG6:AG37)/COUNT(AG6:AG37))</f>
        <v>4.291666666666667</v>
      </c>
      <c r="AH38" s="125">
        <f t="shared" si="28"/>
        <v>4.875</v>
      </c>
      <c r="AI38" s="125" t="str">
        <f t="shared" si="28"/>
        <v xml:space="preserve"> </v>
      </c>
      <c r="AJ38" s="125" t="str">
        <f t="shared" si="28"/>
        <v xml:space="preserve"> </v>
      </c>
      <c r="AK38" s="125">
        <f t="shared" si="28"/>
        <v>4.291666666666667</v>
      </c>
      <c r="AL38" s="125">
        <f t="shared" si="28"/>
        <v>4.583333333333333</v>
      </c>
      <c r="AM38" s="125">
        <f t="shared" si="28"/>
        <v>4.708333333333333</v>
      </c>
      <c r="AN38" s="125">
        <f t="shared" si="28"/>
        <v>3.6666666666666665</v>
      </c>
      <c r="AO38" s="125">
        <f t="shared" si="28"/>
        <v>4.458333333333333</v>
      </c>
      <c r="AP38" s="125">
        <f t="shared" si="28"/>
        <v>4.416666666666667</v>
      </c>
      <c r="AQ38" s="125">
        <f t="shared" si="28"/>
        <v>4.291666666666667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>
        <v>9</v>
      </c>
      <c r="G39" s="130">
        <v>22</v>
      </c>
      <c r="H39" s="130" t="str">
        <v>0</v>
      </c>
      <c r="I39" s="130" t="str">
        <v>0</v>
      </c>
      <c r="J39" s="130">
        <v>9</v>
      </c>
      <c r="K39" s="130">
        <v>14</v>
      </c>
      <c r="L39" s="130">
        <v>17</v>
      </c>
      <c r="M39" s="130">
        <v>6</v>
      </c>
      <c r="N39" s="130">
        <v>13</v>
      </c>
      <c r="O39" s="131">
        <v>12</v>
      </c>
      <c r="P39" s="131">
        <v>9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4</v>
      </c>
      <c r="W39" s="133"/>
      <c r="X39" s="134">
        <f>SUM(X38:AB38)</f>
        <v>216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9">IF(COUNTIF(AG6:AG37,5)=0,"0",COUNTIF(AG6:AG37,5))</f>
        <v>9</v>
      </c>
      <c r="AH39" s="137">
        <f t="shared" si="29"/>
        <v>22</v>
      </c>
      <c r="AI39" s="137" t="str">
        <f t="shared" si="29"/>
        <v>0</v>
      </c>
      <c r="AJ39" s="137" t="str">
        <f t="shared" si="29"/>
        <v>0</v>
      </c>
      <c r="AK39" s="137">
        <f t="shared" si="29"/>
        <v>9</v>
      </c>
      <c r="AL39" s="137">
        <f t="shared" si="29"/>
        <v>14</v>
      </c>
      <c r="AM39" s="137">
        <f t="shared" si="29"/>
        <v>17</v>
      </c>
      <c r="AN39" s="137">
        <f t="shared" si="29"/>
        <v>6</v>
      </c>
      <c r="AO39" s="137">
        <f t="shared" si="29"/>
        <v>13</v>
      </c>
      <c r="AP39" s="137">
        <f t="shared" si="29"/>
        <v>12</v>
      </c>
      <c r="AQ39" s="137">
        <f t="shared" si="29"/>
        <v>9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>
        <v>13</v>
      </c>
      <c r="G40" s="145">
        <v>1</v>
      </c>
      <c r="H40" s="145" t="str">
        <v>0</v>
      </c>
      <c r="I40" s="145" t="str">
        <v>0</v>
      </c>
      <c r="J40" s="145">
        <v>13</v>
      </c>
      <c r="K40" s="145">
        <v>10</v>
      </c>
      <c r="L40" s="145">
        <v>7</v>
      </c>
      <c r="M40" s="145">
        <v>4</v>
      </c>
      <c r="N40" s="145">
        <v>9</v>
      </c>
      <c r="O40" s="146">
        <v>10</v>
      </c>
      <c r="P40" s="146">
        <v>13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6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>
        <f>IF(COUNTIF(AA6:AA37,4)=0," ",COUNTIF(AA6:AA37,4))</f>
        <v>6</v>
      </c>
      <c r="AB40" s="148">
        <f>IF(COUNTIF(AB6:AB37,4)=0," ",COUNTIF(AB6:AB37,4))</f>
        <v>2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30">IF(COUNTIF(AG6:AG37,4)=0,"0",COUNTIF(AG6:AG37,4))</f>
        <v>13</v>
      </c>
      <c r="AH40" s="148">
        <f t="shared" si="30"/>
        <v>1</v>
      </c>
      <c r="AI40" s="148" t="str">
        <f t="shared" si="30"/>
        <v>0</v>
      </c>
      <c r="AJ40" s="148" t="str">
        <f t="shared" si="30"/>
        <v>0</v>
      </c>
      <c r="AK40" s="148">
        <f t="shared" si="30"/>
        <v>13</v>
      </c>
      <c r="AL40" s="148">
        <f t="shared" si="30"/>
        <v>10</v>
      </c>
      <c r="AM40" s="148">
        <f t="shared" si="30"/>
        <v>7</v>
      </c>
      <c r="AN40" s="148">
        <f t="shared" si="30"/>
        <v>4</v>
      </c>
      <c r="AO40" s="148">
        <f t="shared" si="30"/>
        <v>9</v>
      </c>
      <c r="AP40" s="148">
        <f t="shared" si="30"/>
        <v>10</v>
      </c>
      <c r="AQ40" s="148">
        <f t="shared" si="30"/>
        <v>13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>
        <v>2</v>
      </c>
      <c r="G41" s="158">
        <v>1</v>
      </c>
      <c r="H41" s="158" t="str">
        <v>0</v>
      </c>
      <c r="I41" s="158" t="str">
        <v>0</v>
      </c>
      <c r="J41" s="158">
        <v>2</v>
      </c>
      <c r="K41" s="158" t="str">
        <v>0</v>
      </c>
      <c r="L41" s="158" t="str">
        <v>0</v>
      </c>
      <c r="M41" s="158">
        <v>14</v>
      </c>
      <c r="N41" s="158">
        <v>2</v>
      </c>
      <c r="O41" s="159">
        <v>2</v>
      </c>
      <c r="P41" s="159">
        <v>2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14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1</v>
      </c>
      <c r="AA41" s="161">
        <f>IF(COUNTIF(AA6:AA37,3)=0," ",COUNTIF(AA6:AA37,3))</f>
        <v>1</v>
      </c>
      <c r="AB41" s="161">
        <f>IF(COUNTIF(AB6:AB37,3)=0," ",COUNTIF(AB6:AB37,3))</f>
        <v>3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>
        <f t="shared" ref="AG41:AU41" si="31">IF(COUNTIF(AG6:AG37,3)=0,"0",COUNTIF(AG6:AG37,3))</f>
        <v>2</v>
      </c>
      <c r="AH41" s="161">
        <f t="shared" si="31"/>
        <v>1</v>
      </c>
      <c r="AI41" s="161" t="str">
        <f t="shared" si="31"/>
        <v>0</v>
      </c>
      <c r="AJ41" s="161" t="str">
        <f t="shared" si="31"/>
        <v>0</v>
      </c>
      <c r="AK41" s="161">
        <f t="shared" si="31"/>
        <v>2</v>
      </c>
      <c r="AL41" s="161" t="str">
        <f t="shared" si="31"/>
        <v>0</v>
      </c>
      <c r="AM41" s="161" t="str">
        <f t="shared" si="31"/>
        <v>0</v>
      </c>
      <c r="AN41" s="161">
        <f t="shared" si="31"/>
        <v>14</v>
      </c>
      <c r="AO41" s="161">
        <f t="shared" si="31"/>
        <v>2</v>
      </c>
      <c r="AP41" s="161">
        <f t="shared" si="31"/>
        <v>2</v>
      </c>
      <c r="AQ41" s="161">
        <f t="shared" si="31"/>
        <v>2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5</v>
      </c>
      <c r="AA42" s="80">
        <f>IF(COUNTIF(AA6:AA37,2)=0," ",COUNTIF(AA6:AA37,2))</f>
        <v>3</v>
      </c>
      <c r="AB42" s="80">
        <f>IF(COUNTIF(AB6:AB37,2)=0," ",COUNTIF(AB6:AB37,2))</f>
        <v>5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1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/>
      <c r="G2" s="191" t="s">
        <v>519</v>
      </c>
      <c r="H2" s="191" t="s">
        <v>190</v>
      </c>
      <c r="I2" s="192"/>
      <c r="J2" s="192"/>
      <c r="K2" s="192"/>
      <c r="L2" s="192"/>
      <c r="M2" s="193" t="s">
        <v>2</v>
      </c>
      <c r="N2" s="193"/>
      <c r="O2" s="193"/>
      <c r="P2" s="193"/>
      <c r="Q2" s="193"/>
      <c r="R2" s="191" t="s">
        <v>277</v>
      </c>
      <c r="S2" s="23"/>
      <c r="T2" s="26"/>
      <c r="U2" s="21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2741</v>
      </c>
      <c r="B3" s="29"/>
      <c r="C3" s="29"/>
      <c r="D3" s="30" t="s">
        <v>3</v>
      </c>
      <c r="E3" s="31"/>
      <c r="F3" s="32"/>
      <c r="G3" s="32"/>
      <c r="H3" s="175" t="s">
        <v>102</v>
      </c>
      <c r="I3" s="32"/>
      <c r="J3" s="187"/>
      <c r="K3" s="32" t="s">
        <v>10</v>
      </c>
      <c r="L3" s="32" t="s">
        <v>406</v>
      </c>
      <c r="M3" s="32" t="s">
        <v>666</v>
      </c>
      <c r="N3" s="32" t="s">
        <v>639</v>
      </c>
      <c r="O3" s="32" t="s">
        <v>693</v>
      </c>
      <c r="P3" s="32" t="s">
        <v>694</v>
      </c>
      <c r="Q3" s="32" t="s">
        <v>695</v>
      </c>
      <c r="R3" s="32" t="s">
        <v>280</v>
      </c>
      <c r="S3" s="32"/>
      <c r="T3" s="184"/>
      <c r="U3" s="32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4"/>
      <c r="I4" s="217"/>
      <c r="J4" s="44"/>
      <c r="K4" s="217"/>
      <c r="L4" s="44"/>
      <c r="M4" s="44"/>
      <c r="N4" s="217"/>
      <c r="O4" s="44"/>
      <c r="P4" s="217"/>
      <c r="Q4" s="217"/>
      <c r="R4" s="217"/>
      <c r="S4" s="44"/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75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218" t="s">
        <v>17</v>
      </c>
      <c r="F5" s="57"/>
      <c r="G5" s="61"/>
      <c r="H5" s="219" t="s">
        <v>20</v>
      </c>
      <c r="I5" s="61"/>
      <c r="J5" s="61"/>
      <c r="K5" s="57" t="s">
        <v>560</v>
      </c>
      <c r="L5" s="57" t="s">
        <v>526</v>
      </c>
      <c r="M5" s="56" t="s">
        <v>527</v>
      </c>
      <c r="N5" s="57" t="s">
        <v>528</v>
      </c>
      <c r="O5" s="56" t="s">
        <v>529</v>
      </c>
      <c r="P5" s="57" t="s">
        <v>530</v>
      </c>
      <c r="Q5" s="57" t="s">
        <v>531</v>
      </c>
      <c r="R5" s="57" t="s">
        <v>532</v>
      </c>
      <c r="S5" s="61"/>
      <c r="T5" s="57"/>
      <c r="U5" s="57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287</v>
      </c>
      <c r="C6" s="108" t="s">
        <v>31</v>
      </c>
      <c r="D6" s="197" t="s">
        <v>696</v>
      </c>
      <c r="E6" s="103">
        <v>2741</v>
      </c>
      <c r="F6" s="78"/>
      <c r="G6" s="79"/>
      <c r="H6" s="79" t="s">
        <v>114</v>
      </c>
      <c r="I6" s="79"/>
      <c r="J6" s="79"/>
      <c r="K6" s="79">
        <v>3</v>
      </c>
      <c r="L6" s="79">
        <v>4</v>
      </c>
      <c r="M6" s="79">
        <v>4</v>
      </c>
      <c r="N6" s="79">
        <v>3</v>
      </c>
      <c r="O6" s="79">
        <v>3</v>
      </c>
      <c r="P6" s="79">
        <v>3</v>
      </c>
      <c r="Q6" s="79">
        <v>3</v>
      </c>
      <c r="R6" s="79">
        <v>3</v>
      </c>
      <c r="S6" s="79"/>
      <c r="T6" s="78"/>
      <c r="U6" s="79"/>
      <c r="V6" s="80">
        <f t="shared" ref="V6:V37" si="0">IF(AC6&gt;0,IF(SUM(X6:Y6)/AC6&gt;0,2,IF(AND(SUM(X6:Y6)/AC6=0,Z6/AC6&gt;0),3,IF(AND((AB6/AC6+AA6/AC6)=1,AA6/AC6&gt;0),4,5))),0)</f>
        <v>2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1</v>
      </c>
      <c r="Z6" s="81">
        <f t="shared" ref="Z6:Z37" si="4">COUNTIF(AG6:AV6,Z$5)</f>
        <v>6</v>
      </c>
      <c r="AA6" s="81">
        <f t="shared" ref="AA6:AA37" si="5">COUNTIF(AG6:AV6,AA$5)</f>
        <v>2</v>
      </c>
      <c r="AB6" s="81">
        <f t="shared" ref="AB6:AB37" si="6">COUNTIF(AG6:AV6,AB$5)</f>
        <v>0</v>
      </c>
      <c r="AC6" s="81">
        <f t="shared" ref="AC6:AC38" si="7">SUM(X6:AB6)</f>
        <v>9</v>
      </c>
      <c r="AD6" s="82">
        <f t="shared" ref="AD6:AD38" si="8">IF(ISERROR(((X6+Y6)*2+Z6*3+AA6*4+AB6*5)/SUM(X6,Y6:AB6)),"",((X6+Y6)*2+Z6*3+AA6*4+AB6*5)/SUM(X6,Y6:AB6))</f>
        <v>3.1111111111111112</v>
      </c>
      <c r="AE6" s="83">
        <f>IF(AW6=5,0.5,IF(AW6=4,0.25,IF(AW6&lt;=3,0)))</f>
        <v>0</v>
      </c>
      <c r="AF6" s="84"/>
      <c r="AG6" s="85" t="str">
        <f t="shared" ref="AG6:AG37" si="9">IF(ISERROR(VALUE(LEFT(F6))),LEFT(F6),VALUE(LEFT(F6)))</f>
        <v/>
      </c>
      <c r="AH6" s="85" t="str">
        <f t="shared" ref="AH6:AH37" si="10">IF(ISERROR(VALUE(LEFT(G6))),LEFT(G6),VALUE(LEFT(G6)))</f>
        <v/>
      </c>
      <c r="AI6" s="85">
        <f t="shared" ref="AI6:AI37" si="11">IF(ISERROR(VALUE(LEFT(H6))),LEFT(H6),VALUE(LEFT(H6)))</f>
        <v>2</v>
      </c>
      <c r="AJ6" s="85" t="str">
        <f t="shared" ref="AJ6:AJ37" si="12">IF(ISERROR(VALUE(LEFT(I6))),LEFT(I6),VALUE(LEFT(I6)))</f>
        <v/>
      </c>
      <c r="AK6" s="85" t="str">
        <f t="shared" ref="AK6:AK37" si="13">IF(ISERROR(VALUE(LEFT(J6))),LEFT(J6),VALUE(LEFT(J6)))</f>
        <v/>
      </c>
      <c r="AL6" s="85">
        <f t="shared" ref="AL6:AL37" si="14">IF(ISERROR(VALUE(LEFT(K6))),LEFT(K6),VALUE(LEFT(K6)))</f>
        <v>3</v>
      </c>
      <c r="AM6" s="85">
        <f t="shared" ref="AM6:AM37" si="15">IF(ISERROR(VALUE(LEFT(L6))),LEFT(L6),VALUE(LEFT(L6)))</f>
        <v>4</v>
      </c>
      <c r="AN6" s="85">
        <f t="shared" ref="AN6:AN37" si="16">IF(ISERROR(VALUE(LEFT(M6))),LEFT(M6),VALUE(LEFT(M6)))</f>
        <v>4</v>
      </c>
      <c r="AO6" s="85">
        <f t="shared" ref="AO6:AO37" si="17">IF(ISERROR(VALUE(LEFT(N6))),LEFT(N6),VALUE(LEFT(N6)))</f>
        <v>3</v>
      </c>
      <c r="AP6" s="85">
        <f t="shared" ref="AP6:AP37" si="18">IF(ISERROR(VALUE(LEFT(O6))),LEFT(O6),VALUE(LEFT(O6)))</f>
        <v>3</v>
      </c>
      <c r="AQ6" s="85">
        <f t="shared" ref="AQ6:AQ37" si="19">IF(ISERROR(VALUE(LEFT(P6))),LEFT(P6),VALUE(LEFT(P6)))</f>
        <v>3</v>
      </c>
      <c r="AR6" s="85">
        <f t="shared" ref="AR6:AR37" si="20">IF(ISERROR(VALUE(LEFT(Q6))),LEFT(Q6),VALUE(LEFT(Q6)))</f>
        <v>3</v>
      </c>
      <c r="AS6" s="85">
        <f t="shared" ref="AS6:AS37" si="21">IF(ISERROR(VALUE(LEFT(R6))),LEFT(R6),VALUE(LEFT(R6)))</f>
        <v>3</v>
      </c>
      <c r="AT6" s="85" t="str">
        <f t="shared" ref="AT6:AT37" si="22">IF(ISERROR(VALUE(LEFT(S6))),LEFT(S6),VALUE(LEFT(S6)))</f>
        <v/>
      </c>
      <c r="AU6" s="85" t="str">
        <f t="shared" ref="AU6:AU37" si="23">IF(ISERROR(VALUE(LEFT(T6))),LEFT(T6),VALUE(LEFT(T6)))</f>
        <v/>
      </c>
      <c r="AV6" s="85" t="str">
        <f t="shared" ref="AV6:AV37" si="24">IF(ISERROR(VALUE(LEFT(U6))),LEFT(U6),VALUE(LEFT(U6)))</f>
        <v/>
      </c>
      <c r="AW6" s="80">
        <f t="shared" ref="AW6:AW37" si="25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287</v>
      </c>
      <c r="C7" s="108" t="s">
        <v>31</v>
      </c>
      <c r="D7" s="197" t="s">
        <v>697</v>
      </c>
      <c r="E7" s="103">
        <v>2741</v>
      </c>
      <c r="F7" s="78"/>
      <c r="G7" s="79"/>
      <c r="H7" s="79">
        <v>3</v>
      </c>
      <c r="I7" s="79"/>
      <c r="J7" s="79"/>
      <c r="K7" s="79">
        <v>5</v>
      </c>
      <c r="L7" s="79">
        <v>5</v>
      </c>
      <c r="M7" s="79">
        <v>5</v>
      </c>
      <c r="N7" s="79">
        <v>5</v>
      </c>
      <c r="O7" s="79">
        <v>5</v>
      </c>
      <c r="P7" s="79">
        <v>5</v>
      </c>
      <c r="Q7" s="79">
        <v>5</v>
      </c>
      <c r="R7" s="79">
        <v>5</v>
      </c>
      <c r="S7" s="79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1</v>
      </c>
      <c r="AA7" s="81">
        <f t="shared" si="5"/>
        <v>0</v>
      </c>
      <c r="AB7" s="81">
        <f t="shared" si="6"/>
        <v>8</v>
      </c>
      <c r="AC7" s="81">
        <f t="shared" si="7"/>
        <v>9</v>
      </c>
      <c r="AD7" s="82">
        <f t="shared" si="8"/>
        <v>4.7777777777777777</v>
      </c>
      <c r="AE7" s="83">
        <f t="shared" ref="AE7:AE37" si="26">IF(AX7=5,0.5,IF(AX7=4,0.25,IF(AX7&lt;=3,0)))</f>
        <v>0</v>
      </c>
      <c r="AF7" s="84"/>
      <c r="AG7" s="85" t="str">
        <f t="shared" si="9"/>
        <v/>
      </c>
      <c r="AH7" s="85" t="str">
        <f t="shared" si="10"/>
        <v/>
      </c>
      <c r="AI7" s="85">
        <f t="shared" si="11"/>
        <v>3</v>
      </c>
      <c r="AJ7" s="85" t="str">
        <f t="shared" si="12"/>
        <v/>
      </c>
      <c r="AK7" s="85" t="str">
        <f t="shared" si="13"/>
        <v/>
      </c>
      <c r="AL7" s="85">
        <f t="shared" si="14"/>
        <v>5</v>
      </c>
      <c r="AM7" s="85">
        <f t="shared" si="15"/>
        <v>5</v>
      </c>
      <c r="AN7" s="85">
        <f t="shared" si="16"/>
        <v>5</v>
      </c>
      <c r="AO7" s="85">
        <f t="shared" si="17"/>
        <v>5</v>
      </c>
      <c r="AP7" s="85">
        <f t="shared" si="18"/>
        <v>5</v>
      </c>
      <c r="AQ7" s="85">
        <f t="shared" si="19"/>
        <v>5</v>
      </c>
      <c r="AR7" s="85">
        <f t="shared" si="20"/>
        <v>5</v>
      </c>
      <c r="AS7" s="85">
        <f t="shared" si="21"/>
        <v>5</v>
      </c>
      <c r="AT7" s="85" t="str">
        <f t="shared" si="22"/>
        <v/>
      </c>
      <c r="AU7" s="85" t="str">
        <f t="shared" si="23"/>
        <v/>
      </c>
      <c r="AV7" s="85" t="str">
        <f t="shared" si="24"/>
        <v/>
      </c>
      <c r="AW7" s="80">
        <f t="shared" si="25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287</v>
      </c>
      <c r="C8" s="108" t="s">
        <v>31</v>
      </c>
      <c r="D8" s="197" t="s">
        <v>698</v>
      </c>
      <c r="E8" s="103">
        <v>2741</v>
      </c>
      <c r="F8" s="78"/>
      <c r="G8" s="79"/>
      <c r="H8" s="79">
        <v>5</v>
      </c>
      <c r="I8" s="79"/>
      <c r="J8" s="79"/>
      <c r="K8" s="79">
        <v>4</v>
      </c>
      <c r="L8" s="79">
        <v>4</v>
      </c>
      <c r="M8" s="79">
        <v>5</v>
      </c>
      <c r="N8" s="79">
        <v>4</v>
      </c>
      <c r="O8" s="79">
        <v>4</v>
      </c>
      <c r="P8" s="79">
        <v>3</v>
      </c>
      <c r="Q8" s="79">
        <v>3</v>
      </c>
      <c r="R8" s="79">
        <v>3</v>
      </c>
      <c r="S8" s="79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3</v>
      </c>
      <c r="AA8" s="81">
        <f t="shared" si="5"/>
        <v>4</v>
      </c>
      <c r="AB8" s="81">
        <f t="shared" si="6"/>
        <v>2</v>
      </c>
      <c r="AC8" s="81">
        <f t="shared" si="7"/>
        <v>9</v>
      </c>
      <c r="AD8" s="82">
        <f t="shared" si="8"/>
        <v>3.8888888888888888</v>
      </c>
      <c r="AE8" s="83">
        <f t="shared" si="26"/>
        <v>0</v>
      </c>
      <c r="AF8" s="84"/>
      <c r="AG8" s="85" t="str">
        <f t="shared" si="9"/>
        <v/>
      </c>
      <c r="AH8" s="85" t="str">
        <f t="shared" si="10"/>
        <v/>
      </c>
      <c r="AI8" s="85">
        <f t="shared" si="11"/>
        <v>5</v>
      </c>
      <c r="AJ8" s="85" t="str">
        <f t="shared" si="12"/>
        <v/>
      </c>
      <c r="AK8" s="85" t="str">
        <f t="shared" si="13"/>
        <v/>
      </c>
      <c r="AL8" s="85">
        <f t="shared" si="14"/>
        <v>4</v>
      </c>
      <c r="AM8" s="85">
        <f t="shared" si="15"/>
        <v>4</v>
      </c>
      <c r="AN8" s="85">
        <f t="shared" si="16"/>
        <v>5</v>
      </c>
      <c r="AO8" s="85">
        <f t="shared" si="17"/>
        <v>4</v>
      </c>
      <c r="AP8" s="85">
        <f t="shared" si="18"/>
        <v>4</v>
      </c>
      <c r="AQ8" s="85">
        <f t="shared" si="19"/>
        <v>3</v>
      </c>
      <c r="AR8" s="85">
        <f t="shared" si="20"/>
        <v>3</v>
      </c>
      <c r="AS8" s="85">
        <f t="shared" si="21"/>
        <v>3</v>
      </c>
      <c r="AT8" s="85" t="str">
        <f t="shared" si="22"/>
        <v/>
      </c>
      <c r="AU8" s="85" t="str">
        <f t="shared" si="23"/>
        <v/>
      </c>
      <c r="AV8" s="85" t="str">
        <f t="shared" si="24"/>
        <v/>
      </c>
      <c r="AW8" s="80">
        <f t="shared" si="25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287</v>
      </c>
      <c r="C9" s="108" t="s">
        <v>31</v>
      </c>
      <c r="D9" s="197" t="s">
        <v>699</v>
      </c>
      <c r="E9" s="103">
        <v>2741</v>
      </c>
      <c r="F9" s="78"/>
      <c r="G9" s="79"/>
      <c r="H9" s="79">
        <v>5</v>
      </c>
      <c r="I9" s="79"/>
      <c r="J9" s="79"/>
      <c r="K9" s="79">
        <v>5</v>
      </c>
      <c r="L9" s="79">
        <v>5</v>
      </c>
      <c r="M9" s="79">
        <v>5</v>
      </c>
      <c r="N9" s="79">
        <v>5</v>
      </c>
      <c r="O9" s="79">
        <v>4</v>
      </c>
      <c r="P9" s="79">
        <v>4</v>
      </c>
      <c r="Q9" s="79">
        <v>5</v>
      </c>
      <c r="R9" s="79">
        <v>4</v>
      </c>
      <c r="S9" s="79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3</v>
      </c>
      <c r="AB9" s="81">
        <f t="shared" si="6"/>
        <v>6</v>
      </c>
      <c r="AC9" s="81">
        <f t="shared" si="7"/>
        <v>9</v>
      </c>
      <c r="AD9" s="82">
        <f t="shared" si="8"/>
        <v>4.666666666666667</v>
      </c>
      <c r="AE9" s="83">
        <f t="shared" si="26"/>
        <v>0</v>
      </c>
      <c r="AF9" s="84"/>
      <c r="AG9" s="85" t="str">
        <f t="shared" si="9"/>
        <v/>
      </c>
      <c r="AH9" s="85" t="str">
        <f t="shared" si="10"/>
        <v/>
      </c>
      <c r="AI9" s="85">
        <f t="shared" si="11"/>
        <v>5</v>
      </c>
      <c r="AJ9" s="85" t="str">
        <f t="shared" si="12"/>
        <v/>
      </c>
      <c r="AK9" s="85" t="str">
        <f t="shared" si="13"/>
        <v/>
      </c>
      <c r="AL9" s="85">
        <f t="shared" si="14"/>
        <v>5</v>
      </c>
      <c r="AM9" s="85">
        <f t="shared" si="15"/>
        <v>5</v>
      </c>
      <c r="AN9" s="85">
        <f t="shared" si="16"/>
        <v>5</v>
      </c>
      <c r="AO9" s="85">
        <f t="shared" si="17"/>
        <v>5</v>
      </c>
      <c r="AP9" s="85">
        <f t="shared" si="18"/>
        <v>4</v>
      </c>
      <c r="AQ9" s="85">
        <f t="shared" si="19"/>
        <v>4</v>
      </c>
      <c r="AR9" s="85">
        <f t="shared" si="20"/>
        <v>5</v>
      </c>
      <c r="AS9" s="85">
        <f t="shared" si="21"/>
        <v>4</v>
      </c>
      <c r="AT9" s="85" t="str">
        <f t="shared" si="22"/>
        <v/>
      </c>
      <c r="AU9" s="85" t="str">
        <f t="shared" si="23"/>
        <v/>
      </c>
      <c r="AV9" s="85" t="str">
        <f t="shared" si="24"/>
        <v/>
      </c>
      <c r="AW9" s="80">
        <f t="shared" si="25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287</v>
      </c>
      <c r="C10" s="108" t="s">
        <v>31</v>
      </c>
      <c r="D10" s="197" t="s">
        <v>700</v>
      </c>
      <c r="E10" s="103">
        <v>2741</v>
      </c>
      <c r="F10" s="78"/>
      <c r="G10" s="79"/>
      <c r="H10" s="79">
        <v>5</v>
      </c>
      <c r="I10" s="79"/>
      <c r="J10" s="79"/>
      <c r="K10" s="79">
        <v>5</v>
      </c>
      <c r="L10" s="79">
        <v>4</v>
      </c>
      <c r="M10" s="79">
        <v>5</v>
      </c>
      <c r="N10" s="79">
        <v>5</v>
      </c>
      <c r="O10" s="79">
        <v>5</v>
      </c>
      <c r="P10" s="79">
        <v>4</v>
      </c>
      <c r="Q10" s="79">
        <v>5</v>
      </c>
      <c r="R10" s="79">
        <v>4</v>
      </c>
      <c r="S10" s="79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3</v>
      </c>
      <c r="AB10" s="81">
        <f t="shared" si="6"/>
        <v>6</v>
      </c>
      <c r="AC10" s="81">
        <f t="shared" si="7"/>
        <v>9</v>
      </c>
      <c r="AD10" s="82">
        <f t="shared" si="8"/>
        <v>4.666666666666667</v>
      </c>
      <c r="AE10" s="83">
        <f t="shared" si="26"/>
        <v>0</v>
      </c>
      <c r="AF10" s="84"/>
      <c r="AG10" s="85" t="str">
        <f t="shared" si="9"/>
        <v/>
      </c>
      <c r="AH10" s="85" t="str">
        <f t="shared" si="10"/>
        <v/>
      </c>
      <c r="AI10" s="85">
        <f t="shared" si="11"/>
        <v>5</v>
      </c>
      <c r="AJ10" s="85" t="str">
        <f t="shared" si="12"/>
        <v/>
      </c>
      <c r="AK10" s="85" t="str">
        <f t="shared" si="13"/>
        <v/>
      </c>
      <c r="AL10" s="85">
        <f t="shared" si="14"/>
        <v>5</v>
      </c>
      <c r="AM10" s="85">
        <f t="shared" si="15"/>
        <v>4</v>
      </c>
      <c r="AN10" s="85">
        <f t="shared" si="16"/>
        <v>5</v>
      </c>
      <c r="AO10" s="85">
        <f t="shared" si="17"/>
        <v>5</v>
      </c>
      <c r="AP10" s="85">
        <f t="shared" si="18"/>
        <v>5</v>
      </c>
      <c r="AQ10" s="85">
        <f t="shared" si="19"/>
        <v>4</v>
      </c>
      <c r="AR10" s="85">
        <f t="shared" si="20"/>
        <v>5</v>
      </c>
      <c r="AS10" s="85">
        <f t="shared" si="21"/>
        <v>4</v>
      </c>
      <c r="AT10" s="85" t="str">
        <f t="shared" si="22"/>
        <v/>
      </c>
      <c r="AU10" s="85" t="str">
        <f t="shared" si="23"/>
        <v/>
      </c>
      <c r="AV10" s="85" t="str">
        <f t="shared" si="24"/>
        <v/>
      </c>
      <c r="AW10" s="80">
        <f t="shared" si="25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287</v>
      </c>
      <c r="C11" s="108" t="s">
        <v>31</v>
      </c>
      <c r="D11" s="197" t="s">
        <v>701</v>
      </c>
      <c r="E11" s="103">
        <v>2741</v>
      </c>
      <c r="F11" s="78"/>
      <c r="G11" s="79"/>
      <c r="H11" s="79">
        <v>5</v>
      </c>
      <c r="I11" s="79"/>
      <c r="J11" s="79"/>
      <c r="K11" s="79">
        <v>3</v>
      </c>
      <c r="L11" s="79">
        <v>4</v>
      </c>
      <c r="M11" s="79">
        <v>4</v>
      </c>
      <c r="N11" s="79">
        <v>3</v>
      </c>
      <c r="O11" s="79">
        <v>4</v>
      </c>
      <c r="P11" s="79">
        <v>4</v>
      </c>
      <c r="Q11" s="79">
        <v>3</v>
      </c>
      <c r="R11" s="79">
        <v>3</v>
      </c>
      <c r="S11" s="79"/>
      <c r="T11" s="78"/>
      <c r="U11" s="78"/>
      <c r="V11" s="8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4</v>
      </c>
      <c r="AA11" s="182">
        <f t="shared" si="5"/>
        <v>4</v>
      </c>
      <c r="AB11" s="182">
        <f t="shared" si="6"/>
        <v>1</v>
      </c>
      <c r="AC11" s="81">
        <f t="shared" si="7"/>
        <v>9</v>
      </c>
      <c r="AD11" s="82">
        <f t="shared" si="8"/>
        <v>3.6666666666666665</v>
      </c>
      <c r="AE11" s="90">
        <f t="shared" si="26"/>
        <v>0</v>
      </c>
      <c r="AG11" s="85" t="str">
        <f t="shared" si="9"/>
        <v/>
      </c>
      <c r="AH11" s="85" t="str">
        <f t="shared" si="10"/>
        <v/>
      </c>
      <c r="AI11" s="85">
        <f t="shared" si="11"/>
        <v>5</v>
      </c>
      <c r="AJ11" s="85" t="str">
        <f t="shared" si="12"/>
        <v/>
      </c>
      <c r="AK11" s="85" t="str">
        <f t="shared" si="13"/>
        <v/>
      </c>
      <c r="AL11" s="85">
        <f t="shared" si="14"/>
        <v>3</v>
      </c>
      <c r="AM11" s="85">
        <f t="shared" si="15"/>
        <v>4</v>
      </c>
      <c r="AN11" s="85">
        <f t="shared" si="16"/>
        <v>4</v>
      </c>
      <c r="AO11" s="85">
        <f t="shared" si="17"/>
        <v>3</v>
      </c>
      <c r="AP11" s="85">
        <f t="shared" si="18"/>
        <v>4</v>
      </c>
      <c r="AQ11" s="85">
        <f t="shared" si="19"/>
        <v>4</v>
      </c>
      <c r="AR11" s="85">
        <f t="shared" si="20"/>
        <v>3</v>
      </c>
      <c r="AS11" s="85">
        <f t="shared" si="21"/>
        <v>3</v>
      </c>
      <c r="AT11" s="85" t="str">
        <f t="shared" si="22"/>
        <v/>
      </c>
      <c r="AU11" s="85" t="str">
        <f t="shared" si="23"/>
        <v/>
      </c>
      <c r="AV11" s="85" t="str">
        <f t="shared" si="24"/>
        <v/>
      </c>
      <c r="AW11" s="80">
        <f t="shared" si="25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197" t="s">
        <v>702</v>
      </c>
      <c r="E12" s="103">
        <v>2741</v>
      </c>
      <c r="F12" s="78"/>
      <c r="G12" s="79"/>
      <c r="H12" s="79">
        <v>5</v>
      </c>
      <c r="I12" s="79"/>
      <c r="J12" s="79"/>
      <c r="K12" s="79">
        <v>3</v>
      </c>
      <c r="L12" s="79">
        <v>4</v>
      </c>
      <c r="M12" s="79">
        <v>4</v>
      </c>
      <c r="N12" s="79">
        <v>3</v>
      </c>
      <c r="O12" s="79">
        <v>3</v>
      </c>
      <c r="P12" s="79">
        <v>3</v>
      </c>
      <c r="Q12" s="79">
        <v>3</v>
      </c>
      <c r="R12" s="79">
        <v>3</v>
      </c>
      <c r="S12" s="79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6</v>
      </c>
      <c r="AA12" s="81">
        <f t="shared" si="5"/>
        <v>2</v>
      </c>
      <c r="AB12" s="81">
        <f t="shared" si="6"/>
        <v>1</v>
      </c>
      <c r="AC12" s="81">
        <f t="shared" si="7"/>
        <v>9</v>
      </c>
      <c r="AD12" s="82">
        <f t="shared" si="8"/>
        <v>3.4444444444444446</v>
      </c>
      <c r="AE12" s="83">
        <f t="shared" si="26"/>
        <v>0</v>
      </c>
      <c r="AF12" s="84"/>
      <c r="AG12" s="85" t="str">
        <f t="shared" si="9"/>
        <v/>
      </c>
      <c r="AH12" s="85" t="str">
        <f t="shared" si="10"/>
        <v/>
      </c>
      <c r="AI12" s="85">
        <f t="shared" si="11"/>
        <v>5</v>
      </c>
      <c r="AJ12" s="85" t="str">
        <f t="shared" si="12"/>
        <v/>
      </c>
      <c r="AK12" s="85" t="str">
        <f t="shared" si="13"/>
        <v/>
      </c>
      <c r="AL12" s="85">
        <f t="shared" si="14"/>
        <v>3</v>
      </c>
      <c r="AM12" s="85">
        <f t="shared" si="15"/>
        <v>4</v>
      </c>
      <c r="AN12" s="85">
        <f t="shared" si="16"/>
        <v>4</v>
      </c>
      <c r="AO12" s="85">
        <f t="shared" si="17"/>
        <v>3</v>
      </c>
      <c r="AP12" s="85">
        <f t="shared" si="18"/>
        <v>3</v>
      </c>
      <c r="AQ12" s="85">
        <f t="shared" si="19"/>
        <v>3</v>
      </c>
      <c r="AR12" s="85">
        <f t="shared" si="20"/>
        <v>3</v>
      </c>
      <c r="AS12" s="85">
        <f t="shared" si="21"/>
        <v>3</v>
      </c>
      <c r="AT12" s="85" t="str">
        <f t="shared" si="22"/>
        <v/>
      </c>
      <c r="AU12" s="85" t="str">
        <f t="shared" si="23"/>
        <v/>
      </c>
      <c r="AV12" s="85" t="str">
        <f t="shared" si="24"/>
        <v/>
      </c>
      <c r="AW12" s="80">
        <f t="shared" si="25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287</v>
      </c>
      <c r="C13" s="108" t="s">
        <v>31</v>
      </c>
      <c r="D13" s="197" t="s">
        <v>703</v>
      </c>
      <c r="E13" s="103">
        <v>2741</v>
      </c>
      <c r="F13" s="78"/>
      <c r="G13" s="79"/>
      <c r="H13" s="79">
        <v>4</v>
      </c>
      <c r="I13" s="79"/>
      <c r="J13" s="79"/>
      <c r="K13" s="79">
        <v>5</v>
      </c>
      <c r="L13" s="79">
        <v>5</v>
      </c>
      <c r="M13" s="79">
        <v>5</v>
      </c>
      <c r="N13" s="79">
        <v>5</v>
      </c>
      <c r="O13" s="79">
        <v>4</v>
      </c>
      <c r="P13" s="79">
        <v>4</v>
      </c>
      <c r="Q13" s="79">
        <v>4</v>
      </c>
      <c r="R13" s="79">
        <v>5</v>
      </c>
      <c r="S13" s="79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4</v>
      </c>
      <c r="AB13" s="81">
        <f t="shared" si="6"/>
        <v>5</v>
      </c>
      <c r="AC13" s="81">
        <f t="shared" si="7"/>
        <v>9</v>
      </c>
      <c r="AD13" s="82">
        <f t="shared" si="8"/>
        <v>4.5555555555555554</v>
      </c>
      <c r="AE13" s="83">
        <f t="shared" si="26"/>
        <v>0</v>
      </c>
      <c r="AF13" s="84"/>
      <c r="AG13" s="85" t="str">
        <f t="shared" si="9"/>
        <v/>
      </c>
      <c r="AH13" s="85" t="str">
        <f t="shared" si="10"/>
        <v/>
      </c>
      <c r="AI13" s="85">
        <f t="shared" si="11"/>
        <v>4</v>
      </c>
      <c r="AJ13" s="85" t="str">
        <f t="shared" si="12"/>
        <v/>
      </c>
      <c r="AK13" s="85" t="str">
        <f t="shared" si="13"/>
        <v/>
      </c>
      <c r="AL13" s="85">
        <f t="shared" si="14"/>
        <v>5</v>
      </c>
      <c r="AM13" s="85">
        <f t="shared" si="15"/>
        <v>5</v>
      </c>
      <c r="AN13" s="85">
        <f t="shared" si="16"/>
        <v>5</v>
      </c>
      <c r="AO13" s="85">
        <f t="shared" si="17"/>
        <v>5</v>
      </c>
      <c r="AP13" s="85">
        <f t="shared" si="18"/>
        <v>4</v>
      </c>
      <c r="AQ13" s="85">
        <f t="shared" si="19"/>
        <v>4</v>
      </c>
      <c r="AR13" s="85">
        <f t="shared" si="20"/>
        <v>4</v>
      </c>
      <c r="AS13" s="85">
        <f t="shared" si="21"/>
        <v>5</v>
      </c>
      <c r="AT13" s="85" t="str">
        <f t="shared" si="22"/>
        <v/>
      </c>
      <c r="AU13" s="85" t="str">
        <f t="shared" si="23"/>
        <v/>
      </c>
      <c r="AV13" s="85" t="str">
        <f t="shared" si="24"/>
        <v/>
      </c>
      <c r="AW13" s="80">
        <f t="shared" si="25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31</v>
      </c>
      <c r="D14" s="197" t="s">
        <v>704</v>
      </c>
      <c r="E14" s="103">
        <v>2741</v>
      </c>
      <c r="F14" s="78"/>
      <c r="G14" s="79"/>
      <c r="H14" s="79">
        <v>5</v>
      </c>
      <c r="I14" s="79"/>
      <c r="J14" s="79"/>
      <c r="K14" s="79">
        <v>5</v>
      </c>
      <c r="L14" s="79">
        <v>5</v>
      </c>
      <c r="M14" s="79">
        <v>5</v>
      </c>
      <c r="N14" s="79">
        <v>5</v>
      </c>
      <c r="O14" s="79">
        <v>5</v>
      </c>
      <c r="P14" s="79" t="s">
        <v>394</v>
      </c>
      <c r="Q14" s="79">
        <v>5</v>
      </c>
      <c r="R14" s="104">
        <v>5</v>
      </c>
      <c r="S14" s="104"/>
      <c r="T14" s="78"/>
      <c r="U14" s="79"/>
      <c r="V14" s="94">
        <f t="shared" si="0"/>
        <v>2</v>
      </c>
      <c r="W14" s="123">
        <f t="shared" si="1"/>
        <v>0</v>
      </c>
      <c r="X14" s="123">
        <f t="shared" si="2"/>
        <v>0</v>
      </c>
      <c r="Y14" s="123">
        <f t="shared" si="3"/>
        <v>1</v>
      </c>
      <c r="Z14" s="123">
        <f t="shared" si="4"/>
        <v>0</v>
      </c>
      <c r="AA14" s="123">
        <f t="shared" si="5"/>
        <v>0</v>
      </c>
      <c r="AB14" s="123">
        <f t="shared" si="6"/>
        <v>8</v>
      </c>
      <c r="AC14" s="123">
        <f t="shared" si="7"/>
        <v>9</v>
      </c>
      <c r="AD14" s="95">
        <f t="shared" si="8"/>
        <v>4.666666666666667</v>
      </c>
      <c r="AE14" s="96">
        <f t="shared" si="26"/>
        <v>0</v>
      </c>
      <c r="AF14" s="17"/>
      <c r="AG14" s="85" t="str">
        <f t="shared" si="9"/>
        <v/>
      </c>
      <c r="AH14" s="85" t="str">
        <f t="shared" si="10"/>
        <v/>
      </c>
      <c r="AI14" s="85">
        <f t="shared" si="11"/>
        <v>5</v>
      </c>
      <c r="AJ14" s="85" t="str">
        <f t="shared" si="12"/>
        <v/>
      </c>
      <c r="AK14" s="85" t="str">
        <f t="shared" si="13"/>
        <v/>
      </c>
      <c r="AL14" s="85">
        <f t="shared" si="14"/>
        <v>5</v>
      </c>
      <c r="AM14" s="85">
        <f t="shared" si="15"/>
        <v>5</v>
      </c>
      <c r="AN14" s="85">
        <f t="shared" si="16"/>
        <v>5</v>
      </c>
      <c r="AO14" s="85">
        <f t="shared" si="17"/>
        <v>5</v>
      </c>
      <c r="AP14" s="85">
        <f t="shared" si="18"/>
        <v>5</v>
      </c>
      <c r="AQ14" s="85">
        <f t="shared" si="19"/>
        <v>2</v>
      </c>
      <c r="AR14" s="85">
        <f t="shared" si="20"/>
        <v>5</v>
      </c>
      <c r="AS14" s="85">
        <f t="shared" si="21"/>
        <v>5</v>
      </c>
      <c r="AT14" s="85" t="str">
        <f t="shared" si="22"/>
        <v/>
      </c>
      <c r="AU14" s="85" t="str">
        <f t="shared" si="23"/>
        <v/>
      </c>
      <c r="AV14" s="85" t="str">
        <f t="shared" si="24"/>
        <v/>
      </c>
      <c r="AW14" s="80">
        <f t="shared" si="25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31</v>
      </c>
      <c r="D15" s="197" t="s">
        <v>705</v>
      </c>
      <c r="E15" s="103">
        <v>2741</v>
      </c>
      <c r="F15" s="78"/>
      <c r="G15" s="79"/>
      <c r="H15" s="79">
        <v>5</v>
      </c>
      <c r="I15" s="79"/>
      <c r="J15" s="79"/>
      <c r="K15" s="79">
        <v>5</v>
      </c>
      <c r="L15" s="79">
        <v>5</v>
      </c>
      <c r="M15" s="79">
        <v>5</v>
      </c>
      <c r="N15" s="79">
        <v>5</v>
      </c>
      <c r="O15" s="79">
        <v>5</v>
      </c>
      <c r="P15" s="79">
        <v>5</v>
      </c>
      <c r="Q15" s="79">
        <v>5</v>
      </c>
      <c r="R15" s="104">
        <v>5</v>
      </c>
      <c r="S15" s="104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9</v>
      </c>
      <c r="AC15" s="123">
        <f t="shared" si="7"/>
        <v>9</v>
      </c>
      <c r="AD15" s="95">
        <f t="shared" si="8"/>
        <v>5</v>
      </c>
      <c r="AE15" s="96">
        <f t="shared" si="26"/>
        <v>0</v>
      </c>
      <c r="AF15" s="17"/>
      <c r="AG15" s="85" t="str">
        <f t="shared" si="9"/>
        <v/>
      </c>
      <c r="AH15" s="85" t="str">
        <f t="shared" si="10"/>
        <v/>
      </c>
      <c r="AI15" s="85">
        <f t="shared" si="11"/>
        <v>5</v>
      </c>
      <c r="AJ15" s="85" t="str">
        <f t="shared" si="12"/>
        <v/>
      </c>
      <c r="AK15" s="85" t="str">
        <f t="shared" si="13"/>
        <v/>
      </c>
      <c r="AL15" s="85">
        <f t="shared" si="14"/>
        <v>5</v>
      </c>
      <c r="AM15" s="85">
        <f t="shared" si="15"/>
        <v>5</v>
      </c>
      <c r="AN15" s="85">
        <f t="shared" si="16"/>
        <v>5</v>
      </c>
      <c r="AO15" s="85">
        <f t="shared" si="17"/>
        <v>5</v>
      </c>
      <c r="AP15" s="85">
        <f t="shared" si="18"/>
        <v>5</v>
      </c>
      <c r="AQ15" s="85">
        <f t="shared" si="19"/>
        <v>5</v>
      </c>
      <c r="AR15" s="85">
        <f t="shared" si="20"/>
        <v>5</v>
      </c>
      <c r="AS15" s="85">
        <f t="shared" si="21"/>
        <v>5</v>
      </c>
      <c r="AT15" s="85" t="str">
        <f t="shared" si="22"/>
        <v/>
      </c>
      <c r="AU15" s="85" t="str">
        <f t="shared" si="23"/>
        <v/>
      </c>
      <c r="AV15" s="85" t="str">
        <f t="shared" si="24"/>
        <v/>
      </c>
      <c r="AW15" s="80">
        <f t="shared" si="25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31</v>
      </c>
      <c r="D16" s="197" t="s">
        <v>706</v>
      </c>
      <c r="E16" s="103">
        <v>2741</v>
      </c>
      <c r="F16" s="78"/>
      <c r="G16" s="79"/>
      <c r="H16" s="79" t="s">
        <v>396</v>
      </c>
      <c r="I16" s="79"/>
      <c r="J16" s="79"/>
      <c r="K16" s="79">
        <v>5</v>
      </c>
      <c r="L16" s="79" t="s">
        <v>304</v>
      </c>
      <c r="M16" s="79">
        <v>5</v>
      </c>
      <c r="N16" s="79" t="s">
        <v>304</v>
      </c>
      <c r="O16" s="79">
        <v>3</v>
      </c>
      <c r="P16" s="79" t="s">
        <v>304</v>
      </c>
      <c r="Q16" s="79">
        <v>3</v>
      </c>
      <c r="R16" s="104">
        <v>4</v>
      </c>
      <c r="S16" s="104"/>
      <c r="T16" s="78"/>
      <c r="U16" s="79"/>
      <c r="V16" s="94">
        <f t="shared" si="0"/>
        <v>2</v>
      </c>
      <c r="W16" s="123">
        <f t="shared" si="1"/>
        <v>0</v>
      </c>
      <c r="X16" s="123">
        <f t="shared" si="2"/>
        <v>0</v>
      </c>
      <c r="Y16" s="123">
        <f t="shared" si="3"/>
        <v>1</v>
      </c>
      <c r="Z16" s="123">
        <f t="shared" si="4"/>
        <v>2</v>
      </c>
      <c r="AA16" s="123">
        <f t="shared" si="5"/>
        <v>1</v>
      </c>
      <c r="AB16" s="123">
        <f t="shared" si="6"/>
        <v>2</v>
      </c>
      <c r="AC16" s="123">
        <f t="shared" si="7"/>
        <v>6</v>
      </c>
      <c r="AD16" s="95">
        <f t="shared" si="8"/>
        <v>3.6666666666666665</v>
      </c>
      <c r="AE16" s="96">
        <f t="shared" si="26"/>
        <v>0</v>
      </c>
      <c r="AF16" s="17"/>
      <c r="AG16" s="85" t="str">
        <f t="shared" si="9"/>
        <v/>
      </c>
      <c r="AH16" s="85" t="str">
        <f t="shared" si="10"/>
        <v/>
      </c>
      <c r="AI16" s="85">
        <f t="shared" si="11"/>
        <v>2</v>
      </c>
      <c r="AJ16" s="85" t="str">
        <f t="shared" si="12"/>
        <v/>
      </c>
      <c r="AK16" s="85" t="str">
        <f t="shared" si="13"/>
        <v/>
      </c>
      <c r="AL16" s="85">
        <f t="shared" si="14"/>
        <v>5</v>
      </c>
      <c r="AM16" s="85" t="str">
        <f t="shared" si="15"/>
        <v>а</v>
      </c>
      <c r="AN16" s="85">
        <f t="shared" si="16"/>
        <v>5</v>
      </c>
      <c r="AO16" s="85" t="str">
        <f t="shared" si="17"/>
        <v>а</v>
      </c>
      <c r="AP16" s="85">
        <f t="shared" si="18"/>
        <v>3</v>
      </c>
      <c r="AQ16" s="85" t="str">
        <f t="shared" si="19"/>
        <v>а</v>
      </c>
      <c r="AR16" s="85">
        <f t="shared" si="20"/>
        <v>3</v>
      </c>
      <c r="AS16" s="85">
        <f t="shared" si="21"/>
        <v>4</v>
      </c>
      <c r="AT16" s="85" t="str">
        <f t="shared" si="22"/>
        <v/>
      </c>
      <c r="AU16" s="85" t="str">
        <f t="shared" si="23"/>
        <v/>
      </c>
      <c r="AV16" s="85" t="str">
        <f t="shared" si="24"/>
        <v/>
      </c>
      <c r="AW16" s="80">
        <f t="shared" si="25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31</v>
      </c>
      <c r="D17" s="197" t="s">
        <v>707</v>
      </c>
      <c r="E17" s="103">
        <v>2741</v>
      </c>
      <c r="F17" s="78"/>
      <c r="G17" s="79"/>
      <c r="H17" s="79">
        <v>5</v>
      </c>
      <c r="I17" s="79"/>
      <c r="J17" s="79"/>
      <c r="K17" s="79">
        <v>5</v>
      </c>
      <c r="L17" s="79">
        <v>4</v>
      </c>
      <c r="M17" s="79">
        <v>5</v>
      </c>
      <c r="N17" s="79">
        <v>4</v>
      </c>
      <c r="O17" s="79">
        <v>4</v>
      </c>
      <c r="P17" s="79">
        <v>4</v>
      </c>
      <c r="Q17" s="79">
        <v>4</v>
      </c>
      <c r="R17" s="104">
        <v>4</v>
      </c>
      <c r="S17" s="104"/>
      <c r="T17" s="78"/>
      <c r="U17" s="79"/>
      <c r="V17" s="94">
        <f t="shared" si="0"/>
        <v>4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6</v>
      </c>
      <c r="AB17" s="123">
        <f t="shared" si="6"/>
        <v>3</v>
      </c>
      <c r="AC17" s="123">
        <f t="shared" si="7"/>
        <v>9</v>
      </c>
      <c r="AD17" s="95">
        <f t="shared" si="8"/>
        <v>4.333333333333333</v>
      </c>
      <c r="AE17" s="96">
        <f t="shared" si="26"/>
        <v>0</v>
      </c>
      <c r="AF17" s="17"/>
      <c r="AG17" s="85" t="str">
        <f t="shared" si="9"/>
        <v/>
      </c>
      <c r="AH17" s="85" t="str">
        <f t="shared" si="10"/>
        <v/>
      </c>
      <c r="AI17" s="85">
        <f t="shared" si="11"/>
        <v>5</v>
      </c>
      <c r="AJ17" s="85" t="str">
        <f t="shared" si="12"/>
        <v/>
      </c>
      <c r="AK17" s="85" t="str">
        <f t="shared" si="13"/>
        <v/>
      </c>
      <c r="AL17" s="85">
        <f t="shared" si="14"/>
        <v>5</v>
      </c>
      <c r="AM17" s="85">
        <f t="shared" si="15"/>
        <v>4</v>
      </c>
      <c r="AN17" s="85">
        <f t="shared" si="16"/>
        <v>5</v>
      </c>
      <c r="AO17" s="85">
        <f t="shared" si="17"/>
        <v>4</v>
      </c>
      <c r="AP17" s="85">
        <f t="shared" si="18"/>
        <v>4</v>
      </c>
      <c r="AQ17" s="85">
        <f t="shared" si="19"/>
        <v>4</v>
      </c>
      <c r="AR17" s="85">
        <f t="shared" si="20"/>
        <v>4</v>
      </c>
      <c r="AS17" s="85">
        <f t="shared" si="21"/>
        <v>4</v>
      </c>
      <c r="AT17" s="85" t="str">
        <f t="shared" si="22"/>
        <v/>
      </c>
      <c r="AU17" s="85" t="str">
        <f t="shared" si="23"/>
        <v/>
      </c>
      <c r="AV17" s="85" t="str">
        <f t="shared" si="24"/>
        <v/>
      </c>
      <c r="AW17" s="80">
        <f t="shared" si="25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31</v>
      </c>
      <c r="D18" s="197" t="s">
        <v>708</v>
      </c>
      <c r="E18" s="103">
        <v>2741</v>
      </c>
      <c r="F18" s="78"/>
      <c r="G18" s="79"/>
      <c r="H18" s="79">
        <v>5</v>
      </c>
      <c r="I18" s="79"/>
      <c r="J18" s="79"/>
      <c r="K18" s="79">
        <v>5</v>
      </c>
      <c r="L18" s="79">
        <v>4</v>
      </c>
      <c r="M18" s="79">
        <v>4</v>
      </c>
      <c r="N18" s="79">
        <v>5</v>
      </c>
      <c r="O18" s="79">
        <v>5</v>
      </c>
      <c r="P18" s="79">
        <v>3</v>
      </c>
      <c r="Q18" s="79">
        <v>4</v>
      </c>
      <c r="R18" s="104">
        <v>3</v>
      </c>
      <c r="S18" s="104"/>
      <c r="T18" s="78"/>
      <c r="U18" s="79"/>
      <c r="V18" s="94">
        <f t="shared" si="0"/>
        <v>3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2</v>
      </c>
      <c r="AA18" s="123">
        <f t="shared" si="5"/>
        <v>3</v>
      </c>
      <c r="AB18" s="123">
        <f t="shared" si="6"/>
        <v>4</v>
      </c>
      <c r="AC18" s="123">
        <f t="shared" si="7"/>
        <v>9</v>
      </c>
      <c r="AD18" s="95">
        <f t="shared" si="8"/>
        <v>4.2222222222222223</v>
      </c>
      <c r="AE18" s="96">
        <f t="shared" si="26"/>
        <v>0</v>
      </c>
      <c r="AF18" s="17"/>
      <c r="AG18" s="85" t="str">
        <f t="shared" si="9"/>
        <v/>
      </c>
      <c r="AH18" s="85" t="str">
        <f t="shared" si="10"/>
        <v/>
      </c>
      <c r="AI18" s="85">
        <f t="shared" si="11"/>
        <v>5</v>
      </c>
      <c r="AJ18" s="85" t="str">
        <f t="shared" si="12"/>
        <v/>
      </c>
      <c r="AK18" s="85" t="str">
        <f t="shared" si="13"/>
        <v/>
      </c>
      <c r="AL18" s="85">
        <f t="shared" si="14"/>
        <v>5</v>
      </c>
      <c r="AM18" s="85">
        <f t="shared" si="15"/>
        <v>4</v>
      </c>
      <c r="AN18" s="85">
        <f t="shared" si="16"/>
        <v>4</v>
      </c>
      <c r="AO18" s="85">
        <f t="shared" si="17"/>
        <v>5</v>
      </c>
      <c r="AP18" s="85">
        <f t="shared" si="18"/>
        <v>5</v>
      </c>
      <c r="AQ18" s="85">
        <f t="shared" si="19"/>
        <v>3</v>
      </c>
      <c r="AR18" s="85">
        <f t="shared" si="20"/>
        <v>4</v>
      </c>
      <c r="AS18" s="85">
        <f t="shared" si="21"/>
        <v>3</v>
      </c>
      <c r="AT18" s="85" t="str">
        <f t="shared" si="22"/>
        <v/>
      </c>
      <c r="AU18" s="85" t="str">
        <f t="shared" si="23"/>
        <v/>
      </c>
      <c r="AV18" s="85" t="str">
        <f t="shared" si="24"/>
        <v/>
      </c>
      <c r="AW18" s="80">
        <f t="shared" si="25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31</v>
      </c>
      <c r="D19" s="197" t="s">
        <v>709</v>
      </c>
      <c r="E19" s="103">
        <v>2741</v>
      </c>
      <c r="F19" s="78"/>
      <c r="G19" s="79"/>
      <c r="H19" s="79">
        <v>5</v>
      </c>
      <c r="I19" s="79"/>
      <c r="J19" s="79"/>
      <c r="K19" s="79">
        <v>5</v>
      </c>
      <c r="L19" s="79">
        <v>5</v>
      </c>
      <c r="M19" s="79">
        <v>5</v>
      </c>
      <c r="N19" s="79">
        <v>5</v>
      </c>
      <c r="O19" s="79">
        <v>5</v>
      </c>
      <c r="P19" s="79">
        <v>5</v>
      </c>
      <c r="Q19" s="79">
        <v>5</v>
      </c>
      <c r="R19" s="79">
        <v>5</v>
      </c>
      <c r="S19" s="79"/>
      <c r="T19" s="78"/>
      <c r="U19" s="79"/>
      <c r="V19" s="94">
        <f t="shared" si="0"/>
        <v>5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9</v>
      </c>
      <c r="AC19" s="123">
        <f t="shared" si="7"/>
        <v>9</v>
      </c>
      <c r="AD19" s="95">
        <f t="shared" si="8"/>
        <v>5</v>
      </c>
      <c r="AE19" s="96">
        <f t="shared" si="26"/>
        <v>0</v>
      </c>
      <c r="AF19" s="17"/>
      <c r="AG19" s="85" t="str">
        <f t="shared" si="9"/>
        <v/>
      </c>
      <c r="AH19" s="85" t="str">
        <f t="shared" si="10"/>
        <v/>
      </c>
      <c r="AI19" s="85">
        <f t="shared" si="11"/>
        <v>5</v>
      </c>
      <c r="AJ19" s="85" t="str">
        <f t="shared" si="12"/>
        <v/>
      </c>
      <c r="AK19" s="85" t="str">
        <f t="shared" si="13"/>
        <v/>
      </c>
      <c r="AL19" s="85">
        <f t="shared" si="14"/>
        <v>5</v>
      </c>
      <c r="AM19" s="85">
        <f t="shared" si="15"/>
        <v>5</v>
      </c>
      <c r="AN19" s="85">
        <f t="shared" si="16"/>
        <v>5</v>
      </c>
      <c r="AO19" s="85">
        <f t="shared" si="17"/>
        <v>5</v>
      </c>
      <c r="AP19" s="85">
        <f t="shared" si="18"/>
        <v>5</v>
      </c>
      <c r="AQ19" s="85">
        <f t="shared" si="19"/>
        <v>5</v>
      </c>
      <c r="AR19" s="85">
        <f t="shared" si="20"/>
        <v>5</v>
      </c>
      <c r="AS19" s="85">
        <f t="shared" si="21"/>
        <v>5</v>
      </c>
      <c r="AT19" s="85" t="str">
        <f t="shared" si="22"/>
        <v/>
      </c>
      <c r="AU19" s="85" t="str">
        <f t="shared" si="23"/>
        <v/>
      </c>
      <c r="AV19" s="85" t="str">
        <f t="shared" si="24"/>
        <v/>
      </c>
      <c r="AW19" s="80">
        <f t="shared" si="25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31</v>
      </c>
      <c r="D20" s="197" t="s">
        <v>710</v>
      </c>
      <c r="E20" s="103">
        <v>2741</v>
      </c>
      <c r="F20" s="78"/>
      <c r="G20" s="79"/>
      <c r="H20" s="79">
        <v>5</v>
      </c>
      <c r="I20" s="79"/>
      <c r="J20" s="79"/>
      <c r="K20" s="79">
        <v>4</v>
      </c>
      <c r="L20" s="79">
        <v>3</v>
      </c>
      <c r="M20" s="79">
        <v>5</v>
      </c>
      <c r="N20" s="79">
        <v>4</v>
      </c>
      <c r="O20" s="79">
        <v>4</v>
      </c>
      <c r="P20" s="79">
        <v>3</v>
      </c>
      <c r="Q20" s="79">
        <v>3</v>
      </c>
      <c r="R20" s="104">
        <v>3</v>
      </c>
      <c r="S20" s="104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4</v>
      </c>
      <c r="AA20" s="123">
        <f t="shared" si="5"/>
        <v>3</v>
      </c>
      <c r="AB20" s="123">
        <f t="shared" si="6"/>
        <v>2</v>
      </c>
      <c r="AC20" s="123">
        <f t="shared" si="7"/>
        <v>9</v>
      </c>
      <c r="AD20" s="95">
        <f t="shared" si="8"/>
        <v>3.7777777777777777</v>
      </c>
      <c r="AE20" s="96">
        <f t="shared" si="26"/>
        <v>0</v>
      </c>
      <c r="AF20" s="17"/>
      <c r="AG20" s="85" t="str">
        <f t="shared" si="9"/>
        <v/>
      </c>
      <c r="AH20" s="85" t="str">
        <f t="shared" si="10"/>
        <v/>
      </c>
      <c r="AI20" s="85">
        <f t="shared" si="11"/>
        <v>5</v>
      </c>
      <c r="AJ20" s="85" t="str">
        <f t="shared" si="12"/>
        <v/>
      </c>
      <c r="AK20" s="85" t="str">
        <f t="shared" si="13"/>
        <v/>
      </c>
      <c r="AL20" s="85">
        <f t="shared" si="14"/>
        <v>4</v>
      </c>
      <c r="AM20" s="85">
        <f t="shared" si="15"/>
        <v>3</v>
      </c>
      <c r="AN20" s="85">
        <f t="shared" si="16"/>
        <v>5</v>
      </c>
      <c r="AO20" s="85">
        <f t="shared" si="17"/>
        <v>4</v>
      </c>
      <c r="AP20" s="85">
        <f t="shared" si="18"/>
        <v>4</v>
      </c>
      <c r="AQ20" s="85">
        <f t="shared" si="19"/>
        <v>3</v>
      </c>
      <c r="AR20" s="85">
        <f t="shared" si="20"/>
        <v>3</v>
      </c>
      <c r="AS20" s="85">
        <f t="shared" si="21"/>
        <v>3</v>
      </c>
      <c r="AT20" s="85" t="str">
        <f t="shared" si="22"/>
        <v/>
      </c>
      <c r="AU20" s="85" t="str">
        <f t="shared" si="23"/>
        <v/>
      </c>
      <c r="AV20" s="85" t="str">
        <f t="shared" si="24"/>
        <v/>
      </c>
      <c r="AW20" s="80">
        <f t="shared" si="25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31</v>
      </c>
      <c r="D21" s="197" t="s">
        <v>711</v>
      </c>
      <c r="E21" s="103">
        <v>2741</v>
      </c>
      <c r="F21" s="78"/>
      <c r="G21" s="79"/>
      <c r="H21" s="79">
        <v>3</v>
      </c>
      <c r="I21" s="79"/>
      <c r="J21" s="79"/>
      <c r="K21" s="79">
        <v>4</v>
      </c>
      <c r="L21" s="79">
        <v>4</v>
      </c>
      <c r="M21" s="79">
        <v>4</v>
      </c>
      <c r="N21" s="79">
        <v>4</v>
      </c>
      <c r="O21" s="79">
        <v>3</v>
      </c>
      <c r="P21" s="79">
        <v>3</v>
      </c>
      <c r="Q21" s="79">
        <v>4</v>
      </c>
      <c r="R21" s="104">
        <v>3</v>
      </c>
      <c r="S21" s="104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4</v>
      </c>
      <c r="AA21" s="123">
        <f t="shared" si="5"/>
        <v>5</v>
      </c>
      <c r="AB21" s="123">
        <f t="shared" si="6"/>
        <v>0</v>
      </c>
      <c r="AC21" s="123">
        <f t="shared" si="7"/>
        <v>9</v>
      </c>
      <c r="AD21" s="95">
        <f t="shared" si="8"/>
        <v>3.5555555555555554</v>
      </c>
      <c r="AE21" s="96">
        <f t="shared" si="26"/>
        <v>0</v>
      </c>
      <c r="AF21" s="17"/>
      <c r="AG21" s="85" t="str">
        <f t="shared" si="9"/>
        <v/>
      </c>
      <c r="AH21" s="85" t="str">
        <f t="shared" si="10"/>
        <v/>
      </c>
      <c r="AI21" s="85">
        <f t="shared" si="11"/>
        <v>3</v>
      </c>
      <c r="AJ21" s="85" t="str">
        <f t="shared" si="12"/>
        <v/>
      </c>
      <c r="AK21" s="85" t="str">
        <f t="shared" si="13"/>
        <v/>
      </c>
      <c r="AL21" s="85">
        <f t="shared" si="14"/>
        <v>4</v>
      </c>
      <c r="AM21" s="85">
        <f t="shared" si="15"/>
        <v>4</v>
      </c>
      <c r="AN21" s="85">
        <f t="shared" si="16"/>
        <v>4</v>
      </c>
      <c r="AO21" s="85">
        <f t="shared" si="17"/>
        <v>4</v>
      </c>
      <c r="AP21" s="85">
        <f t="shared" si="18"/>
        <v>3</v>
      </c>
      <c r="AQ21" s="85">
        <f t="shared" si="19"/>
        <v>3</v>
      </c>
      <c r="AR21" s="85">
        <f t="shared" si="20"/>
        <v>4</v>
      </c>
      <c r="AS21" s="85">
        <f t="shared" si="21"/>
        <v>3</v>
      </c>
      <c r="AT21" s="85" t="str">
        <f t="shared" si="22"/>
        <v/>
      </c>
      <c r="AU21" s="85" t="str">
        <f t="shared" si="23"/>
        <v/>
      </c>
      <c r="AV21" s="85" t="str">
        <f t="shared" si="24"/>
        <v/>
      </c>
      <c r="AW21" s="80">
        <f t="shared" si="25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31</v>
      </c>
      <c r="D22" s="197" t="s">
        <v>712</v>
      </c>
      <c r="E22" s="103">
        <v>2741</v>
      </c>
      <c r="F22" s="78"/>
      <c r="G22" s="79"/>
      <c r="H22" s="79">
        <v>4</v>
      </c>
      <c r="I22" s="79"/>
      <c r="J22" s="79"/>
      <c r="K22" s="79">
        <v>5</v>
      </c>
      <c r="L22" s="79">
        <v>3</v>
      </c>
      <c r="M22" s="79">
        <v>5</v>
      </c>
      <c r="N22" s="79">
        <v>4</v>
      </c>
      <c r="O22" s="79" t="s">
        <v>331</v>
      </c>
      <c r="P22" s="79" t="s">
        <v>331</v>
      </c>
      <c r="Q22" s="79">
        <v>5</v>
      </c>
      <c r="R22" s="104">
        <v>5</v>
      </c>
      <c r="S22" s="104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1</v>
      </c>
      <c r="AA22" s="123">
        <f t="shared" si="5"/>
        <v>2</v>
      </c>
      <c r="AB22" s="123">
        <f t="shared" si="6"/>
        <v>4</v>
      </c>
      <c r="AC22" s="123">
        <f t="shared" si="7"/>
        <v>7</v>
      </c>
      <c r="AD22" s="95">
        <f t="shared" si="8"/>
        <v>4.4285714285714288</v>
      </c>
      <c r="AE22" s="96">
        <f t="shared" si="26"/>
        <v>0</v>
      </c>
      <c r="AF22" s="17"/>
      <c r="AG22" s="85" t="str">
        <f t="shared" si="9"/>
        <v/>
      </c>
      <c r="AH22" s="85" t="str">
        <f t="shared" si="10"/>
        <v/>
      </c>
      <c r="AI22" s="85">
        <f t="shared" si="11"/>
        <v>4</v>
      </c>
      <c r="AJ22" s="85" t="str">
        <f t="shared" si="12"/>
        <v/>
      </c>
      <c r="AK22" s="85" t="str">
        <f t="shared" si="13"/>
        <v/>
      </c>
      <c r="AL22" s="85">
        <f t="shared" si="14"/>
        <v>5</v>
      </c>
      <c r="AM22" s="85">
        <f t="shared" si="15"/>
        <v>3</v>
      </c>
      <c r="AN22" s="85">
        <f t="shared" si="16"/>
        <v>5</v>
      </c>
      <c r="AO22" s="85">
        <f t="shared" si="17"/>
        <v>4</v>
      </c>
      <c r="AP22" s="85" t="str">
        <f t="shared" si="18"/>
        <v>А</v>
      </c>
      <c r="AQ22" s="85" t="str">
        <f t="shared" si="19"/>
        <v>А</v>
      </c>
      <c r="AR22" s="85">
        <f t="shared" si="20"/>
        <v>5</v>
      </c>
      <c r="AS22" s="85">
        <f t="shared" si="21"/>
        <v>5</v>
      </c>
      <c r="AT22" s="85" t="str">
        <f t="shared" si="22"/>
        <v/>
      </c>
      <c r="AU22" s="85" t="str">
        <f t="shared" si="23"/>
        <v/>
      </c>
      <c r="AV22" s="85" t="str">
        <f t="shared" si="24"/>
        <v/>
      </c>
      <c r="AW22" s="80">
        <f t="shared" si="25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31</v>
      </c>
      <c r="D23" s="220" t="s">
        <v>713</v>
      </c>
      <c r="E23" s="103">
        <v>2741</v>
      </c>
      <c r="F23" s="78"/>
      <c r="G23" s="79"/>
      <c r="H23" s="79">
        <v>5</v>
      </c>
      <c r="I23" s="79"/>
      <c r="J23" s="79"/>
      <c r="K23" s="79">
        <v>5</v>
      </c>
      <c r="L23" s="79">
        <v>5</v>
      </c>
      <c r="M23" s="79">
        <v>5</v>
      </c>
      <c r="N23" s="79">
        <v>5</v>
      </c>
      <c r="O23" s="79">
        <v>5</v>
      </c>
      <c r="P23" s="79">
        <v>5</v>
      </c>
      <c r="Q23" s="79">
        <v>5</v>
      </c>
      <c r="R23" s="104">
        <v>5</v>
      </c>
      <c r="S23" s="104"/>
      <c r="T23" s="78"/>
      <c r="U23" s="79"/>
      <c r="V23" s="94">
        <f t="shared" si="0"/>
        <v>5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9</v>
      </c>
      <c r="AC23" s="123">
        <f t="shared" si="7"/>
        <v>9</v>
      </c>
      <c r="AD23" s="95">
        <f t="shared" si="8"/>
        <v>5</v>
      </c>
      <c r="AE23" s="96">
        <f t="shared" si="26"/>
        <v>0</v>
      </c>
      <c r="AF23" s="17"/>
      <c r="AG23" s="85" t="str">
        <f t="shared" si="9"/>
        <v/>
      </c>
      <c r="AH23" s="85" t="str">
        <f t="shared" si="10"/>
        <v/>
      </c>
      <c r="AI23" s="85">
        <f t="shared" si="11"/>
        <v>5</v>
      </c>
      <c r="AJ23" s="85" t="str">
        <f t="shared" si="12"/>
        <v/>
      </c>
      <c r="AK23" s="85" t="str">
        <f t="shared" si="13"/>
        <v/>
      </c>
      <c r="AL23" s="85">
        <f t="shared" si="14"/>
        <v>5</v>
      </c>
      <c r="AM23" s="85">
        <f t="shared" si="15"/>
        <v>5</v>
      </c>
      <c r="AN23" s="85">
        <f t="shared" si="16"/>
        <v>5</v>
      </c>
      <c r="AO23" s="85">
        <f t="shared" si="17"/>
        <v>5</v>
      </c>
      <c r="AP23" s="85">
        <f t="shared" si="18"/>
        <v>5</v>
      </c>
      <c r="AQ23" s="85">
        <f t="shared" si="19"/>
        <v>5</v>
      </c>
      <c r="AR23" s="85">
        <f t="shared" si="20"/>
        <v>5</v>
      </c>
      <c r="AS23" s="85">
        <f t="shared" si="21"/>
        <v>5</v>
      </c>
      <c r="AT23" s="85" t="str">
        <f t="shared" si="22"/>
        <v/>
      </c>
      <c r="AU23" s="85" t="str">
        <f t="shared" si="23"/>
        <v/>
      </c>
      <c r="AV23" s="85" t="str">
        <f t="shared" si="24"/>
        <v/>
      </c>
      <c r="AW23" s="80">
        <f t="shared" si="25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31</v>
      </c>
      <c r="D24" s="197" t="s">
        <v>714</v>
      </c>
      <c r="E24" s="103">
        <v>2741</v>
      </c>
      <c r="F24" s="78"/>
      <c r="G24" s="79"/>
      <c r="H24" s="79">
        <v>5</v>
      </c>
      <c r="I24" s="79"/>
      <c r="J24" s="79"/>
      <c r="K24" s="79">
        <v>4</v>
      </c>
      <c r="L24" s="79">
        <v>4</v>
      </c>
      <c r="M24" s="79">
        <v>5</v>
      </c>
      <c r="N24" s="79">
        <v>4</v>
      </c>
      <c r="O24" s="79">
        <v>4</v>
      </c>
      <c r="P24" s="79">
        <v>4</v>
      </c>
      <c r="Q24" s="79">
        <v>5</v>
      </c>
      <c r="R24" s="104">
        <v>4</v>
      </c>
      <c r="S24" s="104"/>
      <c r="T24" s="78"/>
      <c r="U24" s="79"/>
      <c r="V24" s="94">
        <f t="shared" si="0"/>
        <v>4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6</v>
      </c>
      <c r="AB24" s="123">
        <f t="shared" si="6"/>
        <v>3</v>
      </c>
      <c r="AC24" s="123">
        <f t="shared" si="7"/>
        <v>9</v>
      </c>
      <c r="AD24" s="95">
        <f t="shared" si="8"/>
        <v>4.333333333333333</v>
      </c>
      <c r="AE24" s="96">
        <f t="shared" si="26"/>
        <v>0</v>
      </c>
      <c r="AF24" s="17"/>
      <c r="AG24" s="85" t="str">
        <f t="shared" si="9"/>
        <v/>
      </c>
      <c r="AH24" s="85" t="str">
        <f t="shared" si="10"/>
        <v/>
      </c>
      <c r="AI24" s="85">
        <f t="shared" si="11"/>
        <v>5</v>
      </c>
      <c r="AJ24" s="85" t="str">
        <f t="shared" si="12"/>
        <v/>
      </c>
      <c r="AK24" s="85" t="str">
        <f t="shared" si="13"/>
        <v/>
      </c>
      <c r="AL24" s="85">
        <f t="shared" si="14"/>
        <v>4</v>
      </c>
      <c r="AM24" s="85">
        <f t="shared" si="15"/>
        <v>4</v>
      </c>
      <c r="AN24" s="85">
        <f t="shared" si="16"/>
        <v>5</v>
      </c>
      <c r="AO24" s="85">
        <f t="shared" si="17"/>
        <v>4</v>
      </c>
      <c r="AP24" s="85">
        <f t="shared" si="18"/>
        <v>4</v>
      </c>
      <c r="AQ24" s="85">
        <f t="shared" si="19"/>
        <v>4</v>
      </c>
      <c r="AR24" s="85">
        <f t="shared" si="20"/>
        <v>5</v>
      </c>
      <c r="AS24" s="85">
        <f t="shared" si="21"/>
        <v>4</v>
      </c>
      <c r="AT24" s="85" t="str">
        <f t="shared" si="22"/>
        <v/>
      </c>
      <c r="AU24" s="85" t="str">
        <f t="shared" si="23"/>
        <v/>
      </c>
      <c r="AV24" s="85" t="str">
        <f t="shared" si="24"/>
        <v/>
      </c>
      <c r="AW24" s="80">
        <f t="shared" si="25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31</v>
      </c>
      <c r="D25" s="197" t="s">
        <v>715</v>
      </c>
      <c r="E25" s="103">
        <v>2741</v>
      </c>
      <c r="F25" s="78"/>
      <c r="G25" s="79"/>
      <c r="H25" s="79">
        <v>5</v>
      </c>
      <c r="I25" s="79"/>
      <c r="J25" s="79"/>
      <c r="K25" s="79">
        <v>4</v>
      </c>
      <c r="L25" s="79">
        <v>4</v>
      </c>
      <c r="M25" s="79">
        <v>4</v>
      </c>
      <c r="N25" s="79">
        <v>4</v>
      </c>
      <c r="O25" s="79">
        <v>3</v>
      </c>
      <c r="P25" s="79">
        <v>3</v>
      </c>
      <c r="Q25" s="79">
        <v>3</v>
      </c>
      <c r="R25" s="104">
        <v>4</v>
      </c>
      <c r="S25" s="104"/>
      <c r="T25" s="78"/>
      <c r="U25" s="79"/>
      <c r="V25" s="94">
        <f t="shared" si="0"/>
        <v>3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3</v>
      </c>
      <c r="AA25" s="123">
        <f t="shared" si="5"/>
        <v>5</v>
      </c>
      <c r="AB25" s="123">
        <f t="shared" si="6"/>
        <v>1</v>
      </c>
      <c r="AC25" s="123">
        <f t="shared" si="7"/>
        <v>9</v>
      </c>
      <c r="AD25" s="95">
        <f t="shared" si="8"/>
        <v>3.7777777777777777</v>
      </c>
      <c r="AE25" s="96">
        <f t="shared" si="26"/>
        <v>0</v>
      </c>
      <c r="AF25" s="17"/>
      <c r="AG25" s="85" t="str">
        <f t="shared" si="9"/>
        <v/>
      </c>
      <c r="AH25" s="85" t="str">
        <f t="shared" si="10"/>
        <v/>
      </c>
      <c r="AI25" s="85">
        <f t="shared" si="11"/>
        <v>5</v>
      </c>
      <c r="AJ25" s="85" t="str">
        <f t="shared" si="12"/>
        <v/>
      </c>
      <c r="AK25" s="85" t="str">
        <f t="shared" si="13"/>
        <v/>
      </c>
      <c r="AL25" s="85">
        <f t="shared" si="14"/>
        <v>4</v>
      </c>
      <c r="AM25" s="85">
        <f t="shared" si="15"/>
        <v>4</v>
      </c>
      <c r="AN25" s="85">
        <f t="shared" si="16"/>
        <v>4</v>
      </c>
      <c r="AO25" s="85">
        <f t="shared" si="17"/>
        <v>4</v>
      </c>
      <c r="AP25" s="85">
        <f t="shared" si="18"/>
        <v>3</v>
      </c>
      <c r="AQ25" s="85">
        <f t="shared" si="19"/>
        <v>3</v>
      </c>
      <c r="AR25" s="85">
        <f t="shared" si="20"/>
        <v>3</v>
      </c>
      <c r="AS25" s="85">
        <f t="shared" si="21"/>
        <v>4</v>
      </c>
      <c r="AT25" s="85" t="str">
        <f t="shared" si="22"/>
        <v/>
      </c>
      <c r="AU25" s="85" t="str">
        <f t="shared" si="23"/>
        <v/>
      </c>
      <c r="AV25" s="85" t="str">
        <f t="shared" si="24"/>
        <v/>
      </c>
      <c r="AW25" s="80">
        <f t="shared" si="25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31</v>
      </c>
      <c r="D26" s="197" t="s">
        <v>716</v>
      </c>
      <c r="E26" s="103">
        <v>2741</v>
      </c>
      <c r="F26" s="78"/>
      <c r="G26" s="79"/>
      <c r="H26" s="79">
        <v>5</v>
      </c>
      <c r="I26" s="79"/>
      <c r="J26" s="79"/>
      <c r="K26" s="79">
        <v>5</v>
      </c>
      <c r="L26" s="79">
        <v>3</v>
      </c>
      <c r="M26" s="79">
        <v>4</v>
      </c>
      <c r="N26" s="79">
        <v>3</v>
      </c>
      <c r="O26" s="79">
        <v>4</v>
      </c>
      <c r="P26" s="79">
        <v>3</v>
      </c>
      <c r="Q26" s="79">
        <v>3</v>
      </c>
      <c r="R26" s="104">
        <v>4</v>
      </c>
      <c r="S26" s="104"/>
      <c r="T26" s="78"/>
      <c r="U26" s="79"/>
      <c r="V26" s="94">
        <f t="shared" si="0"/>
        <v>3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4</v>
      </c>
      <c r="AA26" s="123">
        <f t="shared" si="5"/>
        <v>3</v>
      </c>
      <c r="AB26" s="123">
        <f t="shared" si="6"/>
        <v>2</v>
      </c>
      <c r="AC26" s="123">
        <f t="shared" si="7"/>
        <v>9</v>
      </c>
      <c r="AD26" s="95">
        <f t="shared" si="8"/>
        <v>3.7777777777777777</v>
      </c>
      <c r="AE26" s="96">
        <f t="shared" si="26"/>
        <v>0</v>
      </c>
      <c r="AF26" s="17"/>
      <c r="AG26" s="85" t="str">
        <f t="shared" si="9"/>
        <v/>
      </c>
      <c r="AH26" s="85" t="str">
        <f t="shared" si="10"/>
        <v/>
      </c>
      <c r="AI26" s="85">
        <f t="shared" si="11"/>
        <v>5</v>
      </c>
      <c r="AJ26" s="85" t="str">
        <f t="shared" si="12"/>
        <v/>
      </c>
      <c r="AK26" s="85" t="str">
        <f t="shared" si="13"/>
        <v/>
      </c>
      <c r="AL26" s="85">
        <f t="shared" si="14"/>
        <v>5</v>
      </c>
      <c r="AM26" s="85">
        <f t="shared" si="15"/>
        <v>3</v>
      </c>
      <c r="AN26" s="85">
        <f t="shared" si="16"/>
        <v>4</v>
      </c>
      <c r="AO26" s="85">
        <f t="shared" si="17"/>
        <v>3</v>
      </c>
      <c r="AP26" s="85">
        <f t="shared" si="18"/>
        <v>4</v>
      </c>
      <c r="AQ26" s="85">
        <f t="shared" si="19"/>
        <v>3</v>
      </c>
      <c r="AR26" s="85">
        <f t="shared" si="20"/>
        <v>3</v>
      </c>
      <c r="AS26" s="85">
        <f t="shared" si="21"/>
        <v>4</v>
      </c>
      <c r="AT26" s="85" t="str">
        <f t="shared" si="22"/>
        <v/>
      </c>
      <c r="AU26" s="85" t="str">
        <f t="shared" si="23"/>
        <v/>
      </c>
      <c r="AV26" s="85" t="str">
        <f t="shared" si="24"/>
        <v/>
      </c>
      <c r="AW26" s="80">
        <f t="shared" si="25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31</v>
      </c>
      <c r="D27" s="220" t="s">
        <v>717</v>
      </c>
      <c r="E27" s="103">
        <v>2741</v>
      </c>
      <c r="F27" s="78"/>
      <c r="G27" s="79"/>
      <c r="H27" s="79">
        <v>5</v>
      </c>
      <c r="I27" s="79"/>
      <c r="J27" s="79"/>
      <c r="K27" s="79">
        <v>5</v>
      </c>
      <c r="L27" s="79">
        <v>4</v>
      </c>
      <c r="M27" s="79">
        <v>4</v>
      </c>
      <c r="N27" s="79">
        <v>4</v>
      </c>
      <c r="O27" s="79">
        <v>4</v>
      </c>
      <c r="P27" s="79">
        <v>4</v>
      </c>
      <c r="Q27" s="79">
        <v>4</v>
      </c>
      <c r="R27" s="104">
        <v>4</v>
      </c>
      <c r="S27" s="104"/>
      <c r="T27" s="78"/>
      <c r="U27" s="79"/>
      <c r="V27" s="94">
        <f t="shared" si="0"/>
        <v>4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7</v>
      </c>
      <c r="AB27" s="123">
        <f t="shared" si="6"/>
        <v>2</v>
      </c>
      <c r="AC27" s="123">
        <f t="shared" si="7"/>
        <v>9</v>
      </c>
      <c r="AD27" s="95">
        <f t="shared" si="8"/>
        <v>4.2222222222222223</v>
      </c>
      <c r="AE27" s="96">
        <f t="shared" si="26"/>
        <v>0</v>
      </c>
      <c r="AF27" s="17"/>
      <c r="AG27" s="85" t="str">
        <f t="shared" si="9"/>
        <v/>
      </c>
      <c r="AH27" s="85" t="str">
        <f t="shared" si="10"/>
        <v/>
      </c>
      <c r="AI27" s="85">
        <f t="shared" si="11"/>
        <v>5</v>
      </c>
      <c r="AJ27" s="85" t="str">
        <f t="shared" si="12"/>
        <v/>
      </c>
      <c r="AK27" s="85" t="str">
        <f t="shared" si="13"/>
        <v/>
      </c>
      <c r="AL27" s="85">
        <f t="shared" si="14"/>
        <v>5</v>
      </c>
      <c r="AM27" s="85">
        <f t="shared" si="15"/>
        <v>4</v>
      </c>
      <c r="AN27" s="85">
        <f t="shared" si="16"/>
        <v>4</v>
      </c>
      <c r="AO27" s="85">
        <f t="shared" si="17"/>
        <v>4</v>
      </c>
      <c r="AP27" s="85">
        <f t="shared" si="18"/>
        <v>4</v>
      </c>
      <c r="AQ27" s="85">
        <f t="shared" si="19"/>
        <v>4</v>
      </c>
      <c r="AR27" s="85">
        <f t="shared" si="20"/>
        <v>4</v>
      </c>
      <c r="AS27" s="85">
        <f t="shared" si="21"/>
        <v>4</v>
      </c>
      <c r="AT27" s="85" t="str">
        <f t="shared" si="22"/>
        <v/>
      </c>
      <c r="AU27" s="85" t="str">
        <f t="shared" si="23"/>
        <v/>
      </c>
      <c r="AV27" s="85" t="str">
        <f t="shared" si="24"/>
        <v/>
      </c>
      <c r="AW27" s="80">
        <f t="shared" si="25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31</v>
      </c>
      <c r="D28" s="197" t="s">
        <v>718</v>
      </c>
      <c r="E28" s="103">
        <v>2741</v>
      </c>
      <c r="F28" s="78"/>
      <c r="G28" s="79"/>
      <c r="H28" s="79">
        <v>3</v>
      </c>
      <c r="I28" s="79"/>
      <c r="J28" s="79"/>
      <c r="K28" s="79">
        <v>5</v>
      </c>
      <c r="L28" s="79">
        <v>5</v>
      </c>
      <c r="M28" s="79">
        <v>4</v>
      </c>
      <c r="N28" s="79">
        <v>4</v>
      </c>
      <c r="O28" s="79">
        <v>4</v>
      </c>
      <c r="P28" s="79">
        <v>4</v>
      </c>
      <c r="Q28" s="79">
        <v>3</v>
      </c>
      <c r="R28" s="104">
        <v>3</v>
      </c>
      <c r="S28" s="104"/>
      <c r="T28" s="78"/>
      <c r="U28" s="79"/>
      <c r="V28" s="94">
        <f t="shared" si="0"/>
        <v>3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3</v>
      </c>
      <c r="AA28" s="123">
        <f t="shared" si="5"/>
        <v>4</v>
      </c>
      <c r="AB28" s="123">
        <f t="shared" si="6"/>
        <v>2</v>
      </c>
      <c r="AC28" s="123">
        <f t="shared" si="7"/>
        <v>9</v>
      </c>
      <c r="AD28" s="95">
        <f t="shared" si="8"/>
        <v>3.8888888888888888</v>
      </c>
      <c r="AE28" s="96">
        <f t="shared" si="26"/>
        <v>0</v>
      </c>
      <c r="AF28" s="17"/>
      <c r="AG28" s="85" t="str">
        <f t="shared" si="9"/>
        <v/>
      </c>
      <c r="AH28" s="85" t="str">
        <f t="shared" si="10"/>
        <v/>
      </c>
      <c r="AI28" s="85">
        <f t="shared" si="11"/>
        <v>3</v>
      </c>
      <c r="AJ28" s="85" t="str">
        <f t="shared" si="12"/>
        <v/>
      </c>
      <c r="AK28" s="85" t="str">
        <f t="shared" si="13"/>
        <v/>
      </c>
      <c r="AL28" s="85">
        <f t="shared" si="14"/>
        <v>5</v>
      </c>
      <c r="AM28" s="85">
        <f t="shared" si="15"/>
        <v>5</v>
      </c>
      <c r="AN28" s="85">
        <f t="shared" si="16"/>
        <v>4</v>
      </c>
      <c r="AO28" s="85">
        <f t="shared" si="17"/>
        <v>4</v>
      </c>
      <c r="AP28" s="85">
        <f t="shared" si="18"/>
        <v>4</v>
      </c>
      <c r="AQ28" s="85">
        <f t="shared" si="19"/>
        <v>4</v>
      </c>
      <c r="AR28" s="85">
        <f t="shared" si="20"/>
        <v>3</v>
      </c>
      <c r="AS28" s="85">
        <f t="shared" si="21"/>
        <v>3</v>
      </c>
      <c r="AT28" s="85" t="str">
        <f t="shared" si="22"/>
        <v/>
      </c>
      <c r="AU28" s="85" t="str">
        <f t="shared" si="23"/>
        <v/>
      </c>
      <c r="AV28" s="85" t="str">
        <f t="shared" si="24"/>
        <v/>
      </c>
      <c r="AW28" s="80">
        <f t="shared" si="25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08" t="s">
        <v>31</v>
      </c>
      <c r="D29" s="220" t="s">
        <v>719</v>
      </c>
      <c r="E29" s="103">
        <v>2741</v>
      </c>
      <c r="F29" s="78"/>
      <c r="G29" s="79"/>
      <c r="H29" s="79">
        <v>5</v>
      </c>
      <c r="I29" s="79"/>
      <c r="J29" s="79"/>
      <c r="K29" s="79">
        <v>4</v>
      </c>
      <c r="L29" s="79">
        <v>3</v>
      </c>
      <c r="M29" s="79">
        <v>4</v>
      </c>
      <c r="N29" s="79">
        <v>4</v>
      </c>
      <c r="O29" s="79">
        <v>4</v>
      </c>
      <c r="P29" s="79">
        <v>3</v>
      </c>
      <c r="Q29" s="79">
        <v>3</v>
      </c>
      <c r="R29" s="104">
        <v>4</v>
      </c>
      <c r="S29" s="104"/>
      <c r="T29" s="78"/>
      <c r="U29" s="79"/>
      <c r="V29" s="94">
        <f t="shared" si="0"/>
        <v>3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3</v>
      </c>
      <c r="AA29" s="123">
        <f t="shared" si="5"/>
        <v>5</v>
      </c>
      <c r="AB29" s="123">
        <f t="shared" si="6"/>
        <v>1</v>
      </c>
      <c r="AC29" s="123">
        <f t="shared" si="7"/>
        <v>9</v>
      </c>
      <c r="AD29" s="95">
        <f t="shared" si="8"/>
        <v>3.7777777777777777</v>
      </c>
      <c r="AE29" s="96">
        <f t="shared" si="26"/>
        <v>0</v>
      </c>
      <c r="AF29" s="17"/>
      <c r="AG29" s="85" t="str">
        <f t="shared" si="9"/>
        <v/>
      </c>
      <c r="AH29" s="85" t="str">
        <f t="shared" si="10"/>
        <v/>
      </c>
      <c r="AI29" s="85">
        <f t="shared" si="11"/>
        <v>5</v>
      </c>
      <c r="AJ29" s="85" t="str">
        <f t="shared" si="12"/>
        <v/>
      </c>
      <c r="AK29" s="85" t="str">
        <f t="shared" si="13"/>
        <v/>
      </c>
      <c r="AL29" s="85">
        <f t="shared" si="14"/>
        <v>4</v>
      </c>
      <c r="AM29" s="85">
        <f t="shared" si="15"/>
        <v>3</v>
      </c>
      <c r="AN29" s="85">
        <f t="shared" si="16"/>
        <v>4</v>
      </c>
      <c r="AO29" s="85">
        <f t="shared" si="17"/>
        <v>4</v>
      </c>
      <c r="AP29" s="85">
        <f t="shared" si="18"/>
        <v>4</v>
      </c>
      <c r="AQ29" s="85">
        <f t="shared" si="19"/>
        <v>3</v>
      </c>
      <c r="AR29" s="85">
        <f t="shared" si="20"/>
        <v>3</v>
      </c>
      <c r="AS29" s="85">
        <f t="shared" si="21"/>
        <v>4</v>
      </c>
      <c r="AT29" s="85" t="str">
        <f t="shared" si="22"/>
        <v/>
      </c>
      <c r="AU29" s="85" t="str">
        <f t="shared" si="23"/>
        <v/>
      </c>
      <c r="AV29" s="85" t="str">
        <f t="shared" si="24"/>
        <v/>
      </c>
      <c r="AW29" s="80">
        <f t="shared" si="25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08" t="s">
        <v>31</v>
      </c>
      <c r="D30" s="220" t="s">
        <v>720</v>
      </c>
      <c r="E30" s="103">
        <v>2741</v>
      </c>
      <c r="F30" s="78"/>
      <c r="G30" s="79"/>
      <c r="H30" s="79" t="s">
        <v>176</v>
      </c>
      <c r="I30" s="79"/>
      <c r="J30" s="79"/>
      <c r="K30" s="79">
        <v>5</v>
      </c>
      <c r="L30" s="79">
        <v>4</v>
      </c>
      <c r="M30" s="79">
        <v>5</v>
      </c>
      <c r="N30" s="79">
        <v>4</v>
      </c>
      <c r="O30" s="79">
        <v>4</v>
      </c>
      <c r="P30" s="79">
        <v>4</v>
      </c>
      <c r="Q30" s="79">
        <v>5</v>
      </c>
      <c r="R30" s="104">
        <v>4</v>
      </c>
      <c r="S30" s="104"/>
      <c r="T30" s="78"/>
      <c r="U30" s="79"/>
      <c r="V30" s="94">
        <f t="shared" si="0"/>
        <v>2</v>
      </c>
      <c r="W30" s="123">
        <f t="shared" si="1"/>
        <v>0</v>
      </c>
      <c r="X30" s="123">
        <f t="shared" si="27"/>
        <v>0</v>
      </c>
      <c r="Y30" s="123">
        <f t="shared" si="3"/>
        <v>1</v>
      </c>
      <c r="Z30" s="123">
        <f t="shared" si="4"/>
        <v>0</v>
      </c>
      <c r="AA30" s="123">
        <f t="shared" si="5"/>
        <v>5</v>
      </c>
      <c r="AB30" s="123">
        <f t="shared" si="6"/>
        <v>3</v>
      </c>
      <c r="AC30" s="123">
        <f t="shared" si="7"/>
        <v>9</v>
      </c>
      <c r="AD30" s="95">
        <f t="shared" si="8"/>
        <v>4.1111111111111107</v>
      </c>
      <c r="AE30" s="96">
        <f t="shared" si="26"/>
        <v>0</v>
      </c>
      <c r="AF30" s="17"/>
      <c r="AG30" s="85" t="str">
        <f t="shared" si="9"/>
        <v/>
      </c>
      <c r="AH30" s="85" t="str">
        <f t="shared" si="10"/>
        <v/>
      </c>
      <c r="AI30" s="85">
        <f t="shared" si="11"/>
        <v>2</v>
      </c>
      <c r="AJ30" s="85" t="str">
        <f t="shared" si="12"/>
        <v/>
      </c>
      <c r="AK30" s="85" t="str">
        <f t="shared" si="13"/>
        <v/>
      </c>
      <c r="AL30" s="85">
        <f t="shared" si="14"/>
        <v>5</v>
      </c>
      <c r="AM30" s="85">
        <f t="shared" si="15"/>
        <v>4</v>
      </c>
      <c r="AN30" s="85">
        <f t="shared" si="16"/>
        <v>5</v>
      </c>
      <c r="AO30" s="85">
        <f t="shared" si="17"/>
        <v>4</v>
      </c>
      <c r="AP30" s="85">
        <f t="shared" si="18"/>
        <v>4</v>
      </c>
      <c r="AQ30" s="85">
        <f t="shared" si="19"/>
        <v>4</v>
      </c>
      <c r="AR30" s="85">
        <f t="shared" si="20"/>
        <v>5</v>
      </c>
      <c r="AS30" s="85">
        <f t="shared" si="21"/>
        <v>4</v>
      </c>
      <c r="AT30" s="85" t="str">
        <f t="shared" si="22"/>
        <v/>
      </c>
      <c r="AU30" s="85" t="str">
        <f t="shared" si="23"/>
        <v/>
      </c>
      <c r="AV30" s="85" t="str">
        <f t="shared" si="24"/>
        <v/>
      </c>
      <c r="AW30" s="80">
        <f t="shared" si="25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v>26</v>
      </c>
      <c r="B31" s="100"/>
      <c r="C31" s="108" t="s">
        <v>31</v>
      </c>
      <c r="D31" s="197" t="s">
        <v>721</v>
      </c>
      <c r="E31" s="103">
        <v>2741</v>
      </c>
      <c r="F31" s="78"/>
      <c r="G31" s="79"/>
      <c r="H31" s="79">
        <v>5</v>
      </c>
      <c r="I31" s="79"/>
      <c r="J31" s="79"/>
      <c r="K31" s="79">
        <v>4</v>
      </c>
      <c r="L31" s="79">
        <v>5</v>
      </c>
      <c r="M31" s="79">
        <v>4</v>
      </c>
      <c r="N31" s="79">
        <v>4</v>
      </c>
      <c r="O31" s="79">
        <v>3</v>
      </c>
      <c r="P31" s="79">
        <v>3</v>
      </c>
      <c r="Q31" s="79">
        <v>3</v>
      </c>
      <c r="R31" s="104">
        <v>3</v>
      </c>
      <c r="S31" s="104"/>
      <c r="T31" s="78"/>
      <c r="U31" s="79"/>
      <c r="V31" s="94">
        <f t="shared" si="0"/>
        <v>3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4</v>
      </c>
      <c r="AA31" s="123">
        <f t="shared" si="5"/>
        <v>3</v>
      </c>
      <c r="AB31" s="123">
        <f t="shared" si="6"/>
        <v>2</v>
      </c>
      <c r="AC31" s="123">
        <f t="shared" si="7"/>
        <v>9</v>
      </c>
      <c r="AD31" s="95">
        <f t="shared" si="8"/>
        <v>3.7777777777777777</v>
      </c>
      <c r="AE31" s="96">
        <f t="shared" si="26"/>
        <v>0</v>
      </c>
      <c r="AF31" s="17"/>
      <c r="AG31" s="85" t="str">
        <f t="shared" si="9"/>
        <v/>
      </c>
      <c r="AH31" s="85" t="str">
        <f t="shared" si="10"/>
        <v/>
      </c>
      <c r="AI31" s="85">
        <f t="shared" si="11"/>
        <v>5</v>
      </c>
      <c r="AJ31" s="85" t="str">
        <f t="shared" si="12"/>
        <v/>
      </c>
      <c r="AK31" s="85" t="str">
        <f t="shared" si="13"/>
        <v/>
      </c>
      <c r="AL31" s="85">
        <f t="shared" si="14"/>
        <v>4</v>
      </c>
      <c r="AM31" s="85">
        <f t="shared" si="15"/>
        <v>5</v>
      </c>
      <c r="AN31" s="85">
        <f t="shared" si="16"/>
        <v>4</v>
      </c>
      <c r="AO31" s="85">
        <f t="shared" si="17"/>
        <v>4</v>
      </c>
      <c r="AP31" s="85">
        <f t="shared" si="18"/>
        <v>3</v>
      </c>
      <c r="AQ31" s="85">
        <f t="shared" si="19"/>
        <v>3</v>
      </c>
      <c r="AR31" s="85">
        <f t="shared" si="20"/>
        <v>3</v>
      </c>
      <c r="AS31" s="85">
        <f t="shared" si="21"/>
        <v>3</v>
      </c>
      <c r="AT31" s="85" t="str">
        <f t="shared" si="22"/>
        <v/>
      </c>
      <c r="AU31" s="85" t="str">
        <f t="shared" si="23"/>
        <v/>
      </c>
      <c r="AV31" s="85" t="str">
        <f t="shared" si="24"/>
        <v/>
      </c>
      <c r="AW31" s="80">
        <f t="shared" si="25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6" x14ac:dyDescent="0.25">
      <c r="A32" s="73">
        <v>27</v>
      </c>
      <c r="B32" s="102"/>
      <c r="C32" s="108" t="s">
        <v>31</v>
      </c>
      <c r="D32" s="197" t="s">
        <v>722</v>
      </c>
      <c r="E32" s="103">
        <v>2741</v>
      </c>
      <c r="F32" s="78"/>
      <c r="G32" s="79"/>
      <c r="H32" s="79">
        <v>5</v>
      </c>
      <c r="I32" s="79"/>
      <c r="J32" s="79"/>
      <c r="K32" s="79">
        <v>4</v>
      </c>
      <c r="L32" s="79">
        <v>4</v>
      </c>
      <c r="M32" s="79">
        <v>4</v>
      </c>
      <c r="N32" s="79">
        <v>4</v>
      </c>
      <c r="O32" s="79">
        <v>3</v>
      </c>
      <c r="P32" s="79">
        <v>3</v>
      </c>
      <c r="Q32" s="221">
        <v>3</v>
      </c>
      <c r="R32" s="104">
        <v>3</v>
      </c>
      <c r="S32" s="104"/>
      <c r="T32" s="79"/>
      <c r="U32" s="79"/>
      <c r="V32" s="94">
        <f t="shared" si="0"/>
        <v>3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4</v>
      </c>
      <c r="AA32" s="123">
        <f t="shared" si="5"/>
        <v>4</v>
      </c>
      <c r="AB32" s="123">
        <f t="shared" si="6"/>
        <v>1</v>
      </c>
      <c r="AC32" s="123">
        <f t="shared" si="7"/>
        <v>9</v>
      </c>
      <c r="AD32" s="95">
        <f t="shared" si="8"/>
        <v>3.6666666666666665</v>
      </c>
      <c r="AE32" s="96">
        <f t="shared" si="26"/>
        <v>0</v>
      </c>
      <c r="AF32" s="17"/>
      <c r="AG32" s="85" t="str">
        <f t="shared" si="9"/>
        <v/>
      </c>
      <c r="AH32" s="85" t="str">
        <f t="shared" si="10"/>
        <v/>
      </c>
      <c r="AI32" s="85">
        <f t="shared" si="11"/>
        <v>5</v>
      </c>
      <c r="AJ32" s="85" t="str">
        <f t="shared" si="12"/>
        <v/>
      </c>
      <c r="AK32" s="85" t="str">
        <f t="shared" si="13"/>
        <v/>
      </c>
      <c r="AL32" s="85">
        <f t="shared" si="14"/>
        <v>4</v>
      </c>
      <c r="AM32" s="85">
        <f t="shared" si="15"/>
        <v>4</v>
      </c>
      <c r="AN32" s="85">
        <f t="shared" si="16"/>
        <v>4</v>
      </c>
      <c r="AO32" s="85">
        <f t="shared" si="17"/>
        <v>4</v>
      </c>
      <c r="AP32" s="85">
        <f t="shared" si="18"/>
        <v>3</v>
      </c>
      <c r="AQ32" s="85">
        <f t="shared" si="19"/>
        <v>3</v>
      </c>
      <c r="AR32" s="85">
        <f t="shared" si="20"/>
        <v>3</v>
      </c>
      <c r="AS32" s="85">
        <f t="shared" si="21"/>
        <v>3</v>
      </c>
      <c r="AT32" s="85" t="str">
        <f t="shared" si="22"/>
        <v/>
      </c>
      <c r="AU32" s="85" t="str">
        <f t="shared" si="23"/>
        <v/>
      </c>
      <c r="AV32" s="85" t="str">
        <f t="shared" si="24"/>
        <v/>
      </c>
      <c r="AW32" s="80">
        <f t="shared" si="25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6" x14ac:dyDescent="0.25">
      <c r="A33" s="73">
        <v>28</v>
      </c>
      <c r="B33" s="102"/>
      <c r="C33" s="108" t="s">
        <v>31</v>
      </c>
      <c r="D33" s="197" t="s">
        <v>723</v>
      </c>
      <c r="E33" s="103">
        <v>2741</v>
      </c>
      <c r="F33" s="78"/>
      <c r="G33" s="79"/>
      <c r="H33" s="79">
        <v>5</v>
      </c>
      <c r="I33" s="79"/>
      <c r="J33" s="79"/>
      <c r="K33" s="79">
        <v>4</v>
      </c>
      <c r="L33" s="79">
        <v>4</v>
      </c>
      <c r="M33" s="79">
        <v>5</v>
      </c>
      <c r="N33" s="79">
        <v>3</v>
      </c>
      <c r="O33" s="79">
        <v>5</v>
      </c>
      <c r="P33" s="79">
        <v>3</v>
      </c>
      <c r="Q33" s="221">
        <v>4</v>
      </c>
      <c r="R33" s="104">
        <v>4</v>
      </c>
      <c r="S33" s="104"/>
      <c r="T33" s="79"/>
      <c r="U33" s="79"/>
      <c r="V33" s="94">
        <f t="shared" si="0"/>
        <v>3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2</v>
      </c>
      <c r="AA33" s="123">
        <f t="shared" si="5"/>
        <v>4</v>
      </c>
      <c r="AB33" s="123">
        <f t="shared" si="6"/>
        <v>3</v>
      </c>
      <c r="AC33" s="123">
        <f t="shared" si="7"/>
        <v>9</v>
      </c>
      <c r="AD33" s="95">
        <f t="shared" si="8"/>
        <v>4.1111111111111107</v>
      </c>
      <c r="AE33" s="96">
        <f t="shared" si="26"/>
        <v>0</v>
      </c>
      <c r="AF33" s="17"/>
      <c r="AG33" s="85" t="str">
        <f t="shared" si="9"/>
        <v/>
      </c>
      <c r="AH33" s="85" t="str">
        <f t="shared" si="10"/>
        <v/>
      </c>
      <c r="AI33" s="85">
        <f t="shared" si="11"/>
        <v>5</v>
      </c>
      <c r="AJ33" s="85" t="str">
        <f t="shared" si="12"/>
        <v/>
      </c>
      <c r="AK33" s="85" t="str">
        <f t="shared" si="13"/>
        <v/>
      </c>
      <c r="AL33" s="85">
        <f t="shared" si="14"/>
        <v>4</v>
      </c>
      <c r="AM33" s="85">
        <f t="shared" si="15"/>
        <v>4</v>
      </c>
      <c r="AN33" s="85">
        <f t="shared" si="16"/>
        <v>5</v>
      </c>
      <c r="AO33" s="85">
        <f t="shared" si="17"/>
        <v>3</v>
      </c>
      <c r="AP33" s="85">
        <f t="shared" si="18"/>
        <v>5</v>
      </c>
      <c r="AQ33" s="85">
        <f t="shared" si="19"/>
        <v>3</v>
      </c>
      <c r="AR33" s="85">
        <f t="shared" si="20"/>
        <v>4</v>
      </c>
      <c r="AS33" s="85">
        <f t="shared" si="21"/>
        <v>4</v>
      </c>
      <c r="AT33" s="85" t="str">
        <f t="shared" si="22"/>
        <v/>
      </c>
      <c r="AU33" s="85" t="str">
        <f t="shared" si="23"/>
        <v/>
      </c>
      <c r="AV33" s="85" t="str">
        <f t="shared" si="24"/>
        <v/>
      </c>
      <c r="AW33" s="80">
        <f t="shared" si="25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36" x14ac:dyDescent="0.25">
      <c r="A34" s="73">
        <v>29</v>
      </c>
      <c r="B34" s="107"/>
      <c r="C34" s="108" t="s">
        <v>31</v>
      </c>
      <c r="D34" s="197" t="s">
        <v>724</v>
      </c>
      <c r="E34" s="103">
        <v>2741</v>
      </c>
      <c r="F34" s="78"/>
      <c r="G34" s="79"/>
      <c r="H34" s="79">
        <v>5</v>
      </c>
      <c r="I34" s="79"/>
      <c r="J34" s="79"/>
      <c r="K34" s="104">
        <v>5</v>
      </c>
      <c r="L34" s="79">
        <v>5</v>
      </c>
      <c r="M34" s="79">
        <v>5</v>
      </c>
      <c r="N34" s="79">
        <v>5</v>
      </c>
      <c r="O34" s="104">
        <v>5</v>
      </c>
      <c r="P34" s="79">
        <v>5</v>
      </c>
      <c r="Q34" s="104">
        <v>5</v>
      </c>
      <c r="R34" s="104">
        <v>5</v>
      </c>
      <c r="S34" s="104"/>
      <c r="T34" s="79"/>
      <c r="U34" s="79"/>
      <c r="V34" s="94">
        <f t="shared" si="0"/>
        <v>5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9</v>
      </c>
      <c r="AC34" s="123">
        <f t="shared" si="7"/>
        <v>9</v>
      </c>
      <c r="AD34" s="95">
        <f t="shared" si="8"/>
        <v>5</v>
      </c>
      <c r="AE34" s="96">
        <f t="shared" si="26"/>
        <v>0</v>
      </c>
      <c r="AF34" s="17"/>
      <c r="AG34" s="85" t="str">
        <f t="shared" si="9"/>
        <v/>
      </c>
      <c r="AH34" s="85" t="str">
        <f t="shared" si="10"/>
        <v/>
      </c>
      <c r="AI34" s="85">
        <f t="shared" si="11"/>
        <v>5</v>
      </c>
      <c r="AJ34" s="85" t="str">
        <f t="shared" si="12"/>
        <v/>
      </c>
      <c r="AK34" s="85" t="str">
        <f t="shared" si="13"/>
        <v/>
      </c>
      <c r="AL34" s="85">
        <f t="shared" si="14"/>
        <v>5</v>
      </c>
      <c r="AM34" s="85">
        <f t="shared" si="15"/>
        <v>5</v>
      </c>
      <c r="AN34" s="85">
        <f t="shared" si="16"/>
        <v>5</v>
      </c>
      <c r="AO34" s="85">
        <f t="shared" si="17"/>
        <v>5</v>
      </c>
      <c r="AP34" s="85">
        <f t="shared" si="18"/>
        <v>5</v>
      </c>
      <c r="AQ34" s="85">
        <f t="shared" si="19"/>
        <v>5</v>
      </c>
      <c r="AR34" s="85">
        <f t="shared" si="20"/>
        <v>5</v>
      </c>
      <c r="AS34" s="85">
        <f t="shared" si="21"/>
        <v>5</v>
      </c>
      <c r="AT34" s="85" t="str">
        <f t="shared" si="22"/>
        <v/>
      </c>
      <c r="AU34" s="85" t="str">
        <f t="shared" si="23"/>
        <v/>
      </c>
      <c r="AV34" s="85" t="str">
        <f t="shared" si="24"/>
        <v/>
      </c>
      <c r="AW34" s="80">
        <f t="shared" si="25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36" x14ac:dyDescent="0.25">
      <c r="A35" s="73">
        <v>30</v>
      </c>
      <c r="B35" s="107"/>
      <c r="C35" s="108" t="s">
        <v>31</v>
      </c>
      <c r="D35" s="197" t="s">
        <v>725</v>
      </c>
      <c r="E35" s="103">
        <v>2741</v>
      </c>
      <c r="F35" s="78"/>
      <c r="G35" s="79"/>
      <c r="H35" s="79" t="s">
        <v>394</v>
      </c>
      <c r="I35" s="79"/>
      <c r="J35" s="79"/>
      <c r="K35" s="104">
        <v>3</v>
      </c>
      <c r="L35" s="79">
        <v>3</v>
      </c>
      <c r="M35" s="79">
        <v>3</v>
      </c>
      <c r="N35" s="79">
        <v>3</v>
      </c>
      <c r="O35" s="104">
        <v>3</v>
      </c>
      <c r="P35" s="79">
        <v>3</v>
      </c>
      <c r="Q35" s="104">
        <v>3</v>
      </c>
      <c r="R35" s="104">
        <v>3</v>
      </c>
      <c r="S35" s="104"/>
      <c r="T35" s="79"/>
      <c r="U35" s="79"/>
      <c r="V35" s="94">
        <f t="shared" si="0"/>
        <v>2</v>
      </c>
      <c r="W35" s="123">
        <f t="shared" si="1"/>
        <v>0</v>
      </c>
      <c r="X35" s="123">
        <f t="shared" si="27"/>
        <v>0</v>
      </c>
      <c r="Y35" s="123">
        <f t="shared" si="3"/>
        <v>1</v>
      </c>
      <c r="Z35" s="123">
        <f t="shared" si="4"/>
        <v>8</v>
      </c>
      <c r="AA35" s="123">
        <f t="shared" si="5"/>
        <v>0</v>
      </c>
      <c r="AB35" s="123">
        <f t="shared" si="6"/>
        <v>0</v>
      </c>
      <c r="AC35" s="123">
        <f t="shared" si="7"/>
        <v>9</v>
      </c>
      <c r="AD35" s="95">
        <f t="shared" si="8"/>
        <v>2.8888888888888888</v>
      </c>
      <c r="AE35" s="96">
        <f t="shared" si="26"/>
        <v>0</v>
      </c>
      <c r="AF35" s="17"/>
      <c r="AG35" s="85" t="str">
        <f t="shared" si="9"/>
        <v/>
      </c>
      <c r="AH35" s="85" t="str">
        <f t="shared" si="10"/>
        <v/>
      </c>
      <c r="AI35" s="85">
        <f t="shared" si="11"/>
        <v>2</v>
      </c>
      <c r="AJ35" s="85" t="str">
        <f t="shared" si="12"/>
        <v/>
      </c>
      <c r="AK35" s="85" t="str">
        <f t="shared" si="13"/>
        <v/>
      </c>
      <c r="AL35" s="85">
        <f t="shared" si="14"/>
        <v>3</v>
      </c>
      <c r="AM35" s="85">
        <f t="shared" si="15"/>
        <v>3</v>
      </c>
      <c r="AN35" s="85">
        <f t="shared" si="16"/>
        <v>3</v>
      </c>
      <c r="AO35" s="85">
        <f t="shared" si="17"/>
        <v>3</v>
      </c>
      <c r="AP35" s="85">
        <f t="shared" si="18"/>
        <v>3</v>
      </c>
      <c r="AQ35" s="85">
        <f t="shared" si="19"/>
        <v>3</v>
      </c>
      <c r="AR35" s="85">
        <f t="shared" si="20"/>
        <v>3</v>
      </c>
      <c r="AS35" s="85">
        <f t="shared" si="21"/>
        <v>3</v>
      </c>
      <c r="AT35" s="85" t="str">
        <f t="shared" si="22"/>
        <v/>
      </c>
      <c r="AU35" s="85" t="str">
        <f t="shared" si="23"/>
        <v/>
      </c>
      <c r="AV35" s="85" t="str">
        <f t="shared" si="24"/>
        <v/>
      </c>
      <c r="AW35" s="80">
        <f t="shared" si="25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1"/>
      <c r="D36" s="112"/>
      <c r="E36" s="222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26"/>
        <v>0</v>
      </c>
      <c r="AF36" s="17"/>
      <c r="AG36" s="85" t="str">
        <f t="shared" si="9"/>
        <v/>
      </c>
      <c r="AH36" s="85" t="str">
        <f t="shared" si="10"/>
        <v/>
      </c>
      <c r="AI36" s="85" t="str">
        <f t="shared" si="11"/>
        <v/>
      </c>
      <c r="AJ36" s="85" t="str">
        <f t="shared" si="12"/>
        <v/>
      </c>
      <c r="AK36" s="85" t="str">
        <f t="shared" si="13"/>
        <v/>
      </c>
      <c r="AL36" s="85" t="str">
        <f t="shared" si="14"/>
        <v/>
      </c>
      <c r="AM36" s="85" t="str">
        <f t="shared" si="15"/>
        <v/>
      </c>
      <c r="AN36" s="85" t="str">
        <f t="shared" si="16"/>
        <v/>
      </c>
      <c r="AO36" s="85" t="str">
        <f t="shared" si="17"/>
        <v/>
      </c>
      <c r="AP36" s="85" t="str">
        <f t="shared" si="18"/>
        <v/>
      </c>
      <c r="AQ36" s="85" t="str">
        <f t="shared" si="19"/>
        <v/>
      </c>
      <c r="AR36" s="85" t="str">
        <f t="shared" si="20"/>
        <v/>
      </c>
      <c r="AS36" s="85" t="str">
        <f t="shared" si="21"/>
        <v/>
      </c>
      <c r="AT36" s="85" t="str">
        <f t="shared" si="22"/>
        <v/>
      </c>
      <c r="AU36" s="85" t="str">
        <f t="shared" si="23"/>
        <v/>
      </c>
      <c r="AV36" s="85" t="str">
        <f t="shared" si="24"/>
        <v/>
      </c>
      <c r="AW36" s="80">
        <f t="shared" si="25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COUNTIF(E6:E36,"2741")</f>
        <v>30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26"/>
        <v>0</v>
      </c>
      <c r="AF37" s="17"/>
      <c r="AG37" s="85" t="str">
        <f t="shared" si="9"/>
        <v/>
      </c>
      <c r="AH37" s="85" t="str">
        <f t="shared" si="10"/>
        <v/>
      </c>
      <c r="AI37" s="85" t="str">
        <f t="shared" si="11"/>
        <v/>
      </c>
      <c r="AJ37" s="85" t="str">
        <f t="shared" si="12"/>
        <v/>
      </c>
      <c r="AK37" s="85" t="str">
        <f t="shared" si="13"/>
        <v/>
      </c>
      <c r="AL37" s="85" t="str">
        <f t="shared" si="14"/>
        <v/>
      </c>
      <c r="AM37" s="85" t="str">
        <f t="shared" si="15"/>
        <v/>
      </c>
      <c r="AN37" s="85" t="str">
        <f t="shared" si="16"/>
        <v/>
      </c>
      <c r="AO37" s="85" t="str">
        <f t="shared" si="17"/>
        <v/>
      </c>
      <c r="AP37" s="85" t="str">
        <f t="shared" si="18"/>
        <v/>
      </c>
      <c r="AQ37" s="85" t="str">
        <f t="shared" si="19"/>
        <v/>
      </c>
      <c r="AR37" s="85" t="str">
        <f t="shared" si="20"/>
        <v/>
      </c>
      <c r="AS37" s="85" t="str">
        <f t="shared" si="21"/>
        <v/>
      </c>
      <c r="AT37" s="85" t="str">
        <f t="shared" si="22"/>
        <v/>
      </c>
      <c r="AU37" s="85" t="str">
        <f t="shared" si="23"/>
        <v/>
      </c>
      <c r="AV37" s="85" t="str">
        <f t="shared" si="24"/>
        <v/>
      </c>
      <c r="AW37" s="80">
        <f t="shared" si="25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>
        <v>4.333333333333333</v>
      </c>
      <c r="I38" s="120" t="str">
        <v xml:space="preserve"> </v>
      </c>
      <c r="J38" s="120" t="str">
        <v xml:space="preserve"> </v>
      </c>
      <c r="K38" s="120">
        <v>4.4333333333333336</v>
      </c>
      <c r="L38" s="120">
        <v>4.1724137931034484</v>
      </c>
      <c r="M38" s="120">
        <v>4.5333333333333332</v>
      </c>
      <c r="N38" s="120">
        <v>4.1379310344827589</v>
      </c>
      <c r="O38" s="121">
        <v>4.0344827586206895</v>
      </c>
      <c r="P38" s="122">
        <v>3.6428571428571428</v>
      </c>
      <c r="Q38" s="122">
        <v>3.9333333333333331</v>
      </c>
      <c r="R38" s="122">
        <v>3.9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сводн.!T22</f>
        <v>3</v>
      </c>
      <c r="W38" s="123">
        <f>SUM(W6:W37)</f>
        <v>0</v>
      </c>
      <c r="X38" s="123">
        <f>SUM(X6:X37)</f>
        <v>0</v>
      </c>
      <c r="Y38" s="123">
        <f>SUM(Y6:Y37)-X38</f>
        <v>5</v>
      </c>
      <c r="Z38" s="123">
        <f>SUM(Z6:Z37)</f>
        <v>64</v>
      </c>
      <c r="AA38" s="123">
        <f>SUM(AA6:AA37)</f>
        <v>88</v>
      </c>
      <c r="AB38" s="123">
        <f>SUM(AB6:AB37)</f>
        <v>108</v>
      </c>
      <c r="AC38" s="123">
        <f t="shared" si="7"/>
        <v>265</v>
      </c>
      <c r="AD38" s="95">
        <f t="shared" si="8"/>
        <v>4.1283018867924532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>
        <f t="shared" si="28"/>
        <v>4.333333333333333</v>
      </c>
      <c r="AJ38" s="125" t="str">
        <f t="shared" si="28"/>
        <v xml:space="preserve"> </v>
      </c>
      <c r="AK38" s="125" t="str">
        <f t="shared" si="28"/>
        <v xml:space="preserve"> </v>
      </c>
      <c r="AL38" s="125">
        <f t="shared" si="28"/>
        <v>4.4333333333333336</v>
      </c>
      <c r="AM38" s="125">
        <f t="shared" si="28"/>
        <v>4.1724137931034484</v>
      </c>
      <c r="AN38" s="125">
        <f t="shared" si="28"/>
        <v>4.5333333333333332</v>
      </c>
      <c r="AO38" s="125">
        <f t="shared" si="28"/>
        <v>4.1379310344827589</v>
      </c>
      <c r="AP38" s="125">
        <f t="shared" si="28"/>
        <v>4.0344827586206895</v>
      </c>
      <c r="AQ38" s="125">
        <f t="shared" si="28"/>
        <v>3.6428571428571428</v>
      </c>
      <c r="AR38" s="125">
        <f t="shared" si="28"/>
        <v>3.9333333333333331</v>
      </c>
      <c r="AS38" s="125">
        <f t="shared" si="28"/>
        <v>3.9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 t="str">
        <v>0</v>
      </c>
      <c r="H39" s="130">
        <v>21</v>
      </c>
      <c r="I39" s="130" t="str">
        <v>0</v>
      </c>
      <c r="J39" s="130" t="str">
        <v>0</v>
      </c>
      <c r="K39" s="130">
        <v>17</v>
      </c>
      <c r="L39" s="130">
        <v>10</v>
      </c>
      <c r="M39" s="130">
        <v>17</v>
      </c>
      <c r="N39" s="130">
        <v>10</v>
      </c>
      <c r="O39" s="131">
        <v>9</v>
      </c>
      <c r="P39" s="131">
        <v>5</v>
      </c>
      <c r="Q39" s="131">
        <v>11</v>
      </c>
      <c r="R39" s="131">
        <v>8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4</v>
      </c>
      <c r="W39" s="133"/>
      <c r="X39" s="134">
        <f>SUM(X38:AB38)</f>
        <v>265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>
        <f t="shared" si="29"/>
        <v>21</v>
      </c>
      <c r="AJ39" s="137" t="str">
        <f t="shared" si="29"/>
        <v>0</v>
      </c>
      <c r="AK39" s="137" t="str">
        <f t="shared" si="29"/>
        <v>0</v>
      </c>
      <c r="AL39" s="137">
        <f t="shared" si="29"/>
        <v>17</v>
      </c>
      <c r="AM39" s="137">
        <f t="shared" si="29"/>
        <v>10</v>
      </c>
      <c r="AN39" s="137">
        <f t="shared" si="29"/>
        <v>17</v>
      </c>
      <c r="AO39" s="137">
        <f t="shared" si="29"/>
        <v>10</v>
      </c>
      <c r="AP39" s="137">
        <f t="shared" si="29"/>
        <v>9</v>
      </c>
      <c r="AQ39" s="137">
        <f t="shared" si="29"/>
        <v>5</v>
      </c>
      <c r="AR39" s="137">
        <f t="shared" si="29"/>
        <v>11</v>
      </c>
      <c r="AS39" s="137">
        <f t="shared" si="29"/>
        <v>8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 t="str">
        <v>0</v>
      </c>
      <c r="H40" s="145">
        <v>2</v>
      </c>
      <c r="I40" s="145" t="str">
        <v>0</v>
      </c>
      <c r="J40" s="145" t="str">
        <v>0</v>
      </c>
      <c r="K40" s="145">
        <v>9</v>
      </c>
      <c r="L40" s="145">
        <v>14</v>
      </c>
      <c r="M40" s="145">
        <v>12</v>
      </c>
      <c r="N40" s="145">
        <v>13</v>
      </c>
      <c r="O40" s="146">
        <v>12</v>
      </c>
      <c r="P40" s="146">
        <v>9</v>
      </c>
      <c r="Q40" s="146">
        <v>6</v>
      </c>
      <c r="R40" s="146">
        <v>11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6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6</v>
      </c>
      <c r="AA40" s="148">
        <f>IF(COUNTIF(AA6:AA37,4)=0," ",COUNTIF(AA6:AA37,4))</f>
        <v>6</v>
      </c>
      <c r="AB40" s="148">
        <f>IF(COUNTIF(AB6:AB37,4)=0," ",COUNTIF(AB6:AB37,4))</f>
        <v>2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>
        <f t="shared" si="30"/>
        <v>2</v>
      </c>
      <c r="AJ40" s="148" t="str">
        <f t="shared" si="30"/>
        <v>0</v>
      </c>
      <c r="AK40" s="148" t="str">
        <f t="shared" si="30"/>
        <v>0</v>
      </c>
      <c r="AL40" s="148">
        <f t="shared" si="30"/>
        <v>9</v>
      </c>
      <c r="AM40" s="148">
        <f t="shared" si="30"/>
        <v>14</v>
      </c>
      <c r="AN40" s="148">
        <f t="shared" si="30"/>
        <v>12</v>
      </c>
      <c r="AO40" s="148">
        <f t="shared" si="30"/>
        <v>13</v>
      </c>
      <c r="AP40" s="148">
        <f t="shared" si="30"/>
        <v>12</v>
      </c>
      <c r="AQ40" s="148">
        <f t="shared" si="30"/>
        <v>9</v>
      </c>
      <c r="AR40" s="148">
        <f t="shared" si="30"/>
        <v>6</v>
      </c>
      <c r="AS40" s="148">
        <f t="shared" si="30"/>
        <v>11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 t="str">
        <v>0</v>
      </c>
      <c r="H41" s="158">
        <v>3</v>
      </c>
      <c r="I41" s="158" t="str">
        <v>0</v>
      </c>
      <c r="J41" s="158" t="str">
        <v>0</v>
      </c>
      <c r="K41" s="158">
        <v>4</v>
      </c>
      <c r="L41" s="158">
        <v>5</v>
      </c>
      <c r="M41" s="158">
        <v>1</v>
      </c>
      <c r="N41" s="158">
        <v>6</v>
      </c>
      <c r="O41" s="159">
        <v>8</v>
      </c>
      <c r="P41" s="159">
        <v>13</v>
      </c>
      <c r="Q41" s="159">
        <v>13</v>
      </c>
      <c r="R41" s="159">
        <v>11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15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4</v>
      </c>
      <c r="AA41" s="161">
        <f>IF(COUNTIF(AA6:AA37,3)=0," ",COUNTIF(AA6:AA37,3))</f>
        <v>6</v>
      </c>
      <c r="AB41" s="161">
        <f>IF(COUNTIF(AB6:AB37,3)=0," ",COUNTIF(AB6:AB37,3))</f>
        <v>4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>
        <f t="shared" si="31"/>
        <v>3</v>
      </c>
      <c r="AJ41" s="161" t="str">
        <f t="shared" si="31"/>
        <v>0</v>
      </c>
      <c r="AK41" s="161" t="str">
        <f t="shared" si="31"/>
        <v>0</v>
      </c>
      <c r="AL41" s="161">
        <f t="shared" si="31"/>
        <v>4</v>
      </c>
      <c r="AM41" s="161">
        <f t="shared" si="31"/>
        <v>5</v>
      </c>
      <c r="AN41" s="161">
        <f t="shared" si="31"/>
        <v>1</v>
      </c>
      <c r="AO41" s="161">
        <f t="shared" si="31"/>
        <v>6</v>
      </c>
      <c r="AP41" s="161">
        <f t="shared" si="31"/>
        <v>8</v>
      </c>
      <c r="AQ41" s="161">
        <f t="shared" si="31"/>
        <v>13</v>
      </c>
      <c r="AR41" s="161">
        <f t="shared" si="31"/>
        <v>13</v>
      </c>
      <c r="AS41" s="161">
        <f t="shared" si="31"/>
        <v>11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4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1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5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3</v>
      </c>
      <c r="AA42" s="80">
        <f>IF(COUNTIF(AA6:AA37,2)=0," ",COUNTIF(AA6:AA37,2))</f>
        <v>3</v>
      </c>
      <c r="AB42" s="80">
        <f>IF(COUNTIF(AB6:AB37,2)=0," ",COUNTIF(AB6:AB37,2))</f>
        <v>7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4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1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1</v>
      </c>
      <c r="M43" s="79">
        <v>0</v>
      </c>
      <c r="N43" s="79">
        <v>1</v>
      </c>
      <c r="O43" s="104">
        <v>1</v>
      </c>
      <c r="P43" s="104">
        <v>2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COUNTBLANK(AD6:AD35)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1</v>
      </c>
      <c r="AN43" s="169">
        <f t="shared" si="34"/>
        <v>0</v>
      </c>
      <c r="AO43" s="169">
        <f t="shared" si="34"/>
        <v>1</v>
      </c>
      <c r="AP43" s="169">
        <f t="shared" si="34"/>
        <v>1</v>
      </c>
      <c r="AQ43" s="169">
        <f t="shared" si="34"/>
        <v>2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44019.541676504632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07" t="s">
        <v>190</v>
      </c>
      <c r="G2" s="207"/>
      <c r="H2" s="207"/>
      <c r="I2" s="207"/>
      <c r="J2" s="207"/>
      <c r="K2" s="210" t="s">
        <v>2</v>
      </c>
      <c r="L2" s="210"/>
      <c r="M2" s="210"/>
      <c r="N2" s="210"/>
      <c r="O2" s="210"/>
      <c r="P2" s="193" t="s">
        <v>277</v>
      </c>
      <c r="Q2" s="191"/>
      <c r="R2" s="23"/>
      <c r="S2" s="23"/>
      <c r="T2" s="23"/>
      <c r="U2" s="2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2742</v>
      </c>
      <c r="B3" s="29"/>
      <c r="C3" s="29"/>
      <c r="D3" s="30" t="s">
        <v>3</v>
      </c>
      <c r="E3" s="31"/>
      <c r="F3" s="194" t="s">
        <v>191</v>
      </c>
      <c r="G3" s="195" t="s">
        <v>102</v>
      </c>
      <c r="H3" s="33"/>
      <c r="I3" s="196"/>
      <c r="J3" s="33" t="s">
        <v>726</v>
      </c>
      <c r="K3" s="194" t="s">
        <v>727</v>
      </c>
      <c r="L3" s="33" t="s">
        <v>666</v>
      </c>
      <c r="M3" s="33" t="s">
        <v>695</v>
      </c>
      <c r="N3" s="194" t="s">
        <v>728</v>
      </c>
      <c r="O3" s="33" t="s">
        <v>729</v>
      </c>
      <c r="P3" s="33" t="s">
        <v>280</v>
      </c>
      <c r="Q3" s="223"/>
      <c r="R3" s="32"/>
      <c r="S3" s="32"/>
      <c r="T3" s="184"/>
      <c r="U3" s="32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5"/>
      <c r="H4" s="46"/>
      <c r="I4" s="45"/>
      <c r="J4" s="46"/>
      <c r="K4" s="45"/>
      <c r="L4" s="45"/>
      <c r="M4" s="46"/>
      <c r="N4" s="45"/>
      <c r="O4" s="46"/>
      <c r="P4" s="46"/>
      <c r="Q4" s="217"/>
      <c r="R4" s="44"/>
      <c r="S4" s="44"/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560</v>
      </c>
      <c r="G5" s="58" t="s">
        <v>20</v>
      </c>
      <c r="H5" s="57"/>
      <c r="I5" s="57"/>
      <c r="J5" s="57" t="s">
        <v>526</v>
      </c>
      <c r="K5" s="57" t="s">
        <v>561</v>
      </c>
      <c r="L5" s="56" t="s">
        <v>18</v>
      </c>
      <c r="M5" s="57" t="s">
        <v>530</v>
      </c>
      <c r="N5" s="56" t="s">
        <v>528</v>
      </c>
      <c r="O5" s="57" t="s">
        <v>529</v>
      </c>
      <c r="P5" s="57" t="s">
        <v>562</v>
      </c>
      <c r="Q5" s="61"/>
      <c r="R5" s="61"/>
      <c r="S5" s="57"/>
      <c r="T5" s="57"/>
      <c r="U5" s="57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287</v>
      </c>
      <c r="C6" s="108" t="s">
        <v>31</v>
      </c>
      <c r="D6" s="201" t="s">
        <v>730</v>
      </c>
      <c r="E6" s="77">
        <v>2742</v>
      </c>
      <c r="F6" s="79">
        <v>4</v>
      </c>
      <c r="G6" s="79">
        <v>4</v>
      </c>
      <c r="H6" s="79"/>
      <c r="I6" s="79"/>
      <c r="J6" s="79">
        <v>4</v>
      </c>
      <c r="K6" s="79">
        <v>3</v>
      </c>
      <c r="L6" s="79">
        <v>3</v>
      </c>
      <c r="M6" s="79">
        <v>3</v>
      </c>
      <c r="N6" s="79">
        <v>4</v>
      </c>
      <c r="O6" s="79">
        <v>3</v>
      </c>
      <c r="P6" s="79">
        <v>3</v>
      </c>
      <c r="Q6" s="79"/>
      <c r="R6" s="79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5</v>
      </c>
      <c r="AA6" s="81">
        <f t="shared" ref="AA6:AA37" si="5">COUNTIF(AG6:AV6,AA$5)</f>
        <v>4</v>
      </c>
      <c r="AB6" s="81">
        <f t="shared" ref="AB6:AB37" si="6">COUNTIF(AG6:AV6,AB$5)</f>
        <v>0</v>
      </c>
      <c r="AC6" s="81">
        <f t="shared" ref="AC6:AC38" si="7">SUM(X6:AB6)</f>
        <v>9</v>
      </c>
      <c r="AD6" s="82">
        <f t="shared" ref="AD6:AD38" si="8">IF(ISERROR(((X6+Y6)*2+Z6*3+AA6*4+AB6*5)/SUM(X6,Y6:AB6)),"",((X6+Y6)*2+Z6*3+AA6*4+AB6*5)/SUM(X6,Y6:AB6))</f>
        <v>3.4444444444444446</v>
      </c>
      <c r="AE6" s="83">
        <f>IF(AX6=5,0.5,IF(AX6=4,0.25,IF(AX6&lt;=3,0)))</f>
        <v>0</v>
      </c>
      <c r="AF6" s="84"/>
      <c r="AG6" s="85">
        <f t="shared" ref="AG6:AG37" si="9">IF(ISERROR(VALUE(LEFT(F6))),LEFT(F6),VALUE(LEFT(F6)))</f>
        <v>4</v>
      </c>
      <c r="AH6" s="85">
        <f t="shared" ref="AH6:AH37" si="10">IF(ISERROR(VALUE(LEFT(G6))),LEFT(G6),VALUE(LEFT(G6)))</f>
        <v>4</v>
      </c>
      <c r="AI6" s="85" t="str">
        <f t="shared" ref="AI6:AI37" si="11">IF(ISERROR(VALUE(LEFT(H6))),LEFT(H6),VALUE(LEFT(H6)))</f>
        <v/>
      </c>
      <c r="AJ6" s="85" t="str">
        <f t="shared" ref="AJ6:AJ37" si="12">IF(ISERROR(VALUE(LEFT(I6))),LEFT(I6),VALUE(LEFT(I6)))</f>
        <v/>
      </c>
      <c r="AK6" s="85">
        <f t="shared" ref="AK6:AK37" si="13">IF(ISERROR(VALUE(LEFT(J6))),LEFT(J6),VALUE(LEFT(J6)))</f>
        <v>4</v>
      </c>
      <c r="AL6" s="85">
        <f t="shared" ref="AL6:AL37" si="14">IF(ISERROR(VALUE(LEFT(K6))),LEFT(K6),VALUE(LEFT(K6)))</f>
        <v>3</v>
      </c>
      <c r="AM6" s="85">
        <f t="shared" ref="AM6:AM37" si="15">IF(ISERROR(VALUE(LEFT(L6))),LEFT(L6),VALUE(LEFT(L6)))</f>
        <v>3</v>
      </c>
      <c r="AN6" s="85">
        <f t="shared" ref="AN6:AN37" si="16">IF(ISERROR(VALUE(LEFT(M6))),LEFT(M6),VALUE(LEFT(M6)))</f>
        <v>3</v>
      </c>
      <c r="AO6" s="85">
        <f t="shared" ref="AO6:AO37" si="17">IF(ISERROR(VALUE(LEFT(N6))),LEFT(N6),VALUE(LEFT(N6)))</f>
        <v>4</v>
      </c>
      <c r="AP6" s="85">
        <f t="shared" ref="AP6:AP37" si="18">IF(ISERROR(VALUE(LEFT(O6))),LEFT(O6),VALUE(LEFT(O6)))</f>
        <v>3</v>
      </c>
      <c r="AQ6" s="85">
        <f t="shared" ref="AQ6:AQ37" si="19">IF(ISERROR(VALUE(LEFT(P6))),LEFT(P6),VALUE(LEFT(P6)))</f>
        <v>3</v>
      </c>
      <c r="AR6" s="85" t="str">
        <f t="shared" ref="AR6:AR37" si="20">IF(ISERROR(VALUE(LEFT(Q6))),LEFT(Q6),VALUE(LEFT(Q6)))</f>
        <v/>
      </c>
      <c r="AS6" s="85" t="str">
        <f t="shared" ref="AS6:AS37" si="21">IF(ISERROR(VALUE(LEFT(R6))),LEFT(R6),VALUE(LEFT(R6)))</f>
        <v/>
      </c>
      <c r="AT6" s="85" t="str">
        <f t="shared" ref="AT6:AT37" si="22">IF(ISERROR(VALUE(LEFT(S6))),LEFT(S6),VALUE(LEFT(S6)))</f>
        <v/>
      </c>
      <c r="AU6" s="85" t="str">
        <f t="shared" ref="AU6:AU37" si="23">IF(ISERROR(VALUE(LEFT(T6))),LEFT(T6),VALUE(LEFT(T6)))</f>
        <v/>
      </c>
      <c r="AV6" s="85" t="str">
        <f t="shared" ref="AV6:AV37" si="24">IF(ISERROR(VALUE(LEFT(U6))),LEFT(U6),VALUE(LEFT(U6)))</f>
        <v/>
      </c>
      <c r="AW6" s="80">
        <f t="shared" ref="AW6:AW37" si="25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287</v>
      </c>
      <c r="C7" s="108" t="s">
        <v>31</v>
      </c>
      <c r="D7" s="224" t="s">
        <v>731</v>
      </c>
      <c r="E7" s="77">
        <v>2742</v>
      </c>
      <c r="F7" s="79">
        <v>4</v>
      </c>
      <c r="G7" s="79">
        <v>5</v>
      </c>
      <c r="H7" s="79"/>
      <c r="I7" s="79"/>
      <c r="J7" s="79">
        <v>4</v>
      </c>
      <c r="K7" s="79">
        <v>4</v>
      </c>
      <c r="L7" s="79">
        <v>5</v>
      </c>
      <c r="M7" s="79">
        <v>4</v>
      </c>
      <c r="N7" s="79">
        <v>5</v>
      </c>
      <c r="O7" s="79">
        <v>5</v>
      </c>
      <c r="P7" s="79">
        <v>4</v>
      </c>
      <c r="Q7" s="79"/>
      <c r="R7" s="79"/>
      <c r="S7" s="78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5</v>
      </c>
      <c r="AB7" s="81">
        <f t="shared" si="6"/>
        <v>4</v>
      </c>
      <c r="AC7" s="81">
        <f t="shared" si="7"/>
        <v>9</v>
      </c>
      <c r="AD7" s="82">
        <f t="shared" si="8"/>
        <v>4.4444444444444446</v>
      </c>
      <c r="AE7" s="83"/>
      <c r="AF7" s="84"/>
      <c r="AG7" s="85">
        <f t="shared" si="9"/>
        <v>4</v>
      </c>
      <c r="AH7" s="85">
        <f t="shared" si="10"/>
        <v>5</v>
      </c>
      <c r="AI7" s="85" t="str">
        <f t="shared" si="11"/>
        <v/>
      </c>
      <c r="AJ7" s="85" t="str">
        <f t="shared" si="12"/>
        <v/>
      </c>
      <c r="AK7" s="85">
        <f t="shared" si="13"/>
        <v>4</v>
      </c>
      <c r="AL7" s="85">
        <f t="shared" si="14"/>
        <v>4</v>
      </c>
      <c r="AM7" s="85">
        <f t="shared" si="15"/>
        <v>5</v>
      </c>
      <c r="AN7" s="85">
        <f t="shared" si="16"/>
        <v>4</v>
      </c>
      <c r="AO7" s="85">
        <f t="shared" si="17"/>
        <v>5</v>
      </c>
      <c r="AP7" s="85">
        <f t="shared" si="18"/>
        <v>5</v>
      </c>
      <c r="AQ7" s="85">
        <f t="shared" si="19"/>
        <v>4</v>
      </c>
      <c r="AR7" s="85" t="str">
        <f t="shared" si="20"/>
        <v/>
      </c>
      <c r="AS7" s="85" t="str">
        <f t="shared" si="21"/>
        <v/>
      </c>
      <c r="AT7" s="85" t="str">
        <f t="shared" si="22"/>
        <v/>
      </c>
      <c r="AU7" s="85" t="str">
        <f t="shared" si="23"/>
        <v/>
      </c>
      <c r="AV7" s="85" t="str">
        <f t="shared" si="24"/>
        <v/>
      </c>
      <c r="AW7" s="80">
        <f t="shared" si="25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6"/>
      <c r="CI7" s="86"/>
      <c r="CJ7" s="86"/>
      <c r="CK7" s="86"/>
      <c r="CL7" s="86"/>
      <c r="CM7" s="86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9"/>
      <c r="DC7" s="89"/>
    </row>
    <row r="8" spans="1:107" ht="54" x14ac:dyDescent="0.25">
      <c r="A8" s="73">
        <v>2</v>
      </c>
      <c r="B8" s="74" t="s">
        <v>287</v>
      </c>
      <c r="C8" s="108" t="s">
        <v>572</v>
      </c>
      <c r="D8" s="201" t="s">
        <v>732</v>
      </c>
      <c r="E8" s="77">
        <v>2742</v>
      </c>
      <c r="F8" s="79">
        <v>5</v>
      </c>
      <c r="G8" s="79">
        <v>5</v>
      </c>
      <c r="H8" s="79"/>
      <c r="I8" s="79"/>
      <c r="J8" s="79">
        <v>4</v>
      </c>
      <c r="K8" s="79">
        <v>5</v>
      </c>
      <c r="L8" s="79">
        <v>4</v>
      </c>
      <c r="M8" s="79">
        <v>4</v>
      </c>
      <c r="N8" s="79">
        <v>5</v>
      </c>
      <c r="O8" s="79">
        <v>5</v>
      </c>
      <c r="P8" s="79">
        <v>4</v>
      </c>
      <c r="Q8" s="79"/>
      <c r="R8" s="79"/>
      <c r="S8" s="78"/>
      <c r="T8" s="78"/>
      <c r="U8" s="79"/>
      <c r="V8" s="80">
        <f t="shared" si="0"/>
        <v>4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4</v>
      </c>
      <c r="AB8" s="81">
        <f t="shared" si="6"/>
        <v>5</v>
      </c>
      <c r="AC8" s="81">
        <f t="shared" si="7"/>
        <v>9</v>
      </c>
      <c r="AD8" s="82">
        <f t="shared" si="8"/>
        <v>4.5555555555555554</v>
      </c>
      <c r="AE8" s="83">
        <f t="shared" ref="AE8:AE37" si="26">IF(AX8=5,0.5,IF(AX8=4,0.25,IF(AX8&lt;=3,0)))</f>
        <v>0</v>
      </c>
      <c r="AF8" s="84"/>
      <c r="AG8" s="85">
        <f t="shared" si="9"/>
        <v>5</v>
      </c>
      <c r="AH8" s="85">
        <f t="shared" si="10"/>
        <v>5</v>
      </c>
      <c r="AI8" s="85" t="str">
        <f t="shared" si="11"/>
        <v/>
      </c>
      <c r="AJ8" s="85" t="str">
        <f t="shared" si="12"/>
        <v/>
      </c>
      <c r="AK8" s="85">
        <f t="shared" si="13"/>
        <v>4</v>
      </c>
      <c r="AL8" s="85">
        <f t="shared" si="14"/>
        <v>5</v>
      </c>
      <c r="AM8" s="85">
        <f t="shared" si="15"/>
        <v>4</v>
      </c>
      <c r="AN8" s="85">
        <f t="shared" si="16"/>
        <v>4</v>
      </c>
      <c r="AO8" s="85">
        <f t="shared" si="17"/>
        <v>5</v>
      </c>
      <c r="AP8" s="85">
        <f t="shared" si="18"/>
        <v>5</v>
      </c>
      <c r="AQ8" s="85">
        <f t="shared" si="19"/>
        <v>4</v>
      </c>
      <c r="AR8" s="85" t="str">
        <f t="shared" si="20"/>
        <v/>
      </c>
      <c r="AS8" s="85" t="str">
        <f t="shared" si="21"/>
        <v/>
      </c>
      <c r="AT8" s="85" t="str">
        <f t="shared" si="22"/>
        <v/>
      </c>
      <c r="AU8" s="85" t="str">
        <f t="shared" si="23"/>
        <v/>
      </c>
      <c r="AV8" s="85" t="str">
        <f t="shared" si="24"/>
        <v/>
      </c>
      <c r="AW8" s="80">
        <f t="shared" si="25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3</v>
      </c>
      <c r="B9" s="74" t="s">
        <v>287</v>
      </c>
      <c r="C9" s="108" t="s">
        <v>31</v>
      </c>
      <c r="D9" s="201" t="s">
        <v>733</v>
      </c>
      <c r="E9" s="77">
        <v>2742</v>
      </c>
      <c r="F9" s="79">
        <v>3</v>
      </c>
      <c r="G9" s="79">
        <v>5</v>
      </c>
      <c r="H9" s="79"/>
      <c r="I9" s="79"/>
      <c r="J9" s="79">
        <v>5</v>
      </c>
      <c r="K9" s="79">
        <v>3</v>
      </c>
      <c r="L9" s="79">
        <v>3</v>
      </c>
      <c r="M9" s="79">
        <v>3</v>
      </c>
      <c r="N9" s="79">
        <v>4</v>
      </c>
      <c r="O9" s="79">
        <v>3</v>
      </c>
      <c r="P9" s="79">
        <v>4</v>
      </c>
      <c r="Q9" s="79"/>
      <c r="R9" s="79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5</v>
      </c>
      <c r="AA9" s="81">
        <f t="shared" si="5"/>
        <v>2</v>
      </c>
      <c r="AB9" s="81">
        <f t="shared" si="6"/>
        <v>2</v>
      </c>
      <c r="AC9" s="81">
        <f t="shared" si="7"/>
        <v>9</v>
      </c>
      <c r="AD9" s="82">
        <f t="shared" si="8"/>
        <v>3.6666666666666665</v>
      </c>
      <c r="AE9" s="83">
        <f t="shared" si="26"/>
        <v>0</v>
      </c>
      <c r="AF9" s="84"/>
      <c r="AG9" s="85">
        <f t="shared" si="9"/>
        <v>3</v>
      </c>
      <c r="AH9" s="85">
        <f t="shared" si="10"/>
        <v>5</v>
      </c>
      <c r="AI9" s="85" t="str">
        <f t="shared" si="11"/>
        <v/>
      </c>
      <c r="AJ9" s="85" t="str">
        <f t="shared" si="12"/>
        <v/>
      </c>
      <c r="AK9" s="85">
        <f t="shared" si="13"/>
        <v>5</v>
      </c>
      <c r="AL9" s="85">
        <f t="shared" si="14"/>
        <v>3</v>
      </c>
      <c r="AM9" s="85">
        <f t="shared" si="15"/>
        <v>3</v>
      </c>
      <c r="AN9" s="85">
        <f t="shared" si="16"/>
        <v>3</v>
      </c>
      <c r="AO9" s="85">
        <f t="shared" si="17"/>
        <v>4</v>
      </c>
      <c r="AP9" s="85">
        <f t="shared" si="18"/>
        <v>3</v>
      </c>
      <c r="AQ9" s="85">
        <f t="shared" si="19"/>
        <v>4</v>
      </c>
      <c r="AR9" s="85" t="str">
        <f t="shared" si="20"/>
        <v/>
      </c>
      <c r="AS9" s="85" t="str">
        <f t="shared" si="21"/>
        <v/>
      </c>
      <c r="AT9" s="85" t="str">
        <f t="shared" si="22"/>
        <v/>
      </c>
      <c r="AU9" s="85" t="str">
        <f t="shared" si="23"/>
        <v/>
      </c>
      <c r="AV9" s="85" t="str">
        <f t="shared" si="24"/>
        <v/>
      </c>
      <c r="AW9" s="80">
        <f t="shared" si="25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4</v>
      </c>
      <c r="B10" s="74" t="s">
        <v>287</v>
      </c>
      <c r="C10" s="108" t="s">
        <v>31</v>
      </c>
      <c r="D10" s="201" t="s">
        <v>734</v>
      </c>
      <c r="E10" s="77">
        <v>2742</v>
      </c>
      <c r="F10" s="79">
        <v>4</v>
      </c>
      <c r="G10" s="79">
        <v>5</v>
      </c>
      <c r="H10" s="79"/>
      <c r="I10" s="79"/>
      <c r="J10" s="79">
        <v>4</v>
      </c>
      <c r="K10" s="79">
        <v>3</v>
      </c>
      <c r="L10" s="79">
        <v>5</v>
      </c>
      <c r="M10" s="79">
        <v>3</v>
      </c>
      <c r="N10" s="79">
        <v>4</v>
      </c>
      <c r="O10" s="79">
        <v>5</v>
      </c>
      <c r="P10" s="79">
        <v>4</v>
      </c>
      <c r="Q10" s="79"/>
      <c r="R10" s="79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2</v>
      </c>
      <c r="AA10" s="81">
        <f t="shared" si="5"/>
        <v>4</v>
      </c>
      <c r="AB10" s="81">
        <f t="shared" si="6"/>
        <v>3</v>
      </c>
      <c r="AC10" s="81">
        <f t="shared" si="7"/>
        <v>9</v>
      </c>
      <c r="AD10" s="82">
        <f t="shared" si="8"/>
        <v>4.1111111111111107</v>
      </c>
      <c r="AE10" s="83">
        <f t="shared" si="26"/>
        <v>0</v>
      </c>
      <c r="AF10" s="84"/>
      <c r="AG10" s="85">
        <f t="shared" si="9"/>
        <v>4</v>
      </c>
      <c r="AH10" s="85">
        <f t="shared" si="10"/>
        <v>5</v>
      </c>
      <c r="AI10" s="85" t="str">
        <f t="shared" si="11"/>
        <v/>
      </c>
      <c r="AJ10" s="85" t="str">
        <f t="shared" si="12"/>
        <v/>
      </c>
      <c r="AK10" s="85">
        <f t="shared" si="13"/>
        <v>4</v>
      </c>
      <c r="AL10" s="85">
        <f t="shared" si="14"/>
        <v>3</v>
      </c>
      <c r="AM10" s="85">
        <f t="shared" si="15"/>
        <v>5</v>
      </c>
      <c r="AN10" s="85">
        <f t="shared" si="16"/>
        <v>3</v>
      </c>
      <c r="AO10" s="85">
        <f t="shared" si="17"/>
        <v>4</v>
      </c>
      <c r="AP10" s="85">
        <f t="shared" si="18"/>
        <v>5</v>
      </c>
      <c r="AQ10" s="85">
        <f t="shared" si="19"/>
        <v>4</v>
      </c>
      <c r="AR10" s="85" t="str">
        <f t="shared" si="20"/>
        <v/>
      </c>
      <c r="AS10" s="85" t="str">
        <f t="shared" si="21"/>
        <v/>
      </c>
      <c r="AT10" s="85" t="str">
        <f t="shared" si="22"/>
        <v/>
      </c>
      <c r="AU10" s="85" t="str">
        <f t="shared" si="23"/>
        <v/>
      </c>
      <c r="AV10" s="85" t="str">
        <f t="shared" si="24"/>
        <v/>
      </c>
      <c r="AW10" s="80">
        <f t="shared" si="25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5</v>
      </c>
      <c r="B11" s="74" t="s">
        <v>287</v>
      </c>
      <c r="C11" s="108" t="s">
        <v>31</v>
      </c>
      <c r="D11" s="225" t="s">
        <v>735</v>
      </c>
      <c r="E11" s="77">
        <v>2742</v>
      </c>
      <c r="F11" s="79">
        <v>3</v>
      </c>
      <c r="G11" s="79">
        <v>3</v>
      </c>
      <c r="H11" s="79"/>
      <c r="I11" s="79"/>
      <c r="J11" s="79">
        <v>3</v>
      </c>
      <c r="K11" s="79">
        <v>3</v>
      </c>
      <c r="L11" s="79">
        <v>4</v>
      </c>
      <c r="M11" s="79">
        <v>3</v>
      </c>
      <c r="N11" s="79">
        <v>3</v>
      </c>
      <c r="O11" s="79">
        <v>3</v>
      </c>
      <c r="P11" s="79">
        <v>3</v>
      </c>
      <c r="Q11" s="79"/>
      <c r="R11" s="79"/>
      <c r="S11" s="78"/>
      <c r="T11" s="78"/>
      <c r="U11" s="79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8</v>
      </c>
      <c r="AA11" s="81">
        <f t="shared" si="5"/>
        <v>1</v>
      </c>
      <c r="AB11" s="81">
        <f t="shared" si="6"/>
        <v>0</v>
      </c>
      <c r="AC11" s="81">
        <f t="shared" si="7"/>
        <v>9</v>
      </c>
      <c r="AD11" s="82">
        <f t="shared" si="8"/>
        <v>3.1111111111111112</v>
      </c>
      <c r="AE11" s="83">
        <f t="shared" si="26"/>
        <v>0</v>
      </c>
      <c r="AF11" s="84"/>
      <c r="AG11" s="85">
        <f t="shared" si="9"/>
        <v>3</v>
      </c>
      <c r="AH11" s="85">
        <f t="shared" si="10"/>
        <v>3</v>
      </c>
      <c r="AI11" s="85" t="str">
        <f t="shared" si="11"/>
        <v/>
      </c>
      <c r="AJ11" s="85" t="str">
        <f t="shared" si="12"/>
        <v/>
      </c>
      <c r="AK11" s="85">
        <f t="shared" si="13"/>
        <v>3</v>
      </c>
      <c r="AL11" s="85">
        <f t="shared" si="14"/>
        <v>3</v>
      </c>
      <c r="AM11" s="85">
        <f t="shared" si="15"/>
        <v>4</v>
      </c>
      <c r="AN11" s="85">
        <f t="shared" si="16"/>
        <v>3</v>
      </c>
      <c r="AO11" s="85">
        <f t="shared" si="17"/>
        <v>3</v>
      </c>
      <c r="AP11" s="85">
        <f t="shared" si="18"/>
        <v>3</v>
      </c>
      <c r="AQ11" s="85">
        <f t="shared" si="19"/>
        <v>3</v>
      </c>
      <c r="AR11" s="85" t="str">
        <f t="shared" si="20"/>
        <v/>
      </c>
      <c r="AS11" s="85" t="str">
        <f t="shared" si="21"/>
        <v/>
      </c>
      <c r="AT11" s="85" t="str">
        <f t="shared" si="22"/>
        <v/>
      </c>
      <c r="AU11" s="85" t="str">
        <f t="shared" si="23"/>
        <v/>
      </c>
      <c r="AV11" s="85" t="str">
        <f t="shared" si="24"/>
        <v/>
      </c>
      <c r="AW11" s="80">
        <f t="shared" si="25"/>
        <v>0</v>
      </c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7"/>
      <c r="CE11" s="87"/>
      <c r="CF11" s="87"/>
      <c r="CG11" s="86"/>
      <c r="CH11" s="87"/>
      <c r="CI11" s="87"/>
      <c r="CJ11" s="87"/>
      <c r="CK11" s="87"/>
      <c r="CL11" s="87"/>
      <c r="CM11" s="87"/>
      <c r="CN11" s="84"/>
      <c r="CO11" s="84"/>
      <c r="CP11" s="84"/>
      <c r="CQ11" s="84"/>
      <c r="CR11" s="84"/>
      <c r="CS11" s="84"/>
      <c r="CT11" s="84"/>
      <c r="CU11" s="84"/>
      <c r="CV11" s="84"/>
      <c r="CW11" s="84"/>
      <c r="CX11" s="84"/>
      <c r="CY11" s="84"/>
      <c r="CZ11" s="84"/>
      <c r="DA11" s="84"/>
    </row>
    <row r="12" spans="1:107" ht="36" x14ac:dyDescent="0.25">
      <c r="A12" s="73">
        <v>6</v>
      </c>
      <c r="B12" s="74" t="s">
        <v>287</v>
      </c>
      <c r="C12" s="108" t="s">
        <v>31</v>
      </c>
      <c r="D12" s="201" t="s">
        <v>736</v>
      </c>
      <c r="E12" s="77">
        <v>2742</v>
      </c>
      <c r="F12" s="79" t="s">
        <v>337</v>
      </c>
      <c r="G12" s="79" t="s">
        <v>337</v>
      </c>
      <c r="H12" s="79"/>
      <c r="I12" s="79"/>
      <c r="J12" s="79" t="s">
        <v>337</v>
      </c>
      <c r="K12" s="79" t="s">
        <v>337</v>
      </c>
      <c r="L12" s="79" t="s">
        <v>331</v>
      </c>
      <c r="M12" s="79" t="s">
        <v>337</v>
      </c>
      <c r="N12" s="79" t="s">
        <v>304</v>
      </c>
      <c r="O12" s="79" t="s">
        <v>337</v>
      </c>
      <c r="P12" s="79" t="s">
        <v>304</v>
      </c>
      <c r="Q12" s="79"/>
      <c r="R12" s="79"/>
      <c r="S12" s="78"/>
      <c r="T12" s="78"/>
      <c r="U12" s="78"/>
      <c r="V12" s="80">
        <f t="shared" si="0"/>
        <v>0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0</v>
      </c>
      <c r="AB12" s="182">
        <f t="shared" si="6"/>
        <v>0</v>
      </c>
      <c r="AC12" s="81">
        <f t="shared" si="7"/>
        <v>0</v>
      </c>
      <c r="AD12" s="82" t="str">
        <f t="shared" si="8"/>
        <v/>
      </c>
      <c r="AE12" s="90">
        <f t="shared" si="26"/>
        <v>0</v>
      </c>
      <c r="AG12" s="85" t="str">
        <f t="shared" si="9"/>
        <v>А</v>
      </c>
      <c r="AH12" s="85" t="str">
        <f t="shared" si="10"/>
        <v>А</v>
      </c>
      <c r="AI12" s="85" t="str">
        <f t="shared" si="11"/>
        <v/>
      </c>
      <c r="AJ12" s="85" t="str">
        <f t="shared" si="12"/>
        <v/>
      </c>
      <c r="AK12" s="85" t="str">
        <f t="shared" si="13"/>
        <v>А</v>
      </c>
      <c r="AL12" s="85" t="str">
        <f t="shared" si="14"/>
        <v>А</v>
      </c>
      <c r="AM12" s="85" t="str">
        <f t="shared" si="15"/>
        <v>А</v>
      </c>
      <c r="AN12" s="85" t="str">
        <f t="shared" si="16"/>
        <v>А</v>
      </c>
      <c r="AO12" s="85" t="str">
        <f t="shared" si="17"/>
        <v>а</v>
      </c>
      <c r="AP12" s="85" t="str">
        <f t="shared" si="18"/>
        <v>А</v>
      </c>
      <c r="AQ12" s="85" t="str">
        <f t="shared" si="19"/>
        <v>а</v>
      </c>
      <c r="AR12" s="85" t="str">
        <f t="shared" si="20"/>
        <v/>
      </c>
      <c r="AS12" s="85" t="str">
        <f t="shared" si="21"/>
        <v/>
      </c>
      <c r="AT12" s="85" t="str">
        <f t="shared" si="22"/>
        <v/>
      </c>
      <c r="AU12" s="85" t="str">
        <f t="shared" si="23"/>
        <v/>
      </c>
      <c r="AV12" s="85" t="str">
        <f t="shared" si="24"/>
        <v/>
      </c>
      <c r="AW12" s="80">
        <f t="shared" si="25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36" x14ac:dyDescent="0.25">
      <c r="A13" s="73">
        <v>7</v>
      </c>
      <c r="B13" s="74" t="s">
        <v>287</v>
      </c>
      <c r="C13" s="108" t="s">
        <v>31</v>
      </c>
      <c r="D13" s="201" t="s">
        <v>737</v>
      </c>
      <c r="E13" s="77">
        <v>2742</v>
      </c>
      <c r="F13" s="79">
        <v>4</v>
      </c>
      <c r="G13" s="79">
        <v>4</v>
      </c>
      <c r="H13" s="79"/>
      <c r="I13" s="79"/>
      <c r="J13" s="79">
        <v>4</v>
      </c>
      <c r="K13" s="79">
        <v>4</v>
      </c>
      <c r="L13" s="79">
        <v>4</v>
      </c>
      <c r="M13" s="79">
        <v>4</v>
      </c>
      <c r="N13" s="79">
        <v>4</v>
      </c>
      <c r="O13" s="79">
        <v>4</v>
      </c>
      <c r="P13" s="79">
        <v>3</v>
      </c>
      <c r="Q13" s="79"/>
      <c r="R13" s="79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1</v>
      </c>
      <c r="AA13" s="81">
        <f t="shared" si="5"/>
        <v>8</v>
      </c>
      <c r="AB13" s="81">
        <f t="shared" si="6"/>
        <v>0</v>
      </c>
      <c r="AC13" s="81">
        <f t="shared" si="7"/>
        <v>9</v>
      </c>
      <c r="AD13" s="82">
        <f t="shared" si="8"/>
        <v>3.8888888888888888</v>
      </c>
      <c r="AE13" s="83">
        <f t="shared" si="26"/>
        <v>0</v>
      </c>
      <c r="AF13" s="84"/>
      <c r="AG13" s="85">
        <f t="shared" si="9"/>
        <v>4</v>
      </c>
      <c r="AH13" s="85">
        <f t="shared" si="10"/>
        <v>4</v>
      </c>
      <c r="AI13" s="85" t="str">
        <f t="shared" si="11"/>
        <v/>
      </c>
      <c r="AJ13" s="85" t="str">
        <f t="shared" si="12"/>
        <v/>
      </c>
      <c r="AK13" s="85">
        <f t="shared" si="13"/>
        <v>4</v>
      </c>
      <c r="AL13" s="85">
        <f t="shared" si="14"/>
        <v>4</v>
      </c>
      <c r="AM13" s="85">
        <f t="shared" si="15"/>
        <v>4</v>
      </c>
      <c r="AN13" s="85">
        <f t="shared" si="16"/>
        <v>4</v>
      </c>
      <c r="AO13" s="85">
        <f t="shared" si="17"/>
        <v>4</v>
      </c>
      <c r="AP13" s="85">
        <f t="shared" si="18"/>
        <v>4</v>
      </c>
      <c r="AQ13" s="85">
        <f t="shared" si="19"/>
        <v>3</v>
      </c>
      <c r="AR13" s="85" t="str">
        <f t="shared" si="20"/>
        <v/>
      </c>
      <c r="AS13" s="85" t="str">
        <f t="shared" si="21"/>
        <v/>
      </c>
      <c r="AT13" s="85" t="str">
        <f t="shared" si="22"/>
        <v/>
      </c>
      <c r="AU13" s="85" t="str">
        <f t="shared" si="23"/>
        <v/>
      </c>
      <c r="AV13" s="85" t="str">
        <f t="shared" si="24"/>
        <v/>
      </c>
      <c r="AW13" s="80">
        <f t="shared" si="25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8</v>
      </c>
      <c r="B14" s="74" t="s">
        <v>287</v>
      </c>
      <c r="C14" s="108" t="s">
        <v>31</v>
      </c>
      <c r="D14" s="201" t="s">
        <v>738</v>
      </c>
      <c r="E14" s="77">
        <v>2742</v>
      </c>
      <c r="F14" s="79">
        <v>5</v>
      </c>
      <c r="G14" s="79">
        <v>5</v>
      </c>
      <c r="H14" s="79"/>
      <c r="I14" s="79"/>
      <c r="J14" s="79">
        <v>5</v>
      </c>
      <c r="K14" s="79">
        <v>5</v>
      </c>
      <c r="L14" s="79">
        <v>5</v>
      </c>
      <c r="M14" s="79">
        <v>5</v>
      </c>
      <c r="N14" s="79">
        <v>5</v>
      </c>
      <c r="O14" s="79">
        <v>5</v>
      </c>
      <c r="P14" s="79">
        <v>5</v>
      </c>
      <c r="Q14" s="79"/>
      <c r="R14" s="79"/>
      <c r="S14" s="78"/>
      <c r="T14" s="78"/>
      <c r="U14" s="79"/>
      <c r="V14" s="80">
        <f t="shared" si="0"/>
        <v>5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0</v>
      </c>
      <c r="AB14" s="81">
        <f t="shared" si="6"/>
        <v>9</v>
      </c>
      <c r="AC14" s="81">
        <f t="shared" si="7"/>
        <v>9</v>
      </c>
      <c r="AD14" s="82">
        <f t="shared" si="8"/>
        <v>5</v>
      </c>
      <c r="AE14" s="83">
        <f t="shared" si="26"/>
        <v>0</v>
      </c>
      <c r="AF14" s="84"/>
      <c r="AG14" s="85">
        <f t="shared" si="9"/>
        <v>5</v>
      </c>
      <c r="AH14" s="85">
        <f t="shared" si="10"/>
        <v>5</v>
      </c>
      <c r="AI14" s="85" t="str">
        <f t="shared" si="11"/>
        <v/>
      </c>
      <c r="AJ14" s="85" t="str">
        <f t="shared" si="12"/>
        <v/>
      </c>
      <c r="AK14" s="85">
        <f t="shared" si="13"/>
        <v>5</v>
      </c>
      <c r="AL14" s="85">
        <f t="shared" si="14"/>
        <v>5</v>
      </c>
      <c r="AM14" s="85">
        <f t="shared" si="15"/>
        <v>5</v>
      </c>
      <c r="AN14" s="85">
        <f t="shared" si="16"/>
        <v>5</v>
      </c>
      <c r="AO14" s="85">
        <f t="shared" si="17"/>
        <v>5</v>
      </c>
      <c r="AP14" s="85">
        <f t="shared" si="18"/>
        <v>5</v>
      </c>
      <c r="AQ14" s="85">
        <f t="shared" si="19"/>
        <v>5</v>
      </c>
      <c r="AR14" s="85" t="str">
        <f t="shared" si="20"/>
        <v/>
      </c>
      <c r="AS14" s="85" t="str">
        <f t="shared" si="21"/>
        <v/>
      </c>
      <c r="AT14" s="85" t="str">
        <f t="shared" si="22"/>
        <v/>
      </c>
      <c r="AU14" s="85" t="str">
        <f t="shared" si="23"/>
        <v/>
      </c>
      <c r="AV14" s="85" t="str">
        <f t="shared" si="24"/>
        <v/>
      </c>
      <c r="AW14" s="80">
        <f t="shared" si="25"/>
        <v>0</v>
      </c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87"/>
      <c r="CE14" s="87"/>
      <c r="CF14" s="87"/>
      <c r="CG14" s="86"/>
      <c r="CH14" s="87"/>
      <c r="CI14" s="87"/>
      <c r="CJ14" s="87"/>
      <c r="CK14" s="87"/>
      <c r="CL14" s="87"/>
      <c r="CM14" s="87"/>
      <c r="CN14" s="84"/>
      <c r="CO14" s="84"/>
      <c r="CP14" s="84"/>
      <c r="CQ14" s="84"/>
      <c r="CR14" s="84"/>
      <c r="CS14" s="84"/>
      <c r="CT14" s="84"/>
      <c r="CU14" s="84"/>
      <c r="CV14" s="84"/>
      <c r="CW14" s="84"/>
      <c r="CX14" s="84"/>
      <c r="CY14" s="84"/>
      <c r="CZ14" s="84"/>
      <c r="DA14" s="84"/>
    </row>
    <row r="15" spans="1:107" ht="36" x14ac:dyDescent="0.25">
      <c r="A15" s="73">
        <v>9</v>
      </c>
      <c r="B15" s="74"/>
      <c r="C15" s="108" t="s">
        <v>31</v>
      </c>
      <c r="D15" s="201" t="s">
        <v>739</v>
      </c>
      <c r="E15" s="77">
        <v>2742</v>
      </c>
      <c r="F15" s="79">
        <v>4</v>
      </c>
      <c r="G15" s="79">
        <v>5</v>
      </c>
      <c r="H15" s="79"/>
      <c r="I15" s="79"/>
      <c r="J15" s="79">
        <v>4</v>
      </c>
      <c r="K15" s="79">
        <v>4</v>
      </c>
      <c r="L15" s="79">
        <v>5</v>
      </c>
      <c r="M15" s="79">
        <v>3</v>
      </c>
      <c r="N15" s="79">
        <v>4</v>
      </c>
      <c r="O15" s="79">
        <v>3</v>
      </c>
      <c r="P15" s="79">
        <v>4</v>
      </c>
      <c r="Q15" s="79"/>
      <c r="R15" s="104"/>
      <c r="S15" s="78"/>
      <c r="T15" s="78"/>
      <c r="U15" s="79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2</v>
      </c>
      <c r="AA15" s="123">
        <f t="shared" si="5"/>
        <v>5</v>
      </c>
      <c r="AB15" s="123">
        <f t="shared" si="6"/>
        <v>2</v>
      </c>
      <c r="AC15" s="123">
        <f t="shared" si="7"/>
        <v>9</v>
      </c>
      <c r="AD15" s="95">
        <f t="shared" si="8"/>
        <v>4</v>
      </c>
      <c r="AE15" s="96">
        <f t="shared" si="26"/>
        <v>0</v>
      </c>
      <c r="AF15" s="17"/>
      <c r="AG15" s="85">
        <f t="shared" si="9"/>
        <v>4</v>
      </c>
      <c r="AH15" s="85">
        <f t="shared" si="10"/>
        <v>5</v>
      </c>
      <c r="AI15" s="85" t="str">
        <f t="shared" si="11"/>
        <v/>
      </c>
      <c r="AJ15" s="85" t="str">
        <f t="shared" si="12"/>
        <v/>
      </c>
      <c r="AK15" s="85">
        <f t="shared" si="13"/>
        <v>4</v>
      </c>
      <c r="AL15" s="85">
        <f t="shared" si="14"/>
        <v>4</v>
      </c>
      <c r="AM15" s="85">
        <f t="shared" si="15"/>
        <v>5</v>
      </c>
      <c r="AN15" s="85">
        <f t="shared" si="16"/>
        <v>3</v>
      </c>
      <c r="AO15" s="85">
        <f t="shared" si="17"/>
        <v>4</v>
      </c>
      <c r="AP15" s="85">
        <f t="shared" si="18"/>
        <v>3</v>
      </c>
      <c r="AQ15" s="85">
        <f t="shared" si="19"/>
        <v>4</v>
      </c>
      <c r="AR15" s="85" t="str">
        <f t="shared" si="20"/>
        <v/>
      </c>
      <c r="AS15" s="85" t="str">
        <f t="shared" si="21"/>
        <v/>
      </c>
      <c r="AT15" s="85" t="str">
        <f t="shared" si="22"/>
        <v/>
      </c>
      <c r="AU15" s="85" t="str">
        <f t="shared" si="23"/>
        <v/>
      </c>
      <c r="AV15" s="85" t="str">
        <f t="shared" si="24"/>
        <v/>
      </c>
      <c r="AW15" s="80">
        <f t="shared" si="25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10</v>
      </c>
      <c r="B16" s="74"/>
      <c r="C16" s="108" t="s">
        <v>31</v>
      </c>
      <c r="D16" s="201" t="s">
        <v>740</v>
      </c>
      <c r="E16" s="77">
        <v>2742</v>
      </c>
      <c r="F16" s="79">
        <v>5</v>
      </c>
      <c r="G16" s="79">
        <v>5</v>
      </c>
      <c r="H16" s="79"/>
      <c r="I16" s="79"/>
      <c r="J16" s="79">
        <v>4</v>
      </c>
      <c r="K16" s="79">
        <v>4</v>
      </c>
      <c r="L16" s="79">
        <v>4</v>
      </c>
      <c r="M16" s="79">
        <v>4</v>
      </c>
      <c r="N16" s="79">
        <v>5</v>
      </c>
      <c r="O16" s="79">
        <v>5</v>
      </c>
      <c r="P16" s="79">
        <v>4</v>
      </c>
      <c r="Q16" s="79"/>
      <c r="R16" s="104"/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5</v>
      </c>
      <c r="AB16" s="123">
        <f t="shared" si="6"/>
        <v>4</v>
      </c>
      <c r="AC16" s="123">
        <f t="shared" si="7"/>
        <v>9</v>
      </c>
      <c r="AD16" s="95">
        <f t="shared" si="8"/>
        <v>4.4444444444444446</v>
      </c>
      <c r="AE16" s="96">
        <f t="shared" si="26"/>
        <v>0</v>
      </c>
      <c r="AF16" s="17"/>
      <c r="AG16" s="85">
        <f t="shared" si="9"/>
        <v>5</v>
      </c>
      <c r="AH16" s="85">
        <f t="shared" si="10"/>
        <v>5</v>
      </c>
      <c r="AI16" s="85" t="str">
        <f t="shared" si="11"/>
        <v/>
      </c>
      <c r="AJ16" s="85" t="str">
        <f t="shared" si="12"/>
        <v/>
      </c>
      <c r="AK16" s="85">
        <f t="shared" si="13"/>
        <v>4</v>
      </c>
      <c r="AL16" s="85">
        <f t="shared" si="14"/>
        <v>4</v>
      </c>
      <c r="AM16" s="85">
        <f t="shared" si="15"/>
        <v>4</v>
      </c>
      <c r="AN16" s="85">
        <f t="shared" si="16"/>
        <v>4</v>
      </c>
      <c r="AO16" s="85">
        <f t="shared" si="17"/>
        <v>5</v>
      </c>
      <c r="AP16" s="85">
        <f t="shared" si="18"/>
        <v>5</v>
      </c>
      <c r="AQ16" s="85">
        <f t="shared" si="19"/>
        <v>4</v>
      </c>
      <c r="AR16" s="85" t="str">
        <f t="shared" si="20"/>
        <v/>
      </c>
      <c r="AS16" s="85" t="str">
        <f t="shared" si="21"/>
        <v/>
      </c>
      <c r="AT16" s="85" t="str">
        <f t="shared" si="22"/>
        <v/>
      </c>
      <c r="AU16" s="85" t="str">
        <f t="shared" si="23"/>
        <v/>
      </c>
      <c r="AV16" s="85" t="str">
        <f t="shared" si="24"/>
        <v/>
      </c>
      <c r="AW16" s="80">
        <f t="shared" si="25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11</v>
      </c>
      <c r="B17" s="74"/>
      <c r="C17" s="108" t="s">
        <v>31</v>
      </c>
      <c r="D17" s="201" t="s">
        <v>741</v>
      </c>
      <c r="E17" s="77">
        <v>2742</v>
      </c>
      <c r="F17" s="79">
        <v>4</v>
      </c>
      <c r="G17" s="79">
        <v>5</v>
      </c>
      <c r="H17" s="79"/>
      <c r="I17" s="79"/>
      <c r="J17" s="79">
        <v>4</v>
      </c>
      <c r="K17" s="79">
        <v>4</v>
      </c>
      <c r="L17" s="79">
        <v>5</v>
      </c>
      <c r="M17" s="79">
        <v>3</v>
      </c>
      <c r="N17" s="79">
        <v>4</v>
      </c>
      <c r="O17" s="79">
        <v>4</v>
      </c>
      <c r="P17" s="79">
        <v>3</v>
      </c>
      <c r="Q17" s="79"/>
      <c r="R17" s="104"/>
      <c r="S17" s="78"/>
      <c r="T17" s="78"/>
      <c r="U17" s="79"/>
      <c r="V17" s="94">
        <f t="shared" si="0"/>
        <v>3</v>
      </c>
      <c r="W17" s="123">
        <f t="shared" si="1"/>
        <v>0</v>
      </c>
      <c r="X17" s="123">
        <f t="shared" si="2"/>
        <v>0</v>
      </c>
      <c r="Y17" s="123">
        <f t="shared" si="3"/>
        <v>0</v>
      </c>
      <c r="Z17" s="123">
        <f t="shared" si="4"/>
        <v>2</v>
      </c>
      <c r="AA17" s="123">
        <f t="shared" si="5"/>
        <v>5</v>
      </c>
      <c r="AB17" s="123">
        <f t="shared" si="6"/>
        <v>2</v>
      </c>
      <c r="AC17" s="123">
        <f t="shared" si="7"/>
        <v>9</v>
      </c>
      <c r="AD17" s="95">
        <f t="shared" si="8"/>
        <v>4</v>
      </c>
      <c r="AE17" s="96">
        <f t="shared" si="26"/>
        <v>0</v>
      </c>
      <c r="AF17" s="17"/>
      <c r="AG17" s="85">
        <f t="shared" si="9"/>
        <v>4</v>
      </c>
      <c r="AH17" s="85">
        <f t="shared" si="10"/>
        <v>5</v>
      </c>
      <c r="AI17" s="85" t="str">
        <f t="shared" si="11"/>
        <v/>
      </c>
      <c r="AJ17" s="85" t="str">
        <f t="shared" si="12"/>
        <v/>
      </c>
      <c r="AK17" s="85">
        <f t="shared" si="13"/>
        <v>4</v>
      </c>
      <c r="AL17" s="85">
        <f t="shared" si="14"/>
        <v>4</v>
      </c>
      <c r="AM17" s="85">
        <f t="shared" si="15"/>
        <v>5</v>
      </c>
      <c r="AN17" s="85">
        <f t="shared" si="16"/>
        <v>3</v>
      </c>
      <c r="AO17" s="85">
        <f t="shared" si="17"/>
        <v>4</v>
      </c>
      <c r="AP17" s="85">
        <f t="shared" si="18"/>
        <v>4</v>
      </c>
      <c r="AQ17" s="85">
        <f t="shared" si="19"/>
        <v>3</v>
      </c>
      <c r="AR17" s="85" t="str">
        <f t="shared" si="20"/>
        <v/>
      </c>
      <c r="AS17" s="85" t="str">
        <f t="shared" si="21"/>
        <v/>
      </c>
      <c r="AT17" s="85" t="str">
        <f t="shared" si="22"/>
        <v/>
      </c>
      <c r="AU17" s="85" t="str">
        <f t="shared" si="23"/>
        <v/>
      </c>
      <c r="AV17" s="85" t="str">
        <f t="shared" si="24"/>
        <v/>
      </c>
      <c r="AW17" s="80">
        <f t="shared" si="25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12</v>
      </c>
      <c r="B18" s="99"/>
      <c r="C18" s="108" t="s">
        <v>31</v>
      </c>
      <c r="D18" s="224" t="s">
        <v>742</v>
      </c>
      <c r="E18" s="77">
        <v>2742</v>
      </c>
      <c r="F18" s="79">
        <v>5</v>
      </c>
      <c r="G18" s="79">
        <v>5</v>
      </c>
      <c r="H18" s="79"/>
      <c r="I18" s="79"/>
      <c r="J18" s="79">
        <v>5</v>
      </c>
      <c r="K18" s="79">
        <v>4</v>
      </c>
      <c r="L18" s="79">
        <v>5</v>
      </c>
      <c r="M18" s="79">
        <v>4</v>
      </c>
      <c r="N18" s="79">
        <v>5</v>
      </c>
      <c r="O18" s="79">
        <v>5</v>
      </c>
      <c r="P18" s="79">
        <v>4</v>
      </c>
      <c r="Q18" s="79"/>
      <c r="R18" s="104"/>
      <c r="S18" s="78"/>
      <c r="T18" s="78"/>
      <c r="U18" s="79"/>
      <c r="V18" s="94">
        <f t="shared" si="0"/>
        <v>4</v>
      </c>
      <c r="W18" s="123">
        <f t="shared" si="1"/>
        <v>0</v>
      </c>
      <c r="X18" s="123">
        <f t="shared" ref="X18:X37" si="27">COUNTIF(AF18:AU18,"д")</f>
        <v>0</v>
      </c>
      <c r="Y18" s="123">
        <f t="shared" si="3"/>
        <v>0</v>
      </c>
      <c r="Z18" s="123">
        <f t="shared" si="4"/>
        <v>0</v>
      </c>
      <c r="AA18" s="123">
        <f t="shared" si="5"/>
        <v>3</v>
      </c>
      <c r="AB18" s="123">
        <f t="shared" si="6"/>
        <v>6</v>
      </c>
      <c r="AC18" s="123">
        <f t="shared" si="7"/>
        <v>9</v>
      </c>
      <c r="AD18" s="95">
        <f t="shared" si="8"/>
        <v>4.666666666666667</v>
      </c>
      <c r="AE18" s="96">
        <f t="shared" si="26"/>
        <v>0</v>
      </c>
      <c r="AF18" s="17"/>
      <c r="AG18" s="85">
        <f t="shared" si="9"/>
        <v>5</v>
      </c>
      <c r="AH18" s="85">
        <f t="shared" si="10"/>
        <v>5</v>
      </c>
      <c r="AI18" s="85" t="str">
        <f t="shared" si="11"/>
        <v/>
      </c>
      <c r="AJ18" s="85" t="str">
        <f t="shared" si="12"/>
        <v/>
      </c>
      <c r="AK18" s="85">
        <f t="shared" si="13"/>
        <v>5</v>
      </c>
      <c r="AL18" s="85">
        <f t="shared" si="14"/>
        <v>4</v>
      </c>
      <c r="AM18" s="85">
        <f t="shared" si="15"/>
        <v>5</v>
      </c>
      <c r="AN18" s="85">
        <f t="shared" si="16"/>
        <v>4</v>
      </c>
      <c r="AO18" s="85">
        <f t="shared" si="17"/>
        <v>5</v>
      </c>
      <c r="AP18" s="85">
        <f t="shared" si="18"/>
        <v>5</v>
      </c>
      <c r="AQ18" s="85">
        <f t="shared" si="19"/>
        <v>4</v>
      </c>
      <c r="AR18" s="85" t="str">
        <f t="shared" si="20"/>
        <v/>
      </c>
      <c r="AS18" s="85" t="str">
        <f t="shared" si="21"/>
        <v/>
      </c>
      <c r="AT18" s="85" t="str">
        <f t="shared" si="22"/>
        <v/>
      </c>
      <c r="AU18" s="85" t="str">
        <f t="shared" si="23"/>
        <v/>
      </c>
      <c r="AV18" s="85" t="str">
        <f t="shared" si="24"/>
        <v/>
      </c>
      <c r="AW18" s="80">
        <f t="shared" si="25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13</v>
      </c>
      <c r="B19" s="100"/>
      <c r="C19" s="108" t="s">
        <v>31</v>
      </c>
      <c r="D19" s="201" t="s">
        <v>743</v>
      </c>
      <c r="E19" s="77">
        <v>2742</v>
      </c>
      <c r="F19" s="79">
        <v>5</v>
      </c>
      <c r="G19" s="79">
        <v>5</v>
      </c>
      <c r="H19" s="79"/>
      <c r="I19" s="79"/>
      <c r="J19" s="79">
        <v>4</v>
      </c>
      <c r="K19" s="79">
        <v>4</v>
      </c>
      <c r="L19" s="79">
        <v>5</v>
      </c>
      <c r="M19" s="79">
        <v>3</v>
      </c>
      <c r="N19" s="79">
        <v>4</v>
      </c>
      <c r="O19" s="79">
        <v>4</v>
      </c>
      <c r="P19" s="79">
        <v>4</v>
      </c>
      <c r="Q19" s="79"/>
      <c r="R19" s="104"/>
      <c r="S19" s="78"/>
      <c r="T19" s="78"/>
      <c r="U19" s="79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1</v>
      </c>
      <c r="AA19" s="123">
        <f t="shared" si="5"/>
        <v>5</v>
      </c>
      <c r="AB19" s="123">
        <f t="shared" si="6"/>
        <v>3</v>
      </c>
      <c r="AC19" s="123">
        <f t="shared" si="7"/>
        <v>9</v>
      </c>
      <c r="AD19" s="95">
        <f t="shared" si="8"/>
        <v>4.2222222222222223</v>
      </c>
      <c r="AE19" s="96">
        <f t="shared" si="26"/>
        <v>0</v>
      </c>
      <c r="AF19" s="17"/>
      <c r="AG19" s="85">
        <f t="shared" si="9"/>
        <v>5</v>
      </c>
      <c r="AH19" s="85">
        <f t="shared" si="10"/>
        <v>5</v>
      </c>
      <c r="AI19" s="85" t="str">
        <f t="shared" si="11"/>
        <v/>
      </c>
      <c r="AJ19" s="85" t="str">
        <f t="shared" si="12"/>
        <v/>
      </c>
      <c r="AK19" s="85">
        <f t="shared" si="13"/>
        <v>4</v>
      </c>
      <c r="AL19" s="85">
        <f t="shared" si="14"/>
        <v>4</v>
      </c>
      <c r="AM19" s="85">
        <f t="shared" si="15"/>
        <v>5</v>
      </c>
      <c r="AN19" s="85">
        <f t="shared" si="16"/>
        <v>3</v>
      </c>
      <c r="AO19" s="85">
        <f t="shared" si="17"/>
        <v>4</v>
      </c>
      <c r="AP19" s="85">
        <f t="shared" si="18"/>
        <v>4</v>
      </c>
      <c r="AQ19" s="85">
        <f t="shared" si="19"/>
        <v>4</v>
      </c>
      <c r="AR19" s="85" t="str">
        <f t="shared" si="20"/>
        <v/>
      </c>
      <c r="AS19" s="85" t="str">
        <f t="shared" si="21"/>
        <v/>
      </c>
      <c r="AT19" s="85" t="str">
        <f t="shared" si="22"/>
        <v/>
      </c>
      <c r="AU19" s="85" t="str">
        <f t="shared" si="23"/>
        <v/>
      </c>
      <c r="AV19" s="85" t="str">
        <f t="shared" si="24"/>
        <v/>
      </c>
      <c r="AW19" s="80">
        <f t="shared" si="25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14</v>
      </c>
      <c r="B20" s="100"/>
      <c r="C20" s="108" t="s">
        <v>31</v>
      </c>
      <c r="D20" s="201" t="s">
        <v>744</v>
      </c>
      <c r="E20" s="77">
        <v>2742</v>
      </c>
      <c r="F20" s="79">
        <v>4</v>
      </c>
      <c r="G20" s="79">
        <v>4</v>
      </c>
      <c r="H20" s="79"/>
      <c r="I20" s="79"/>
      <c r="J20" s="79">
        <v>3</v>
      </c>
      <c r="K20" s="79">
        <v>4</v>
      </c>
      <c r="L20" s="79">
        <v>4</v>
      </c>
      <c r="M20" s="79">
        <v>3</v>
      </c>
      <c r="N20" s="79">
        <v>5</v>
      </c>
      <c r="O20" s="79">
        <v>4</v>
      </c>
      <c r="P20" s="79">
        <v>3</v>
      </c>
      <c r="Q20" s="79"/>
      <c r="R20" s="79"/>
      <c r="S20" s="78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3</v>
      </c>
      <c r="AA20" s="123">
        <f t="shared" si="5"/>
        <v>5</v>
      </c>
      <c r="AB20" s="123">
        <f t="shared" si="6"/>
        <v>1</v>
      </c>
      <c r="AC20" s="123">
        <f t="shared" si="7"/>
        <v>9</v>
      </c>
      <c r="AD20" s="95">
        <f t="shared" si="8"/>
        <v>3.7777777777777777</v>
      </c>
      <c r="AE20" s="96">
        <f t="shared" si="26"/>
        <v>0</v>
      </c>
      <c r="AF20" s="17"/>
      <c r="AG20" s="85">
        <f t="shared" si="9"/>
        <v>4</v>
      </c>
      <c r="AH20" s="85">
        <f t="shared" si="10"/>
        <v>4</v>
      </c>
      <c r="AI20" s="85" t="str">
        <f t="shared" si="11"/>
        <v/>
      </c>
      <c r="AJ20" s="85" t="str">
        <f t="shared" si="12"/>
        <v/>
      </c>
      <c r="AK20" s="85">
        <f t="shared" si="13"/>
        <v>3</v>
      </c>
      <c r="AL20" s="85">
        <f t="shared" si="14"/>
        <v>4</v>
      </c>
      <c r="AM20" s="85">
        <f t="shared" si="15"/>
        <v>4</v>
      </c>
      <c r="AN20" s="85">
        <f t="shared" si="16"/>
        <v>3</v>
      </c>
      <c r="AO20" s="85">
        <f t="shared" si="17"/>
        <v>5</v>
      </c>
      <c r="AP20" s="85">
        <f t="shared" si="18"/>
        <v>4</v>
      </c>
      <c r="AQ20" s="85">
        <f t="shared" si="19"/>
        <v>3</v>
      </c>
      <c r="AR20" s="85" t="str">
        <f t="shared" si="20"/>
        <v/>
      </c>
      <c r="AS20" s="85" t="str">
        <f t="shared" si="21"/>
        <v/>
      </c>
      <c r="AT20" s="85" t="str">
        <f t="shared" si="22"/>
        <v/>
      </c>
      <c r="AU20" s="85" t="str">
        <f t="shared" si="23"/>
        <v/>
      </c>
      <c r="AV20" s="85" t="str">
        <f t="shared" si="24"/>
        <v/>
      </c>
      <c r="AW20" s="80">
        <f t="shared" si="25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15</v>
      </c>
      <c r="B21" s="100"/>
      <c r="C21" s="108" t="s">
        <v>31</v>
      </c>
      <c r="D21" s="201" t="s">
        <v>745</v>
      </c>
      <c r="E21" s="77">
        <v>2742</v>
      </c>
      <c r="F21" s="79">
        <v>5</v>
      </c>
      <c r="G21" s="79">
        <v>5</v>
      </c>
      <c r="H21" s="79"/>
      <c r="I21" s="79"/>
      <c r="J21" s="79">
        <v>3</v>
      </c>
      <c r="K21" s="79">
        <v>5</v>
      </c>
      <c r="L21" s="79">
        <v>4</v>
      </c>
      <c r="M21" s="79">
        <v>4</v>
      </c>
      <c r="N21" s="79">
        <v>5</v>
      </c>
      <c r="O21" s="79">
        <v>5</v>
      </c>
      <c r="P21" s="79">
        <v>4</v>
      </c>
      <c r="Q21" s="79"/>
      <c r="R21" s="104"/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1</v>
      </c>
      <c r="AA21" s="123">
        <f t="shared" si="5"/>
        <v>3</v>
      </c>
      <c r="AB21" s="123">
        <f t="shared" si="6"/>
        <v>5</v>
      </c>
      <c r="AC21" s="123">
        <f t="shared" si="7"/>
        <v>9</v>
      </c>
      <c r="AD21" s="95">
        <f t="shared" si="8"/>
        <v>4.4444444444444446</v>
      </c>
      <c r="AE21" s="96">
        <f t="shared" si="26"/>
        <v>0</v>
      </c>
      <c r="AF21" s="17"/>
      <c r="AG21" s="85">
        <f t="shared" si="9"/>
        <v>5</v>
      </c>
      <c r="AH21" s="85">
        <f t="shared" si="10"/>
        <v>5</v>
      </c>
      <c r="AI21" s="85" t="str">
        <f t="shared" si="11"/>
        <v/>
      </c>
      <c r="AJ21" s="85" t="str">
        <f t="shared" si="12"/>
        <v/>
      </c>
      <c r="AK21" s="85">
        <f t="shared" si="13"/>
        <v>3</v>
      </c>
      <c r="AL21" s="85">
        <f t="shared" si="14"/>
        <v>5</v>
      </c>
      <c r="AM21" s="85">
        <f t="shared" si="15"/>
        <v>4</v>
      </c>
      <c r="AN21" s="85">
        <f t="shared" si="16"/>
        <v>4</v>
      </c>
      <c r="AO21" s="85">
        <f t="shared" si="17"/>
        <v>5</v>
      </c>
      <c r="AP21" s="85">
        <f t="shared" si="18"/>
        <v>5</v>
      </c>
      <c r="AQ21" s="85">
        <f t="shared" si="19"/>
        <v>4</v>
      </c>
      <c r="AR21" s="85" t="str">
        <f t="shared" si="20"/>
        <v/>
      </c>
      <c r="AS21" s="85" t="str">
        <f t="shared" si="21"/>
        <v/>
      </c>
      <c r="AT21" s="85" t="str">
        <f t="shared" si="22"/>
        <v/>
      </c>
      <c r="AU21" s="85" t="str">
        <f t="shared" si="23"/>
        <v/>
      </c>
      <c r="AV21" s="85" t="str">
        <f t="shared" si="24"/>
        <v/>
      </c>
      <c r="AW21" s="80">
        <f t="shared" si="25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16</v>
      </c>
      <c r="B22" s="100"/>
      <c r="C22" s="108" t="s">
        <v>31</v>
      </c>
      <c r="D22" s="224" t="s">
        <v>746</v>
      </c>
      <c r="E22" s="77">
        <v>2742</v>
      </c>
      <c r="F22" s="79">
        <v>4</v>
      </c>
      <c r="G22" s="79">
        <v>4</v>
      </c>
      <c r="H22" s="79"/>
      <c r="I22" s="79"/>
      <c r="J22" s="79">
        <v>4</v>
      </c>
      <c r="K22" s="79">
        <v>4</v>
      </c>
      <c r="L22" s="79">
        <v>3</v>
      </c>
      <c r="M22" s="79">
        <v>3</v>
      </c>
      <c r="N22" s="79">
        <v>4</v>
      </c>
      <c r="O22" s="79">
        <v>3</v>
      </c>
      <c r="P22" s="79">
        <v>3</v>
      </c>
      <c r="Q22" s="79"/>
      <c r="R22" s="104"/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4</v>
      </c>
      <c r="AA22" s="123">
        <f t="shared" si="5"/>
        <v>5</v>
      </c>
      <c r="AB22" s="123">
        <f t="shared" si="6"/>
        <v>0</v>
      </c>
      <c r="AC22" s="123">
        <f t="shared" si="7"/>
        <v>9</v>
      </c>
      <c r="AD22" s="95">
        <f t="shared" si="8"/>
        <v>3.5555555555555554</v>
      </c>
      <c r="AE22" s="96">
        <f t="shared" si="26"/>
        <v>0</v>
      </c>
      <c r="AF22" s="17"/>
      <c r="AG22" s="85">
        <f t="shared" si="9"/>
        <v>4</v>
      </c>
      <c r="AH22" s="85">
        <f t="shared" si="10"/>
        <v>4</v>
      </c>
      <c r="AI22" s="85" t="str">
        <f t="shared" si="11"/>
        <v/>
      </c>
      <c r="AJ22" s="85" t="str">
        <f t="shared" si="12"/>
        <v/>
      </c>
      <c r="AK22" s="85">
        <f t="shared" si="13"/>
        <v>4</v>
      </c>
      <c r="AL22" s="85">
        <f t="shared" si="14"/>
        <v>4</v>
      </c>
      <c r="AM22" s="85">
        <f t="shared" si="15"/>
        <v>3</v>
      </c>
      <c r="AN22" s="85">
        <f t="shared" si="16"/>
        <v>3</v>
      </c>
      <c r="AO22" s="85">
        <f t="shared" si="17"/>
        <v>4</v>
      </c>
      <c r="AP22" s="85">
        <f t="shared" si="18"/>
        <v>3</v>
      </c>
      <c r="AQ22" s="85">
        <f t="shared" si="19"/>
        <v>3</v>
      </c>
      <c r="AR22" s="85" t="str">
        <f t="shared" si="20"/>
        <v/>
      </c>
      <c r="AS22" s="85" t="str">
        <f t="shared" si="21"/>
        <v/>
      </c>
      <c r="AT22" s="85" t="str">
        <f t="shared" si="22"/>
        <v/>
      </c>
      <c r="AU22" s="85" t="str">
        <f t="shared" si="23"/>
        <v/>
      </c>
      <c r="AV22" s="85" t="str">
        <f t="shared" si="24"/>
        <v/>
      </c>
      <c r="AW22" s="80">
        <f t="shared" si="25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17</v>
      </c>
      <c r="B23" s="100"/>
      <c r="C23" s="108" t="s">
        <v>31</v>
      </c>
      <c r="D23" s="201" t="s">
        <v>747</v>
      </c>
      <c r="E23" s="77">
        <v>2742</v>
      </c>
      <c r="F23" s="79">
        <v>4</v>
      </c>
      <c r="G23" s="79">
        <v>5</v>
      </c>
      <c r="H23" s="79"/>
      <c r="I23" s="79"/>
      <c r="J23" s="79">
        <v>5</v>
      </c>
      <c r="K23" s="79">
        <v>4</v>
      </c>
      <c r="L23" s="79">
        <v>4</v>
      </c>
      <c r="M23" s="79">
        <v>4</v>
      </c>
      <c r="N23" s="79">
        <v>4</v>
      </c>
      <c r="O23" s="79">
        <v>4</v>
      </c>
      <c r="P23" s="79">
        <v>4</v>
      </c>
      <c r="Q23" s="79"/>
      <c r="R23" s="104"/>
      <c r="S23" s="78"/>
      <c r="T23" s="78"/>
      <c r="U23" s="79"/>
      <c r="V23" s="94">
        <f t="shared" si="0"/>
        <v>4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7</v>
      </c>
      <c r="AB23" s="123">
        <f t="shared" si="6"/>
        <v>2</v>
      </c>
      <c r="AC23" s="123">
        <f t="shared" si="7"/>
        <v>9</v>
      </c>
      <c r="AD23" s="95">
        <f t="shared" si="8"/>
        <v>4.2222222222222223</v>
      </c>
      <c r="AE23" s="96">
        <f t="shared" si="26"/>
        <v>0</v>
      </c>
      <c r="AF23" s="17"/>
      <c r="AG23" s="85">
        <f t="shared" si="9"/>
        <v>4</v>
      </c>
      <c r="AH23" s="85">
        <f t="shared" si="10"/>
        <v>5</v>
      </c>
      <c r="AI23" s="85" t="str">
        <f t="shared" si="11"/>
        <v/>
      </c>
      <c r="AJ23" s="85" t="str">
        <f t="shared" si="12"/>
        <v/>
      </c>
      <c r="AK23" s="85">
        <f t="shared" si="13"/>
        <v>5</v>
      </c>
      <c r="AL23" s="85">
        <f t="shared" si="14"/>
        <v>4</v>
      </c>
      <c r="AM23" s="85">
        <f t="shared" si="15"/>
        <v>4</v>
      </c>
      <c r="AN23" s="85">
        <f t="shared" si="16"/>
        <v>4</v>
      </c>
      <c r="AO23" s="85">
        <f t="shared" si="17"/>
        <v>4</v>
      </c>
      <c r="AP23" s="85">
        <f t="shared" si="18"/>
        <v>4</v>
      </c>
      <c r="AQ23" s="85">
        <f t="shared" si="19"/>
        <v>4</v>
      </c>
      <c r="AR23" s="85" t="str">
        <f t="shared" si="20"/>
        <v/>
      </c>
      <c r="AS23" s="85" t="str">
        <f t="shared" si="21"/>
        <v/>
      </c>
      <c r="AT23" s="85" t="str">
        <f t="shared" si="22"/>
        <v/>
      </c>
      <c r="AU23" s="85" t="str">
        <f t="shared" si="23"/>
        <v/>
      </c>
      <c r="AV23" s="85" t="str">
        <f t="shared" si="24"/>
        <v/>
      </c>
      <c r="AW23" s="80">
        <f t="shared" si="25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18</v>
      </c>
      <c r="B24" s="100"/>
      <c r="C24" s="108" t="s">
        <v>31</v>
      </c>
      <c r="D24" s="201" t="s">
        <v>748</v>
      </c>
      <c r="E24" s="77">
        <v>2742</v>
      </c>
      <c r="F24" s="79">
        <v>5</v>
      </c>
      <c r="G24" s="79">
        <v>5</v>
      </c>
      <c r="H24" s="79"/>
      <c r="I24" s="79"/>
      <c r="J24" s="79">
        <v>5</v>
      </c>
      <c r="K24" s="79">
        <v>4</v>
      </c>
      <c r="L24" s="79">
        <v>5</v>
      </c>
      <c r="M24" s="79">
        <v>4</v>
      </c>
      <c r="N24" s="79">
        <v>5</v>
      </c>
      <c r="O24" s="79">
        <v>5</v>
      </c>
      <c r="P24" s="79">
        <v>4</v>
      </c>
      <c r="Q24" s="79"/>
      <c r="R24" s="104"/>
      <c r="S24" s="78"/>
      <c r="T24" s="78"/>
      <c r="U24" s="79"/>
      <c r="V24" s="94">
        <f t="shared" si="0"/>
        <v>4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3</v>
      </c>
      <c r="AB24" s="123">
        <f t="shared" si="6"/>
        <v>6</v>
      </c>
      <c r="AC24" s="123">
        <f t="shared" si="7"/>
        <v>9</v>
      </c>
      <c r="AD24" s="95">
        <f t="shared" si="8"/>
        <v>4.666666666666667</v>
      </c>
      <c r="AE24" s="96">
        <f t="shared" si="26"/>
        <v>0</v>
      </c>
      <c r="AF24" s="17"/>
      <c r="AG24" s="85">
        <f t="shared" si="9"/>
        <v>5</v>
      </c>
      <c r="AH24" s="85">
        <f t="shared" si="10"/>
        <v>5</v>
      </c>
      <c r="AI24" s="85" t="str">
        <f t="shared" si="11"/>
        <v/>
      </c>
      <c r="AJ24" s="85" t="str">
        <f t="shared" si="12"/>
        <v/>
      </c>
      <c r="AK24" s="85">
        <f t="shared" si="13"/>
        <v>5</v>
      </c>
      <c r="AL24" s="85">
        <f t="shared" si="14"/>
        <v>4</v>
      </c>
      <c r="AM24" s="85">
        <f t="shared" si="15"/>
        <v>5</v>
      </c>
      <c r="AN24" s="85">
        <f t="shared" si="16"/>
        <v>4</v>
      </c>
      <c r="AO24" s="85">
        <f t="shared" si="17"/>
        <v>5</v>
      </c>
      <c r="AP24" s="85">
        <f t="shared" si="18"/>
        <v>5</v>
      </c>
      <c r="AQ24" s="85">
        <f t="shared" si="19"/>
        <v>4</v>
      </c>
      <c r="AR24" s="85" t="str">
        <f t="shared" si="20"/>
        <v/>
      </c>
      <c r="AS24" s="85" t="str">
        <f t="shared" si="21"/>
        <v/>
      </c>
      <c r="AT24" s="85" t="str">
        <f t="shared" si="22"/>
        <v/>
      </c>
      <c r="AU24" s="85" t="str">
        <f t="shared" si="23"/>
        <v/>
      </c>
      <c r="AV24" s="85" t="str">
        <f t="shared" si="24"/>
        <v/>
      </c>
      <c r="AW24" s="80">
        <f t="shared" si="25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19</v>
      </c>
      <c r="B25" s="100"/>
      <c r="C25" s="108" t="s">
        <v>31</v>
      </c>
      <c r="D25" s="201" t="s">
        <v>749</v>
      </c>
      <c r="E25" s="77">
        <v>2742</v>
      </c>
      <c r="F25" s="79">
        <v>5</v>
      </c>
      <c r="G25" s="79">
        <v>5</v>
      </c>
      <c r="H25" s="79"/>
      <c r="I25" s="79"/>
      <c r="J25" s="79">
        <v>5</v>
      </c>
      <c r="K25" s="79">
        <v>5</v>
      </c>
      <c r="L25" s="79">
        <v>5</v>
      </c>
      <c r="M25" s="79">
        <v>5</v>
      </c>
      <c r="N25" s="79">
        <v>5</v>
      </c>
      <c r="O25" s="79">
        <v>5</v>
      </c>
      <c r="P25" s="79">
        <v>5</v>
      </c>
      <c r="Q25" s="79"/>
      <c r="R25" s="104"/>
      <c r="S25" s="78"/>
      <c r="T25" s="78"/>
      <c r="U25" s="79"/>
      <c r="V25" s="94">
        <f t="shared" si="0"/>
        <v>5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9</v>
      </c>
      <c r="AC25" s="123">
        <f t="shared" si="7"/>
        <v>9</v>
      </c>
      <c r="AD25" s="95">
        <f t="shared" si="8"/>
        <v>5</v>
      </c>
      <c r="AE25" s="96">
        <f t="shared" si="26"/>
        <v>0</v>
      </c>
      <c r="AF25" s="17"/>
      <c r="AG25" s="85">
        <f t="shared" si="9"/>
        <v>5</v>
      </c>
      <c r="AH25" s="85">
        <f t="shared" si="10"/>
        <v>5</v>
      </c>
      <c r="AI25" s="85" t="str">
        <f t="shared" si="11"/>
        <v/>
      </c>
      <c r="AJ25" s="85" t="str">
        <f t="shared" si="12"/>
        <v/>
      </c>
      <c r="AK25" s="85">
        <f t="shared" si="13"/>
        <v>5</v>
      </c>
      <c r="AL25" s="85">
        <f t="shared" si="14"/>
        <v>5</v>
      </c>
      <c r="AM25" s="85">
        <f t="shared" si="15"/>
        <v>5</v>
      </c>
      <c r="AN25" s="85">
        <f t="shared" si="16"/>
        <v>5</v>
      </c>
      <c r="AO25" s="85">
        <f t="shared" si="17"/>
        <v>5</v>
      </c>
      <c r="AP25" s="85">
        <f t="shared" si="18"/>
        <v>5</v>
      </c>
      <c r="AQ25" s="85">
        <f t="shared" si="19"/>
        <v>5</v>
      </c>
      <c r="AR25" s="85" t="str">
        <f t="shared" si="20"/>
        <v/>
      </c>
      <c r="AS25" s="85" t="str">
        <f t="shared" si="21"/>
        <v/>
      </c>
      <c r="AT25" s="85" t="str">
        <f t="shared" si="22"/>
        <v/>
      </c>
      <c r="AU25" s="85" t="str">
        <f t="shared" si="23"/>
        <v/>
      </c>
      <c r="AV25" s="85" t="str">
        <f t="shared" si="24"/>
        <v/>
      </c>
      <c r="AW25" s="80">
        <f t="shared" si="25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20</v>
      </c>
      <c r="B26" s="100"/>
      <c r="C26" s="108" t="s">
        <v>31</v>
      </c>
      <c r="D26" s="201" t="s">
        <v>750</v>
      </c>
      <c r="E26" s="77">
        <v>2742</v>
      </c>
      <c r="F26" s="79">
        <v>4</v>
      </c>
      <c r="G26" s="79">
        <v>3</v>
      </c>
      <c r="H26" s="79"/>
      <c r="I26" s="79"/>
      <c r="J26" s="79">
        <v>4</v>
      </c>
      <c r="K26" s="79">
        <v>5</v>
      </c>
      <c r="L26" s="79">
        <v>4</v>
      </c>
      <c r="M26" s="79">
        <v>4</v>
      </c>
      <c r="N26" s="79">
        <v>4</v>
      </c>
      <c r="O26" s="79">
        <v>4</v>
      </c>
      <c r="P26" s="79">
        <v>4</v>
      </c>
      <c r="Q26" s="79"/>
      <c r="R26" s="104"/>
      <c r="S26" s="78"/>
      <c r="T26" s="78"/>
      <c r="U26" s="79"/>
      <c r="V26" s="94">
        <f t="shared" si="0"/>
        <v>3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1</v>
      </c>
      <c r="AA26" s="123">
        <f t="shared" si="5"/>
        <v>7</v>
      </c>
      <c r="AB26" s="123">
        <f t="shared" si="6"/>
        <v>1</v>
      </c>
      <c r="AC26" s="123">
        <f t="shared" si="7"/>
        <v>9</v>
      </c>
      <c r="AD26" s="95">
        <f t="shared" si="8"/>
        <v>4</v>
      </c>
      <c r="AE26" s="96">
        <f t="shared" si="26"/>
        <v>0</v>
      </c>
      <c r="AF26" s="17"/>
      <c r="AG26" s="85">
        <f t="shared" si="9"/>
        <v>4</v>
      </c>
      <c r="AH26" s="85">
        <f t="shared" si="10"/>
        <v>3</v>
      </c>
      <c r="AI26" s="85" t="str">
        <f t="shared" si="11"/>
        <v/>
      </c>
      <c r="AJ26" s="85" t="str">
        <f t="shared" si="12"/>
        <v/>
      </c>
      <c r="AK26" s="85">
        <f t="shared" si="13"/>
        <v>4</v>
      </c>
      <c r="AL26" s="85">
        <f t="shared" si="14"/>
        <v>5</v>
      </c>
      <c r="AM26" s="85">
        <f t="shared" si="15"/>
        <v>4</v>
      </c>
      <c r="AN26" s="85">
        <f t="shared" si="16"/>
        <v>4</v>
      </c>
      <c r="AO26" s="85">
        <f t="shared" si="17"/>
        <v>4</v>
      </c>
      <c r="AP26" s="85">
        <f t="shared" si="18"/>
        <v>4</v>
      </c>
      <c r="AQ26" s="85">
        <f t="shared" si="19"/>
        <v>4</v>
      </c>
      <c r="AR26" s="85" t="str">
        <f t="shared" si="20"/>
        <v/>
      </c>
      <c r="AS26" s="85" t="str">
        <f t="shared" si="21"/>
        <v/>
      </c>
      <c r="AT26" s="85" t="str">
        <f t="shared" si="22"/>
        <v/>
      </c>
      <c r="AU26" s="85" t="str">
        <f t="shared" si="23"/>
        <v/>
      </c>
      <c r="AV26" s="85" t="str">
        <f t="shared" si="24"/>
        <v/>
      </c>
      <c r="AW26" s="80">
        <f t="shared" si="25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21</v>
      </c>
      <c r="B27" s="100"/>
      <c r="C27" s="108" t="s">
        <v>31</v>
      </c>
      <c r="D27" s="225" t="s">
        <v>751</v>
      </c>
      <c r="E27" s="77">
        <v>2742</v>
      </c>
      <c r="F27" s="79">
        <v>3</v>
      </c>
      <c r="G27" s="79">
        <v>4</v>
      </c>
      <c r="H27" s="79"/>
      <c r="I27" s="79"/>
      <c r="J27" s="79">
        <v>4</v>
      </c>
      <c r="K27" s="79">
        <v>3</v>
      </c>
      <c r="L27" s="79">
        <v>3</v>
      </c>
      <c r="M27" s="79">
        <v>3</v>
      </c>
      <c r="N27" s="79">
        <v>3</v>
      </c>
      <c r="O27" s="79">
        <v>3</v>
      </c>
      <c r="P27" s="79">
        <v>3</v>
      </c>
      <c r="Q27" s="79"/>
      <c r="R27" s="104"/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7</v>
      </c>
      <c r="AA27" s="123">
        <f t="shared" si="5"/>
        <v>2</v>
      </c>
      <c r="AB27" s="123">
        <f t="shared" si="6"/>
        <v>0</v>
      </c>
      <c r="AC27" s="123">
        <f t="shared" si="7"/>
        <v>9</v>
      </c>
      <c r="AD27" s="95">
        <f t="shared" si="8"/>
        <v>3.2222222222222223</v>
      </c>
      <c r="AE27" s="96">
        <f t="shared" si="26"/>
        <v>0</v>
      </c>
      <c r="AF27" s="17"/>
      <c r="AG27" s="85">
        <f t="shared" si="9"/>
        <v>3</v>
      </c>
      <c r="AH27" s="85">
        <f t="shared" si="10"/>
        <v>4</v>
      </c>
      <c r="AI27" s="85" t="str">
        <f t="shared" si="11"/>
        <v/>
      </c>
      <c r="AJ27" s="85" t="str">
        <f t="shared" si="12"/>
        <v/>
      </c>
      <c r="AK27" s="85">
        <f t="shared" si="13"/>
        <v>4</v>
      </c>
      <c r="AL27" s="85">
        <f t="shared" si="14"/>
        <v>3</v>
      </c>
      <c r="AM27" s="85">
        <f t="shared" si="15"/>
        <v>3</v>
      </c>
      <c r="AN27" s="85">
        <f t="shared" si="16"/>
        <v>3</v>
      </c>
      <c r="AO27" s="85">
        <f t="shared" si="17"/>
        <v>3</v>
      </c>
      <c r="AP27" s="85">
        <f t="shared" si="18"/>
        <v>3</v>
      </c>
      <c r="AQ27" s="85">
        <f t="shared" si="19"/>
        <v>3</v>
      </c>
      <c r="AR27" s="85" t="str">
        <f t="shared" si="20"/>
        <v/>
      </c>
      <c r="AS27" s="85" t="str">
        <f t="shared" si="21"/>
        <v/>
      </c>
      <c r="AT27" s="85" t="str">
        <f t="shared" si="22"/>
        <v/>
      </c>
      <c r="AU27" s="85" t="str">
        <f t="shared" si="23"/>
        <v/>
      </c>
      <c r="AV27" s="85" t="str">
        <f t="shared" si="24"/>
        <v/>
      </c>
      <c r="AW27" s="80">
        <f t="shared" si="25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22</v>
      </c>
      <c r="B28" s="100"/>
      <c r="C28" s="108" t="s">
        <v>31</v>
      </c>
      <c r="D28" s="201" t="s">
        <v>752</v>
      </c>
      <c r="E28" s="77">
        <v>2742</v>
      </c>
      <c r="F28" s="79">
        <v>4</v>
      </c>
      <c r="G28" s="79">
        <v>5</v>
      </c>
      <c r="H28" s="79"/>
      <c r="I28" s="79"/>
      <c r="J28" s="79">
        <v>4</v>
      </c>
      <c r="K28" s="79">
        <v>3</v>
      </c>
      <c r="L28" s="79">
        <v>3</v>
      </c>
      <c r="M28" s="79">
        <v>3</v>
      </c>
      <c r="N28" s="79">
        <v>4</v>
      </c>
      <c r="O28" s="79">
        <v>3</v>
      </c>
      <c r="P28" s="79">
        <v>3</v>
      </c>
      <c r="Q28" s="79"/>
      <c r="R28" s="104"/>
      <c r="S28" s="78"/>
      <c r="T28" s="78"/>
      <c r="U28" s="79"/>
      <c r="V28" s="94">
        <f t="shared" si="0"/>
        <v>3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5</v>
      </c>
      <c r="AA28" s="123">
        <f t="shared" si="5"/>
        <v>3</v>
      </c>
      <c r="AB28" s="123">
        <f t="shared" si="6"/>
        <v>1</v>
      </c>
      <c r="AC28" s="123">
        <f t="shared" si="7"/>
        <v>9</v>
      </c>
      <c r="AD28" s="95">
        <f t="shared" si="8"/>
        <v>3.5555555555555554</v>
      </c>
      <c r="AE28" s="96">
        <f t="shared" si="26"/>
        <v>0</v>
      </c>
      <c r="AF28" s="17"/>
      <c r="AG28" s="85">
        <f t="shared" si="9"/>
        <v>4</v>
      </c>
      <c r="AH28" s="85">
        <f t="shared" si="10"/>
        <v>5</v>
      </c>
      <c r="AI28" s="85" t="str">
        <f t="shared" si="11"/>
        <v/>
      </c>
      <c r="AJ28" s="85" t="str">
        <f t="shared" si="12"/>
        <v/>
      </c>
      <c r="AK28" s="85">
        <f t="shared" si="13"/>
        <v>4</v>
      </c>
      <c r="AL28" s="85">
        <f t="shared" si="14"/>
        <v>3</v>
      </c>
      <c r="AM28" s="85">
        <f t="shared" si="15"/>
        <v>3</v>
      </c>
      <c r="AN28" s="85">
        <f t="shared" si="16"/>
        <v>3</v>
      </c>
      <c r="AO28" s="85">
        <f t="shared" si="17"/>
        <v>4</v>
      </c>
      <c r="AP28" s="85">
        <f t="shared" si="18"/>
        <v>3</v>
      </c>
      <c r="AQ28" s="85">
        <f t="shared" si="19"/>
        <v>3</v>
      </c>
      <c r="AR28" s="85" t="str">
        <f t="shared" si="20"/>
        <v/>
      </c>
      <c r="AS28" s="85" t="str">
        <f t="shared" si="21"/>
        <v/>
      </c>
      <c r="AT28" s="85" t="str">
        <f t="shared" si="22"/>
        <v/>
      </c>
      <c r="AU28" s="85" t="str">
        <f t="shared" si="23"/>
        <v/>
      </c>
      <c r="AV28" s="85" t="str">
        <f t="shared" si="24"/>
        <v/>
      </c>
      <c r="AW28" s="80">
        <f t="shared" si="25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23</v>
      </c>
      <c r="B29" s="100"/>
      <c r="C29" s="108" t="s">
        <v>31</v>
      </c>
      <c r="D29" s="201" t="s">
        <v>753</v>
      </c>
      <c r="E29" s="77">
        <v>2742</v>
      </c>
      <c r="F29" s="79">
        <v>5</v>
      </c>
      <c r="G29" s="79">
        <v>5</v>
      </c>
      <c r="H29" s="79"/>
      <c r="I29" s="79"/>
      <c r="J29" s="79">
        <v>5</v>
      </c>
      <c r="K29" s="79">
        <v>5</v>
      </c>
      <c r="L29" s="79">
        <v>5</v>
      </c>
      <c r="M29" s="79">
        <v>5</v>
      </c>
      <c r="N29" s="79">
        <v>5</v>
      </c>
      <c r="O29" s="79">
        <v>5</v>
      </c>
      <c r="P29" s="79">
        <v>5</v>
      </c>
      <c r="Q29" s="79"/>
      <c r="R29" s="104"/>
      <c r="S29" s="78"/>
      <c r="T29" s="78"/>
      <c r="U29" s="79"/>
      <c r="V29" s="94">
        <f t="shared" si="0"/>
        <v>5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9</v>
      </c>
      <c r="AC29" s="123">
        <f t="shared" si="7"/>
        <v>9</v>
      </c>
      <c r="AD29" s="95">
        <f t="shared" si="8"/>
        <v>5</v>
      </c>
      <c r="AE29" s="96">
        <f t="shared" si="26"/>
        <v>0</v>
      </c>
      <c r="AF29" s="17"/>
      <c r="AG29" s="85">
        <f t="shared" si="9"/>
        <v>5</v>
      </c>
      <c r="AH29" s="85">
        <f t="shared" si="10"/>
        <v>5</v>
      </c>
      <c r="AI29" s="85" t="str">
        <f t="shared" si="11"/>
        <v/>
      </c>
      <c r="AJ29" s="85" t="str">
        <f t="shared" si="12"/>
        <v/>
      </c>
      <c r="AK29" s="85">
        <f t="shared" si="13"/>
        <v>5</v>
      </c>
      <c r="AL29" s="85">
        <f t="shared" si="14"/>
        <v>5</v>
      </c>
      <c r="AM29" s="85">
        <f t="shared" si="15"/>
        <v>5</v>
      </c>
      <c r="AN29" s="85">
        <f t="shared" si="16"/>
        <v>5</v>
      </c>
      <c r="AO29" s="85">
        <f t="shared" si="17"/>
        <v>5</v>
      </c>
      <c r="AP29" s="85">
        <f t="shared" si="18"/>
        <v>5</v>
      </c>
      <c r="AQ29" s="85">
        <f t="shared" si="19"/>
        <v>5</v>
      </c>
      <c r="AR29" s="85" t="str">
        <f t="shared" si="20"/>
        <v/>
      </c>
      <c r="AS29" s="85" t="str">
        <f t="shared" si="21"/>
        <v/>
      </c>
      <c r="AT29" s="85" t="str">
        <f t="shared" si="22"/>
        <v/>
      </c>
      <c r="AU29" s="85" t="str">
        <f t="shared" si="23"/>
        <v/>
      </c>
      <c r="AV29" s="85" t="str">
        <f t="shared" si="24"/>
        <v/>
      </c>
      <c r="AW29" s="80">
        <f t="shared" si="25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08" t="s">
        <v>31</v>
      </c>
      <c r="D30" s="201" t="s">
        <v>754</v>
      </c>
      <c r="E30" s="77">
        <v>2742</v>
      </c>
      <c r="F30" s="79">
        <v>5</v>
      </c>
      <c r="G30" s="79">
        <v>5</v>
      </c>
      <c r="H30" s="79"/>
      <c r="I30" s="79"/>
      <c r="J30" s="79">
        <v>4</v>
      </c>
      <c r="K30" s="79">
        <v>5</v>
      </c>
      <c r="L30" s="79">
        <v>5</v>
      </c>
      <c r="M30" s="79">
        <v>4</v>
      </c>
      <c r="N30" s="79">
        <v>5</v>
      </c>
      <c r="O30" s="79">
        <v>4</v>
      </c>
      <c r="P30" s="79">
        <v>4</v>
      </c>
      <c r="Q30" s="79"/>
      <c r="R30" s="104"/>
      <c r="S30" s="78"/>
      <c r="T30" s="78"/>
      <c r="U30" s="79"/>
      <c r="V30" s="94">
        <f t="shared" si="0"/>
        <v>4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4</v>
      </c>
      <c r="AB30" s="123">
        <f t="shared" si="6"/>
        <v>5</v>
      </c>
      <c r="AC30" s="123">
        <f t="shared" si="7"/>
        <v>9</v>
      </c>
      <c r="AD30" s="95">
        <f t="shared" si="8"/>
        <v>4.5555555555555554</v>
      </c>
      <c r="AE30" s="96">
        <f t="shared" si="26"/>
        <v>0</v>
      </c>
      <c r="AF30" s="17"/>
      <c r="AG30" s="85">
        <f t="shared" si="9"/>
        <v>5</v>
      </c>
      <c r="AH30" s="85">
        <f t="shared" si="10"/>
        <v>5</v>
      </c>
      <c r="AI30" s="85" t="str">
        <f t="shared" si="11"/>
        <v/>
      </c>
      <c r="AJ30" s="85" t="str">
        <f t="shared" si="12"/>
        <v/>
      </c>
      <c r="AK30" s="85">
        <f t="shared" si="13"/>
        <v>4</v>
      </c>
      <c r="AL30" s="85">
        <f t="shared" si="14"/>
        <v>5</v>
      </c>
      <c r="AM30" s="85">
        <f t="shared" si="15"/>
        <v>5</v>
      </c>
      <c r="AN30" s="85">
        <f t="shared" si="16"/>
        <v>4</v>
      </c>
      <c r="AO30" s="85">
        <f t="shared" si="17"/>
        <v>5</v>
      </c>
      <c r="AP30" s="85">
        <f t="shared" si="18"/>
        <v>4</v>
      </c>
      <c r="AQ30" s="85">
        <f t="shared" si="19"/>
        <v>4</v>
      </c>
      <c r="AR30" s="85" t="str">
        <f t="shared" si="20"/>
        <v/>
      </c>
      <c r="AS30" s="85" t="str">
        <f t="shared" si="21"/>
        <v/>
      </c>
      <c r="AT30" s="85" t="str">
        <f t="shared" si="22"/>
        <v/>
      </c>
      <c r="AU30" s="85" t="str">
        <f t="shared" si="23"/>
        <v/>
      </c>
      <c r="AV30" s="85" t="str">
        <f t="shared" si="24"/>
        <v/>
      </c>
      <c r="AW30" s="80">
        <f t="shared" si="25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v>26</v>
      </c>
      <c r="B31" s="100"/>
      <c r="C31" s="108" t="s">
        <v>31</v>
      </c>
      <c r="D31" s="201" t="s">
        <v>755</v>
      </c>
      <c r="E31" s="77">
        <v>2742</v>
      </c>
      <c r="F31" s="79">
        <v>4</v>
      </c>
      <c r="G31" s="79">
        <v>5</v>
      </c>
      <c r="H31" s="79"/>
      <c r="I31" s="79"/>
      <c r="J31" s="79">
        <v>4</v>
      </c>
      <c r="K31" s="79">
        <v>3</v>
      </c>
      <c r="L31" s="79">
        <v>4</v>
      </c>
      <c r="M31" s="79">
        <v>3</v>
      </c>
      <c r="N31" s="79">
        <v>4</v>
      </c>
      <c r="O31" s="79">
        <v>4</v>
      </c>
      <c r="P31" s="79">
        <v>3</v>
      </c>
      <c r="Q31" s="79"/>
      <c r="R31" s="104"/>
      <c r="S31" s="78"/>
      <c r="T31" s="78"/>
      <c r="U31" s="79"/>
      <c r="V31" s="94">
        <f t="shared" si="0"/>
        <v>3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3</v>
      </c>
      <c r="AA31" s="123">
        <f t="shared" si="5"/>
        <v>5</v>
      </c>
      <c r="AB31" s="123">
        <f t="shared" si="6"/>
        <v>1</v>
      </c>
      <c r="AC31" s="123">
        <f t="shared" si="7"/>
        <v>9</v>
      </c>
      <c r="AD31" s="95">
        <f t="shared" si="8"/>
        <v>3.7777777777777777</v>
      </c>
      <c r="AE31" s="96">
        <f t="shared" si="26"/>
        <v>0</v>
      </c>
      <c r="AF31" s="17"/>
      <c r="AG31" s="85">
        <f t="shared" si="9"/>
        <v>4</v>
      </c>
      <c r="AH31" s="85">
        <f t="shared" si="10"/>
        <v>5</v>
      </c>
      <c r="AI31" s="85" t="str">
        <f t="shared" si="11"/>
        <v/>
      </c>
      <c r="AJ31" s="85" t="str">
        <f t="shared" si="12"/>
        <v/>
      </c>
      <c r="AK31" s="85">
        <f t="shared" si="13"/>
        <v>4</v>
      </c>
      <c r="AL31" s="85">
        <f t="shared" si="14"/>
        <v>3</v>
      </c>
      <c r="AM31" s="85">
        <f t="shared" si="15"/>
        <v>4</v>
      </c>
      <c r="AN31" s="85">
        <f t="shared" si="16"/>
        <v>3</v>
      </c>
      <c r="AO31" s="85">
        <f t="shared" si="17"/>
        <v>4</v>
      </c>
      <c r="AP31" s="85">
        <f t="shared" si="18"/>
        <v>4</v>
      </c>
      <c r="AQ31" s="85">
        <f t="shared" si="19"/>
        <v>3</v>
      </c>
      <c r="AR31" s="85" t="str">
        <f t="shared" si="20"/>
        <v/>
      </c>
      <c r="AS31" s="85" t="str">
        <f t="shared" si="21"/>
        <v/>
      </c>
      <c r="AT31" s="85" t="str">
        <f t="shared" si="22"/>
        <v/>
      </c>
      <c r="AU31" s="85" t="str">
        <f t="shared" si="23"/>
        <v/>
      </c>
      <c r="AV31" s="85" t="str">
        <f t="shared" si="24"/>
        <v/>
      </c>
      <c r="AW31" s="80">
        <f t="shared" si="25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6" x14ac:dyDescent="0.25">
      <c r="A32" s="73">
        <v>27</v>
      </c>
      <c r="B32" s="102"/>
      <c r="C32" s="108" t="s">
        <v>31</v>
      </c>
      <c r="D32" s="201" t="s">
        <v>756</v>
      </c>
      <c r="E32" s="77">
        <v>2742</v>
      </c>
      <c r="F32" s="79">
        <v>5</v>
      </c>
      <c r="G32" s="79">
        <v>5</v>
      </c>
      <c r="H32" s="221"/>
      <c r="I32" s="79"/>
      <c r="J32" s="79">
        <v>4</v>
      </c>
      <c r="K32" s="79">
        <v>5</v>
      </c>
      <c r="L32" s="79">
        <v>4</v>
      </c>
      <c r="M32" s="79">
        <v>4</v>
      </c>
      <c r="N32" s="79">
        <v>5</v>
      </c>
      <c r="O32" s="79">
        <v>5</v>
      </c>
      <c r="P32" s="79">
        <v>5</v>
      </c>
      <c r="Q32" s="104"/>
      <c r="R32" s="104"/>
      <c r="S32" s="79"/>
      <c r="T32" s="79"/>
      <c r="U32" s="79"/>
      <c r="V32" s="94">
        <f t="shared" si="0"/>
        <v>4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3</v>
      </c>
      <c r="AB32" s="123">
        <f t="shared" si="6"/>
        <v>6</v>
      </c>
      <c r="AC32" s="123">
        <f t="shared" si="7"/>
        <v>9</v>
      </c>
      <c r="AD32" s="95">
        <f t="shared" si="8"/>
        <v>4.666666666666667</v>
      </c>
      <c r="AE32" s="96">
        <f t="shared" si="26"/>
        <v>0</v>
      </c>
      <c r="AF32" s="17"/>
      <c r="AG32" s="85">
        <f t="shared" si="9"/>
        <v>5</v>
      </c>
      <c r="AH32" s="85">
        <f t="shared" si="10"/>
        <v>5</v>
      </c>
      <c r="AI32" s="85" t="str">
        <f t="shared" si="11"/>
        <v/>
      </c>
      <c r="AJ32" s="85" t="str">
        <f t="shared" si="12"/>
        <v/>
      </c>
      <c r="AK32" s="85">
        <f t="shared" si="13"/>
        <v>4</v>
      </c>
      <c r="AL32" s="85">
        <f t="shared" si="14"/>
        <v>5</v>
      </c>
      <c r="AM32" s="85">
        <f t="shared" si="15"/>
        <v>4</v>
      </c>
      <c r="AN32" s="85">
        <f t="shared" si="16"/>
        <v>4</v>
      </c>
      <c r="AO32" s="85">
        <f t="shared" si="17"/>
        <v>5</v>
      </c>
      <c r="AP32" s="85">
        <f t="shared" si="18"/>
        <v>5</v>
      </c>
      <c r="AQ32" s="85">
        <f t="shared" si="19"/>
        <v>5</v>
      </c>
      <c r="AR32" s="85" t="str">
        <f t="shared" si="20"/>
        <v/>
      </c>
      <c r="AS32" s="85" t="str">
        <f t="shared" si="21"/>
        <v/>
      </c>
      <c r="AT32" s="85" t="str">
        <f t="shared" si="22"/>
        <v/>
      </c>
      <c r="AU32" s="85" t="str">
        <f t="shared" si="23"/>
        <v/>
      </c>
      <c r="AV32" s="85" t="str">
        <f t="shared" si="24"/>
        <v/>
      </c>
      <c r="AW32" s="80">
        <f t="shared" si="25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6" x14ac:dyDescent="0.25">
      <c r="A33" s="73">
        <v>28</v>
      </c>
      <c r="B33" s="102"/>
      <c r="C33" s="108" t="s">
        <v>31</v>
      </c>
      <c r="D33" s="201" t="s">
        <v>757</v>
      </c>
      <c r="E33" s="77">
        <v>2742</v>
      </c>
      <c r="F33" s="79">
        <v>4</v>
      </c>
      <c r="G33" s="79">
        <v>5</v>
      </c>
      <c r="H33" s="221"/>
      <c r="I33" s="79"/>
      <c r="J33" s="79">
        <v>3</v>
      </c>
      <c r="K33" s="79">
        <v>4</v>
      </c>
      <c r="L33" s="79">
        <v>5</v>
      </c>
      <c r="M33" s="79">
        <v>3</v>
      </c>
      <c r="N33" s="79">
        <v>4</v>
      </c>
      <c r="O33" s="79">
        <v>4</v>
      </c>
      <c r="P33" s="79">
        <v>3</v>
      </c>
      <c r="Q33" s="104"/>
      <c r="R33" s="104"/>
      <c r="S33" s="79"/>
      <c r="T33" s="79"/>
      <c r="U33" s="79"/>
      <c r="V33" s="94">
        <f t="shared" si="0"/>
        <v>3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3</v>
      </c>
      <c r="AA33" s="123">
        <f t="shared" si="5"/>
        <v>4</v>
      </c>
      <c r="AB33" s="123">
        <f t="shared" si="6"/>
        <v>2</v>
      </c>
      <c r="AC33" s="123">
        <f t="shared" si="7"/>
        <v>9</v>
      </c>
      <c r="AD33" s="95">
        <f t="shared" si="8"/>
        <v>3.8888888888888888</v>
      </c>
      <c r="AE33" s="96">
        <f t="shared" si="26"/>
        <v>0</v>
      </c>
      <c r="AF33" s="17"/>
      <c r="AG33" s="85">
        <f t="shared" si="9"/>
        <v>4</v>
      </c>
      <c r="AH33" s="85">
        <f t="shared" si="10"/>
        <v>5</v>
      </c>
      <c r="AI33" s="85" t="str">
        <f t="shared" si="11"/>
        <v/>
      </c>
      <c r="AJ33" s="85" t="str">
        <f t="shared" si="12"/>
        <v/>
      </c>
      <c r="AK33" s="85">
        <f t="shared" si="13"/>
        <v>3</v>
      </c>
      <c r="AL33" s="85">
        <f t="shared" si="14"/>
        <v>4</v>
      </c>
      <c r="AM33" s="85">
        <f t="shared" si="15"/>
        <v>5</v>
      </c>
      <c r="AN33" s="85">
        <f t="shared" si="16"/>
        <v>3</v>
      </c>
      <c r="AO33" s="85">
        <f t="shared" si="17"/>
        <v>4</v>
      </c>
      <c r="AP33" s="85">
        <f t="shared" si="18"/>
        <v>4</v>
      </c>
      <c r="AQ33" s="85">
        <f t="shared" si="19"/>
        <v>3</v>
      </c>
      <c r="AR33" s="85" t="str">
        <f t="shared" si="20"/>
        <v/>
      </c>
      <c r="AS33" s="85" t="str">
        <f t="shared" si="21"/>
        <v/>
      </c>
      <c r="AT33" s="85" t="str">
        <f t="shared" si="22"/>
        <v/>
      </c>
      <c r="AU33" s="85" t="str">
        <f t="shared" si="23"/>
        <v/>
      </c>
      <c r="AV33" s="85" t="str">
        <f t="shared" si="24"/>
        <v/>
      </c>
      <c r="AW33" s="80">
        <f t="shared" si="25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36" x14ac:dyDescent="0.25">
      <c r="A34" s="73">
        <v>29</v>
      </c>
      <c r="B34" s="107"/>
      <c r="C34" s="108" t="s">
        <v>31</v>
      </c>
      <c r="D34" s="225" t="s">
        <v>758</v>
      </c>
      <c r="E34" s="77">
        <v>2742</v>
      </c>
      <c r="F34" s="79">
        <v>4</v>
      </c>
      <c r="G34" s="79">
        <v>5</v>
      </c>
      <c r="H34" s="79"/>
      <c r="I34" s="79"/>
      <c r="J34" s="79">
        <v>4</v>
      </c>
      <c r="K34" s="79">
        <v>4</v>
      </c>
      <c r="L34" s="79">
        <v>5</v>
      </c>
      <c r="M34" s="79">
        <v>4</v>
      </c>
      <c r="N34" s="79">
        <v>4</v>
      </c>
      <c r="O34" s="104">
        <v>4</v>
      </c>
      <c r="P34" s="79">
        <v>3</v>
      </c>
      <c r="Q34" s="104"/>
      <c r="R34" s="104"/>
      <c r="S34" s="78"/>
      <c r="T34" s="78"/>
      <c r="U34" s="78"/>
      <c r="V34" s="116">
        <f t="shared" si="0"/>
        <v>3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1</v>
      </c>
      <c r="AA34" s="226">
        <f t="shared" si="5"/>
        <v>6</v>
      </c>
      <c r="AB34" s="226">
        <f t="shared" si="6"/>
        <v>2</v>
      </c>
      <c r="AC34" s="226">
        <f t="shared" si="7"/>
        <v>9</v>
      </c>
      <c r="AD34" s="227">
        <f t="shared" si="8"/>
        <v>4.1111111111111107</v>
      </c>
      <c r="AE34" s="228">
        <f t="shared" si="26"/>
        <v>0</v>
      </c>
      <c r="AF34" s="1"/>
      <c r="AG34" s="229">
        <f t="shared" si="9"/>
        <v>4</v>
      </c>
      <c r="AH34" s="229">
        <f t="shared" si="10"/>
        <v>5</v>
      </c>
      <c r="AI34" s="229" t="str">
        <f t="shared" si="11"/>
        <v/>
      </c>
      <c r="AJ34" s="229" t="str">
        <f t="shared" si="12"/>
        <v/>
      </c>
      <c r="AK34" s="229">
        <f t="shared" si="13"/>
        <v>4</v>
      </c>
      <c r="AL34" s="229">
        <f t="shared" si="14"/>
        <v>4</v>
      </c>
      <c r="AM34" s="229">
        <f t="shared" si="15"/>
        <v>5</v>
      </c>
      <c r="AN34" s="229">
        <f t="shared" si="16"/>
        <v>4</v>
      </c>
      <c r="AO34" s="229">
        <f t="shared" si="17"/>
        <v>4</v>
      </c>
      <c r="AP34" s="229">
        <f t="shared" si="18"/>
        <v>4</v>
      </c>
      <c r="AQ34" s="229">
        <f t="shared" si="19"/>
        <v>3</v>
      </c>
      <c r="AR34" s="229" t="str">
        <f t="shared" si="20"/>
        <v/>
      </c>
      <c r="AS34" s="229" t="str">
        <f t="shared" si="21"/>
        <v/>
      </c>
      <c r="AT34" s="229" t="str">
        <f t="shared" si="22"/>
        <v/>
      </c>
      <c r="AU34" s="229" t="str">
        <f t="shared" si="23"/>
        <v/>
      </c>
      <c r="AV34" s="229" t="str">
        <f t="shared" si="24"/>
        <v/>
      </c>
      <c r="AW34" s="230">
        <f t="shared" si="25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5" ht="18" x14ac:dyDescent="0.25">
      <c r="A35" s="73">
        <v>30</v>
      </c>
      <c r="B35" s="107"/>
      <c r="C35" s="108"/>
      <c r="D35" s="198"/>
      <c r="E35" s="77"/>
      <c r="F35" s="78"/>
      <c r="G35" s="78"/>
      <c r="H35" s="78"/>
      <c r="I35" s="78"/>
      <c r="J35" s="78"/>
      <c r="K35" s="78"/>
      <c r="L35" s="78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26"/>
        <v>0</v>
      </c>
      <c r="AF35" s="17"/>
      <c r="AG35" s="85" t="str">
        <f t="shared" si="9"/>
        <v/>
      </c>
      <c r="AH35" s="85" t="str">
        <f t="shared" si="10"/>
        <v/>
      </c>
      <c r="AI35" s="85" t="str">
        <f t="shared" si="11"/>
        <v/>
      </c>
      <c r="AJ35" s="85" t="str">
        <f t="shared" si="12"/>
        <v/>
      </c>
      <c r="AK35" s="85" t="str">
        <f t="shared" si="13"/>
        <v/>
      </c>
      <c r="AL35" s="85" t="str">
        <f t="shared" si="14"/>
        <v/>
      </c>
      <c r="AM35" s="85" t="str">
        <f t="shared" si="15"/>
        <v/>
      </c>
      <c r="AN35" s="85" t="str">
        <f t="shared" si="16"/>
        <v/>
      </c>
      <c r="AO35" s="85" t="str">
        <f t="shared" si="17"/>
        <v/>
      </c>
      <c r="AP35" s="85" t="str">
        <f t="shared" si="18"/>
        <v/>
      </c>
      <c r="AQ35" s="85" t="str">
        <f t="shared" si="19"/>
        <v/>
      </c>
      <c r="AR35" s="85" t="str">
        <f t="shared" si="20"/>
        <v/>
      </c>
      <c r="AS35" s="85" t="str">
        <f t="shared" si="21"/>
        <v/>
      </c>
      <c r="AT35" s="85" t="str">
        <f t="shared" si="22"/>
        <v/>
      </c>
      <c r="AU35" s="85" t="str">
        <f t="shared" si="23"/>
        <v/>
      </c>
      <c r="AV35" s="85" t="str">
        <f t="shared" si="24"/>
        <v/>
      </c>
      <c r="AW35" s="80">
        <f t="shared" si="25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8" x14ac:dyDescent="0.25">
      <c r="A36" s="73">
        <v>31</v>
      </c>
      <c r="B36" s="110"/>
      <c r="C36" s="108"/>
      <c r="D36" s="198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26"/>
        <v>0</v>
      </c>
      <c r="AF36" s="17"/>
      <c r="AG36" s="85" t="str">
        <f t="shared" si="9"/>
        <v/>
      </c>
      <c r="AH36" s="85" t="str">
        <f t="shared" si="10"/>
        <v/>
      </c>
      <c r="AI36" s="85" t="str">
        <f t="shared" si="11"/>
        <v/>
      </c>
      <c r="AJ36" s="85" t="str">
        <f t="shared" si="12"/>
        <v/>
      </c>
      <c r="AK36" s="85" t="str">
        <f t="shared" si="13"/>
        <v/>
      </c>
      <c r="AL36" s="85" t="str">
        <f t="shared" si="14"/>
        <v/>
      </c>
      <c r="AM36" s="85" t="str">
        <f t="shared" si="15"/>
        <v/>
      </c>
      <c r="AN36" s="85" t="str">
        <f t="shared" si="16"/>
        <v/>
      </c>
      <c r="AO36" s="85" t="str">
        <f t="shared" si="17"/>
        <v/>
      </c>
      <c r="AP36" s="85" t="str">
        <f t="shared" si="18"/>
        <v/>
      </c>
      <c r="AQ36" s="85" t="str">
        <f t="shared" si="19"/>
        <v/>
      </c>
      <c r="AR36" s="85" t="str">
        <f t="shared" si="20"/>
        <v/>
      </c>
      <c r="AS36" s="85" t="str">
        <f t="shared" si="21"/>
        <v/>
      </c>
      <c r="AT36" s="85" t="str">
        <f t="shared" si="22"/>
        <v/>
      </c>
      <c r="AU36" s="85" t="str">
        <f t="shared" si="23"/>
        <v/>
      </c>
      <c r="AV36" s="85" t="str">
        <f t="shared" si="24"/>
        <v/>
      </c>
      <c r="AW36" s="80">
        <f t="shared" si="25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COUNTIF(E6:E36,"2742")</f>
        <v>29</v>
      </c>
      <c r="F37" s="79"/>
      <c r="G37" s="78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26"/>
        <v>0</v>
      </c>
      <c r="AF37" s="17"/>
      <c r="AG37" s="204" t="str">
        <f t="shared" si="9"/>
        <v/>
      </c>
      <c r="AH37" s="204" t="str">
        <f t="shared" si="10"/>
        <v/>
      </c>
      <c r="AI37" s="204" t="str">
        <f t="shared" si="11"/>
        <v/>
      </c>
      <c r="AJ37" s="204" t="str">
        <f t="shared" si="12"/>
        <v/>
      </c>
      <c r="AK37" s="204" t="str">
        <f t="shared" si="13"/>
        <v/>
      </c>
      <c r="AL37" s="204" t="str">
        <f t="shared" si="14"/>
        <v/>
      </c>
      <c r="AM37" s="204" t="str">
        <f t="shared" si="15"/>
        <v/>
      </c>
      <c r="AN37" s="204" t="str">
        <f t="shared" si="16"/>
        <v/>
      </c>
      <c r="AO37" s="204" t="str">
        <f t="shared" si="17"/>
        <v/>
      </c>
      <c r="AP37" s="204" t="str">
        <f t="shared" si="18"/>
        <v/>
      </c>
      <c r="AQ37" s="204" t="str">
        <f t="shared" si="19"/>
        <v/>
      </c>
      <c r="AR37" s="204" t="str">
        <f t="shared" si="20"/>
        <v/>
      </c>
      <c r="AS37" s="204" t="str">
        <f t="shared" si="21"/>
        <v/>
      </c>
      <c r="AT37" s="204" t="str">
        <f t="shared" si="22"/>
        <v/>
      </c>
      <c r="AU37" s="204" t="str">
        <f t="shared" si="23"/>
        <v/>
      </c>
      <c r="AV37" s="204" t="str">
        <f t="shared" si="24"/>
        <v/>
      </c>
      <c r="AW37" s="94">
        <f t="shared" si="25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>
        <f t="array" ref="F38:U45">AG38:AV45</f>
        <v>4.2857142857142856</v>
      </c>
      <c r="G38" s="120">
        <v>4.6785714285714288</v>
      </c>
      <c r="H38" s="120" t="str">
        <v xml:space="preserve"> </v>
      </c>
      <c r="I38" s="120" t="str">
        <v xml:space="preserve"> </v>
      </c>
      <c r="J38" s="120">
        <v>4.1071428571428568</v>
      </c>
      <c r="K38" s="120">
        <v>4.0357142857142856</v>
      </c>
      <c r="L38" s="120">
        <v>4.2857142857142856</v>
      </c>
      <c r="M38" s="120">
        <v>3.6428571428571428</v>
      </c>
      <c r="N38" s="120">
        <v>4.3571428571428568</v>
      </c>
      <c r="O38" s="121">
        <v>4.1428571428571432</v>
      </c>
      <c r="P38" s="122">
        <v>3.75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сводн.!T23</f>
        <v>3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54</v>
      </c>
      <c r="AA38" s="123">
        <f>SUM(AA6:AA37)</f>
        <v>108</v>
      </c>
      <c r="AB38" s="123">
        <f>SUM(AB6:AB37)</f>
        <v>90</v>
      </c>
      <c r="AC38" s="123">
        <f t="shared" si="7"/>
        <v>252</v>
      </c>
      <c r="AD38" s="95">
        <f t="shared" si="8"/>
        <v>4.1428571428571432</v>
      </c>
      <c r="AE38" s="124"/>
      <c r="AF38" s="17"/>
      <c r="AG38" s="125">
        <f t="shared" ref="AG38:AV38" si="28">IF(COUNT(AG6:AG37)=0," ",SUM(AG6:AG37)/COUNT(AG6:AG37))</f>
        <v>4.2857142857142856</v>
      </c>
      <c r="AH38" s="125">
        <f t="shared" si="28"/>
        <v>4.6785714285714288</v>
      </c>
      <c r="AI38" s="125" t="str">
        <f t="shared" si="28"/>
        <v xml:space="preserve"> </v>
      </c>
      <c r="AJ38" s="125" t="str">
        <f t="shared" si="28"/>
        <v xml:space="preserve"> </v>
      </c>
      <c r="AK38" s="125">
        <f t="shared" si="28"/>
        <v>4.1071428571428568</v>
      </c>
      <c r="AL38" s="125">
        <f t="shared" si="28"/>
        <v>4.0357142857142856</v>
      </c>
      <c r="AM38" s="125">
        <f t="shared" si="28"/>
        <v>4.2857142857142856</v>
      </c>
      <c r="AN38" s="125">
        <f t="shared" si="28"/>
        <v>3.6428571428571428</v>
      </c>
      <c r="AO38" s="125">
        <f t="shared" si="28"/>
        <v>4.3571428571428568</v>
      </c>
      <c r="AP38" s="125">
        <f t="shared" si="28"/>
        <v>4.1428571428571432</v>
      </c>
      <c r="AQ38" s="125">
        <f t="shared" si="28"/>
        <v>3.75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>
        <v>11</v>
      </c>
      <c r="G39" s="130">
        <v>21</v>
      </c>
      <c r="H39" s="130" t="str">
        <v>0</v>
      </c>
      <c r="I39" s="130" t="str">
        <v>0</v>
      </c>
      <c r="J39" s="130">
        <v>7</v>
      </c>
      <c r="K39" s="130">
        <v>8</v>
      </c>
      <c r="L39" s="130">
        <v>13</v>
      </c>
      <c r="M39" s="130">
        <v>3</v>
      </c>
      <c r="N39" s="130">
        <v>12</v>
      </c>
      <c r="O39" s="131">
        <v>11</v>
      </c>
      <c r="P39" s="131">
        <v>4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3</v>
      </c>
      <c r="W39" s="133"/>
      <c r="X39" s="134">
        <f>SUM(X38:AB38)</f>
        <v>252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9">IF(COUNTIF(AG6:AG37,5)=0,"0",COUNTIF(AG6:AG37,5))</f>
        <v>11</v>
      </c>
      <c r="AH39" s="137">
        <f t="shared" si="29"/>
        <v>21</v>
      </c>
      <c r="AI39" s="137" t="str">
        <f t="shared" si="29"/>
        <v>0</v>
      </c>
      <c r="AJ39" s="137" t="str">
        <f t="shared" si="29"/>
        <v>0</v>
      </c>
      <c r="AK39" s="137">
        <f t="shared" si="29"/>
        <v>7</v>
      </c>
      <c r="AL39" s="137">
        <f t="shared" si="29"/>
        <v>8</v>
      </c>
      <c r="AM39" s="137">
        <f t="shared" si="29"/>
        <v>13</v>
      </c>
      <c r="AN39" s="137">
        <f t="shared" si="29"/>
        <v>3</v>
      </c>
      <c r="AO39" s="137">
        <f t="shared" si="29"/>
        <v>12</v>
      </c>
      <c r="AP39" s="137">
        <f t="shared" si="29"/>
        <v>11</v>
      </c>
      <c r="AQ39" s="137">
        <f t="shared" si="29"/>
        <v>4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>
        <v>14</v>
      </c>
      <c r="G40" s="145">
        <v>5</v>
      </c>
      <c r="H40" s="145" t="str">
        <v>0</v>
      </c>
      <c r="I40" s="145" t="str">
        <v>0</v>
      </c>
      <c r="J40" s="145">
        <v>17</v>
      </c>
      <c r="K40" s="145">
        <v>13</v>
      </c>
      <c r="L40" s="145">
        <v>10</v>
      </c>
      <c r="M40" s="145">
        <v>12</v>
      </c>
      <c r="N40" s="145">
        <v>14</v>
      </c>
      <c r="O40" s="146">
        <v>10</v>
      </c>
      <c r="P40" s="146">
        <v>13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8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1</v>
      </c>
      <c r="AA40" s="148">
        <f>IF(COUNTIF(AA6:AA37,4)=0," ",COUNTIF(AA6:AA37,4))</f>
        <v>5</v>
      </c>
      <c r="AB40" s="148">
        <f>IF(COUNTIF(AB6:AB37,4)=0," ",COUNTIF(AB6:AB37,4))</f>
        <v>2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30">IF(COUNTIF(AG6:AG37,4)=0,"0",COUNTIF(AG6:AG37,4))</f>
        <v>14</v>
      </c>
      <c r="AH40" s="148">
        <f t="shared" si="30"/>
        <v>5</v>
      </c>
      <c r="AI40" s="148" t="str">
        <f t="shared" si="30"/>
        <v>0</v>
      </c>
      <c r="AJ40" s="148" t="str">
        <f t="shared" si="30"/>
        <v>0</v>
      </c>
      <c r="AK40" s="148">
        <f t="shared" si="30"/>
        <v>17</v>
      </c>
      <c r="AL40" s="148">
        <f t="shared" si="30"/>
        <v>13</v>
      </c>
      <c r="AM40" s="148">
        <f t="shared" si="30"/>
        <v>10</v>
      </c>
      <c r="AN40" s="148">
        <f t="shared" si="30"/>
        <v>12</v>
      </c>
      <c r="AO40" s="148">
        <f t="shared" si="30"/>
        <v>14</v>
      </c>
      <c r="AP40" s="148">
        <f t="shared" si="30"/>
        <v>10</v>
      </c>
      <c r="AQ40" s="148">
        <f t="shared" si="30"/>
        <v>13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>
        <v>3</v>
      </c>
      <c r="G41" s="158">
        <v>2</v>
      </c>
      <c r="H41" s="158" t="str">
        <v>0</v>
      </c>
      <c r="I41" s="158" t="str">
        <v>0</v>
      </c>
      <c r="J41" s="158">
        <v>4</v>
      </c>
      <c r="K41" s="158">
        <v>7</v>
      </c>
      <c r="L41" s="158">
        <v>5</v>
      </c>
      <c r="M41" s="158">
        <v>13</v>
      </c>
      <c r="N41" s="158">
        <v>2</v>
      </c>
      <c r="O41" s="159">
        <v>7</v>
      </c>
      <c r="P41" s="159">
        <v>11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17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3</v>
      </c>
      <c r="AA41" s="161">
        <f>IF(COUNTIF(AA6:AA37,3)=0," ",COUNTIF(AA6:AA37,3))</f>
        <v>5</v>
      </c>
      <c r="AB41" s="161">
        <f>IF(COUNTIF(AB6:AB37,3)=0," ",COUNTIF(AB6:AB37,3))</f>
        <v>2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>
        <f t="shared" ref="AG41:AU41" si="31">IF(COUNTIF(AG6:AG37,3)=0,"0",COUNTIF(AG6:AG37,3))</f>
        <v>3</v>
      </c>
      <c r="AH41" s="161">
        <f t="shared" si="31"/>
        <v>2</v>
      </c>
      <c r="AI41" s="161" t="str">
        <f t="shared" si="31"/>
        <v>0</v>
      </c>
      <c r="AJ41" s="161" t="str">
        <f t="shared" si="31"/>
        <v>0</v>
      </c>
      <c r="AK41" s="161">
        <f t="shared" si="31"/>
        <v>4</v>
      </c>
      <c r="AL41" s="161">
        <f t="shared" si="31"/>
        <v>7</v>
      </c>
      <c r="AM41" s="161">
        <f t="shared" si="31"/>
        <v>5</v>
      </c>
      <c r="AN41" s="161">
        <f t="shared" si="31"/>
        <v>13</v>
      </c>
      <c r="AO41" s="161">
        <f t="shared" si="31"/>
        <v>2</v>
      </c>
      <c r="AP41" s="161">
        <f t="shared" si="31"/>
        <v>7</v>
      </c>
      <c r="AQ41" s="161">
        <f t="shared" si="31"/>
        <v>11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3</v>
      </c>
      <c r="AA42" s="80">
        <f>IF(COUNTIF(AA6:AA37,2)=0," ",COUNTIF(AA6:AA37,2))</f>
        <v>2</v>
      </c>
      <c r="AB42" s="80">
        <f>IF(COUNTIF(AB6:AB37,2)=0," ",COUNTIF(AB6:AB37,2))</f>
        <v>6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1</v>
      </c>
      <c r="G43" s="79">
        <v>1</v>
      </c>
      <c r="H43" s="79">
        <v>0</v>
      </c>
      <c r="I43" s="79">
        <v>0</v>
      </c>
      <c r="J43" s="79">
        <v>1</v>
      </c>
      <c r="K43" s="79">
        <v>1</v>
      </c>
      <c r="L43" s="79">
        <v>1</v>
      </c>
      <c r="M43" s="79">
        <v>1</v>
      </c>
      <c r="N43" s="79">
        <v>1</v>
      </c>
      <c r="O43" s="104">
        <v>1</v>
      </c>
      <c r="P43" s="104">
        <v>1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>COUNTBLANK(V6:V27)</f>
        <v>0</v>
      </c>
      <c r="W43" s="80">
        <f>COUNTBLANK(W6:W35)</f>
        <v>0</v>
      </c>
      <c r="X43" s="80">
        <f>COUNTBLANK(X6:X27)</f>
        <v>0</v>
      </c>
      <c r="Y43" s="80">
        <f>COUNTBLANK(Y6:Y27)</f>
        <v>0</v>
      </c>
      <c r="Z43" s="80">
        <f>COUNTBLANK(Z6:Z27)</f>
        <v>0</v>
      </c>
      <c r="AA43" s="80">
        <f>COUNTBLANK(AA6:AA27)</f>
        <v>0</v>
      </c>
      <c r="AB43" s="80">
        <f>COUNTBLANK(AB6:AB27)</f>
        <v>0</v>
      </c>
      <c r="AC43" s="80"/>
      <c r="AD43" s="80">
        <f>COUNTBLANK(AD6:AD34)</f>
        <v>1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1</v>
      </c>
      <c r="AH43" s="169">
        <f t="shared" si="33"/>
        <v>1</v>
      </c>
      <c r="AI43" s="169">
        <f t="shared" si="33"/>
        <v>0</v>
      </c>
      <c r="AJ43" s="169">
        <f t="shared" si="33"/>
        <v>0</v>
      </c>
      <c r="AK43" s="169">
        <f t="shared" si="33"/>
        <v>1</v>
      </c>
      <c r="AL43" s="169">
        <f t="shared" si="33"/>
        <v>1</v>
      </c>
      <c r="AM43" s="169">
        <f t="shared" si="33"/>
        <v>1</v>
      </c>
      <c r="AN43" s="169">
        <f t="shared" si="33"/>
        <v>1</v>
      </c>
      <c r="AO43" s="169">
        <f t="shared" si="33"/>
        <v>1</v>
      </c>
      <c r="AP43" s="169">
        <f t="shared" si="33"/>
        <v>1</v>
      </c>
      <c r="AQ43" s="169">
        <f t="shared" si="33"/>
        <v>1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9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 t="s">
        <v>759</v>
      </c>
      <c r="G2" s="244"/>
      <c r="H2" s="245" t="s">
        <v>760</v>
      </c>
      <c r="I2" s="245"/>
      <c r="J2" s="245"/>
      <c r="K2" s="245"/>
      <c r="L2" s="245" t="s">
        <v>2</v>
      </c>
      <c r="M2" s="245"/>
      <c r="N2" s="245"/>
      <c r="O2" s="245"/>
      <c r="P2" s="246"/>
      <c r="Q2" s="23" t="s">
        <v>277</v>
      </c>
      <c r="R2" s="23"/>
      <c r="S2" s="23"/>
      <c r="T2" s="246"/>
      <c r="U2" s="247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2631</v>
      </c>
      <c r="B3" s="29"/>
      <c r="C3" s="29"/>
      <c r="D3" s="30" t="s">
        <v>3</v>
      </c>
      <c r="E3" s="31"/>
      <c r="F3" s="33"/>
      <c r="G3" s="248" t="s">
        <v>761</v>
      </c>
      <c r="H3" s="248" t="s">
        <v>4</v>
      </c>
      <c r="I3" s="248" t="s">
        <v>191</v>
      </c>
      <c r="J3" s="33" t="s">
        <v>102</v>
      </c>
      <c r="K3" s="33" t="s">
        <v>762</v>
      </c>
      <c r="L3" s="33" t="s">
        <v>763</v>
      </c>
      <c r="M3" s="33" t="s">
        <v>280</v>
      </c>
      <c r="N3" s="33" t="s">
        <v>764</v>
      </c>
      <c r="O3" s="249"/>
      <c r="P3" s="33"/>
      <c r="Q3" s="33"/>
      <c r="R3" s="249"/>
      <c r="S3" s="184"/>
      <c r="T3" s="33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4" t="s">
        <v>765</v>
      </c>
      <c r="G4" s="45"/>
      <c r="H4" s="45"/>
      <c r="I4" s="44"/>
      <c r="J4" s="44"/>
      <c r="K4" s="44"/>
      <c r="L4" s="258"/>
      <c r="M4" s="45"/>
      <c r="N4" s="48"/>
      <c r="O4" s="45"/>
      <c r="P4" s="45"/>
      <c r="Q4" s="44"/>
      <c r="R4" s="45"/>
      <c r="S4" s="44"/>
      <c r="T4" s="44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7.2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766</v>
      </c>
      <c r="G5" s="57" t="s">
        <v>767</v>
      </c>
      <c r="H5" s="57" t="s">
        <v>768</v>
      </c>
      <c r="I5" s="56" t="s">
        <v>526</v>
      </c>
      <c r="J5" s="57" t="s">
        <v>20</v>
      </c>
      <c r="K5" s="57" t="s">
        <v>560</v>
      </c>
      <c r="L5" s="57" t="s">
        <v>769</v>
      </c>
      <c r="M5" s="56" t="s">
        <v>770</v>
      </c>
      <c r="N5" s="56" t="s">
        <v>771</v>
      </c>
      <c r="O5" s="260"/>
      <c r="P5" s="57"/>
      <c r="Q5" s="57"/>
      <c r="R5" s="260"/>
      <c r="S5" s="61"/>
      <c r="T5" s="57"/>
      <c r="U5" s="261"/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54" x14ac:dyDescent="0.25">
      <c r="A6" s="73">
        <v>1</v>
      </c>
      <c r="B6" s="74" t="s">
        <v>287</v>
      </c>
      <c r="C6" s="108" t="s">
        <v>31</v>
      </c>
      <c r="D6" s="109" t="s">
        <v>772</v>
      </c>
      <c r="E6" s="77">
        <v>2631</v>
      </c>
      <c r="F6" s="78" t="s">
        <v>33</v>
      </c>
      <c r="G6" s="78" t="s">
        <v>773</v>
      </c>
      <c r="H6" s="78" t="s">
        <v>304</v>
      </c>
      <c r="I6" s="78">
        <v>3</v>
      </c>
      <c r="J6" s="78">
        <v>4</v>
      </c>
      <c r="K6" s="78">
        <v>4</v>
      </c>
      <c r="L6" s="78">
        <v>3</v>
      </c>
      <c r="M6" s="78">
        <v>3</v>
      </c>
      <c r="N6" s="78">
        <v>3</v>
      </c>
      <c r="O6" s="78"/>
      <c r="P6" s="78"/>
      <c r="Q6" s="78"/>
      <c r="R6" s="78"/>
      <c r="S6" s="78"/>
      <c r="T6" s="78"/>
      <c r="U6" s="78"/>
      <c r="V6" s="230">
        <f t="shared" ref="V6:V38" si="0">IF(AC6&gt;0,IF(SUM(X6:Y6)/AC6&gt;0,2,IF(AND(SUM(X6:Y6)/AC6=0,Z6/AC6&gt;0),3,IF(AND((AB6/AC6+AA6/AC6)=1,AA6/AC6&gt;0),4,5))),0)</f>
        <v>2</v>
      </c>
      <c r="W6" s="182">
        <f t="shared" ref="W6:W37" si="1">COUNTIF(AG6:AV6,"б")</f>
        <v>0</v>
      </c>
      <c r="X6" s="182">
        <f t="shared" ref="X6:X37" si="2">COUNTIF(AG6:AV6,"д")</f>
        <v>0</v>
      </c>
      <c r="Y6" s="182">
        <f t="shared" ref="Y6:Y37" si="3">COUNTIF(AG6:AV6,2)+COUNTIF(AG6:AV6,"н")+COUNTIF(AG6:AV6,"д")</f>
        <v>1</v>
      </c>
      <c r="Z6" s="182">
        <f t="shared" ref="Z6:Z37" si="4">COUNTIF(AG6:AV6,Z$5)</f>
        <v>4</v>
      </c>
      <c r="AA6" s="182">
        <f t="shared" ref="AA6:AA37" si="5">COUNTIF(AG6:AV6,AA$5)</f>
        <v>2</v>
      </c>
      <c r="AB6" s="182">
        <f t="shared" ref="AB6:AB37" si="6">COUNTIF(AG6:AV6,AB$5)</f>
        <v>0</v>
      </c>
      <c r="AC6" s="182">
        <f t="shared" ref="AC6:AC38" si="7">SUM(X6:AB6)</f>
        <v>7</v>
      </c>
      <c r="AD6" s="272">
        <f t="shared" ref="AD6:AD37" si="8">IF(ISERROR(((X6+Y6)*2+Z6*3+AA6*4+AB6*5)/SUM(X6,Y6:AB6)),"",((X6+Y6)*2+Z6*3+AA6*4+AB6*5)/SUM(X6,Y6:AB6))</f>
        <v>3.1428571428571428</v>
      </c>
      <c r="AE6" s="90">
        <f>IF(AWX6=5,0.5,IF(AW6=4,0.25,IF(AW6&lt;=3,0)))</f>
        <v>0</v>
      </c>
      <c r="AG6" s="229" t="str">
        <f t="shared" ref="AG6:AG38" si="9">IF(ISERROR(VALUE(LEFT(F6))),LEFT(F6),VALUE(LEFT(F6)))</f>
        <v>з</v>
      </c>
      <c r="AH6" s="229" t="str">
        <f t="shared" ref="AH6:AH38" si="10">IF(ISERROR(VALUE(LEFT(G6))),LEFT(G6),VALUE(LEFT(G6)))</f>
        <v>н</v>
      </c>
      <c r="AI6" s="229" t="str">
        <f t="shared" ref="AI6:AI38" si="11">IF(ISERROR(VALUE(LEFT(H6))),LEFT(H6),VALUE(LEFT(H6)))</f>
        <v>а</v>
      </c>
      <c r="AJ6" s="229">
        <f t="shared" ref="AJ6:AJ38" si="12">IF(ISERROR(VALUE(LEFT(I6))),LEFT(I6),VALUE(LEFT(I6)))</f>
        <v>3</v>
      </c>
      <c r="AK6" s="229">
        <f t="shared" ref="AK6:AK38" si="13">IF(ISERROR(VALUE(LEFT(J6))),LEFT(J6),VALUE(LEFT(J6)))</f>
        <v>4</v>
      </c>
      <c r="AL6" s="229">
        <f t="shared" ref="AL6:AL38" si="14">IF(ISERROR(VALUE(LEFT(K6))),LEFT(K6),VALUE(LEFT(K6)))</f>
        <v>4</v>
      </c>
      <c r="AM6" s="229">
        <f t="shared" ref="AM6:AM38" si="15">IF(ISERROR(VALUE(LEFT(L6))),LEFT(L6),VALUE(LEFT(L6)))</f>
        <v>3</v>
      </c>
      <c r="AN6" s="229">
        <f t="shared" ref="AN6:AN38" si="16">IF(ISERROR(VALUE(LEFT(M6))),LEFT(M6),VALUE(LEFT(M6)))</f>
        <v>3</v>
      </c>
      <c r="AO6" s="229">
        <f t="shared" ref="AO6:AO38" si="17">IF(ISERROR(VALUE(LEFT(N6))),LEFT(N6),VALUE(LEFT(N6)))</f>
        <v>3</v>
      </c>
      <c r="AP6" s="229" t="str">
        <f t="shared" ref="AP6:AP38" si="18">IF(ISERROR(VALUE(LEFT(O6))),LEFT(O6),VALUE(LEFT(O6)))</f>
        <v/>
      </c>
      <c r="AQ6" s="229" t="str">
        <f t="shared" ref="AQ6:AQ38" si="19">IF(ISERROR(VALUE(LEFT(P6))),LEFT(P6),VALUE(LEFT(P6)))</f>
        <v/>
      </c>
      <c r="AR6" s="229" t="str">
        <f t="shared" ref="AR6:AR38" si="20">IF(ISERROR(VALUE(LEFT(Q6))),LEFT(Q6),VALUE(LEFT(Q6)))</f>
        <v/>
      </c>
      <c r="AS6" s="229" t="str">
        <f t="shared" ref="AS6:AS38" si="21">IF(ISERROR(VALUE(LEFT(R6))),LEFT(R6),VALUE(LEFT(R6)))</f>
        <v/>
      </c>
      <c r="AT6" s="229" t="str">
        <f t="shared" ref="AT6:AT38" si="22">IF(ISERROR(VALUE(LEFT(S6))),LEFT(S6),VALUE(LEFT(S6)))</f>
        <v/>
      </c>
      <c r="AU6" s="229" t="str">
        <f t="shared" ref="AU6:AU38" si="23">IF(ISERROR(VALUE(LEFT(T6))),LEFT(T6),VALUE(LEFT(T6)))</f>
        <v/>
      </c>
      <c r="AV6" s="229" t="str">
        <f t="shared" ref="AV6:AV38" si="24">IF(ISERROR(VALUE(LEFT(U6))),LEFT(U6),VALUE(LEFT(U6)))</f>
        <v/>
      </c>
      <c r="AW6" s="230">
        <f t="shared" ref="AW6:AW38" si="25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73">
        <v>2</v>
      </c>
      <c r="B7" s="74" t="s">
        <v>287</v>
      </c>
      <c r="C7" s="108" t="s">
        <v>31</v>
      </c>
      <c r="D7" s="109" t="s">
        <v>774</v>
      </c>
      <c r="E7" s="77">
        <v>2631</v>
      </c>
      <c r="F7" s="78" t="s">
        <v>33</v>
      </c>
      <c r="G7" s="78" t="s">
        <v>33</v>
      </c>
      <c r="H7" s="78">
        <v>4</v>
      </c>
      <c r="I7" s="78">
        <v>4</v>
      </c>
      <c r="J7" s="78" t="s">
        <v>114</v>
      </c>
      <c r="K7" s="78">
        <v>4</v>
      </c>
      <c r="L7" s="78">
        <v>4</v>
      </c>
      <c r="M7" s="78">
        <v>3</v>
      </c>
      <c r="N7" s="78">
        <v>3</v>
      </c>
      <c r="O7" s="78"/>
      <c r="P7" s="78"/>
      <c r="Q7" s="78"/>
      <c r="R7" s="78"/>
      <c r="S7" s="78"/>
      <c r="T7" s="78"/>
      <c r="U7" s="78"/>
      <c r="V7" s="230">
        <f t="shared" si="0"/>
        <v>2</v>
      </c>
      <c r="W7" s="182">
        <f t="shared" si="1"/>
        <v>0</v>
      </c>
      <c r="X7" s="182">
        <f t="shared" si="2"/>
        <v>0</v>
      </c>
      <c r="Y7" s="182">
        <f t="shared" si="3"/>
        <v>1</v>
      </c>
      <c r="Z7" s="182">
        <f t="shared" si="4"/>
        <v>2</v>
      </c>
      <c r="AA7" s="182">
        <f t="shared" si="5"/>
        <v>4</v>
      </c>
      <c r="AB7" s="182">
        <f t="shared" si="6"/>
        <v>0</v>
      </c>
      <c r="AC7" s="182">
        <f t="shared" si="7"/>
        <v>7</v>
      </c>
      <c r="AD7" s="272">
        <f t="shared" si="8"/>
        <v>3.4285714285714284</v>
      </c>
      <c r="AE7" s="90">
        <f>IF(AWX7=5,0.5,IF(AW7=4,0.25,IF(AW7&lt;=3,0)))</f>
        <v>0</v>
      </c>
      <c r="AG7" s="229" t="str">
        <f t="shared" si="9"/>
        <v>з</v>
      </c>
      <c r="AH7" s="229" t="str">
        <f t="shared" si="10"/>
        <v>з</v>
      </c>
      <c r="AI7" s="229">
        <f t="shared" si="11"/>
        <v>4</v>
      </c>
      <c r="AJ7" s="229">
        <f t="shared" si="12"/>
        <v>4</v>
      </c>
      <c r="AK7" s="229">
        <f t="shared" si="13"/>
        <v>2</v>
      </c>
      <c r="AL7" s="229">
        <f t="shared" si="14"/>
        <v>4</v>
      </c>
      <c r="AM7" s="229">
        <f t="shared" si="15"/>
        <v>4</v>
      </c>
      <c r="AN7" s="229">
        <f t="shared" si="16"/>
        <v>3</v>
      </c>
      <c r="AO7" s="229">
        <f t="shared" si="17"/>
        <v>3</v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2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36" x14ac:dyDescent="0.25">
      <c r="A8" s="73">
        <v>3</v>
      </c>
      <c r="B8" s="74" t="s">
        <v>287</v>
      </c>
      <c r="C8" s="108" t="s">
        <v>31</v>
      </c>
      <c r="D8" s="203" t="s">
        <v>775</v>
      </c>
      <c r="E8" s="77">
        <v>2631</v>
      </c>
      <c r="F8" s="78" t="s">
        <v>33</v>
      </c>
      <c r="G8" s="78" t="s">
        <v>33</v>
      </c>
      <c r="H8" s="78">
        <v>3</v>
      </c>
      <c r="I8" s="78">
        <v>3</v>
      </c>
      <c r="J8" s="78">
        <v>4</v>
      </c>
      <c r="K8" s="78">
        <v>5</v>
      </c>
      <c r="L8" s="78">
        <v>3</v>
      </c>
      <c r="M8" s="78">
        <v>3</v>
      </c>
      <c r="N8" s="78">
        <v>4</v>
      </c>
      <c r="O8" s="78"/>
      <c r="P8" s="78"/>
      <c r="Q8" s="78"/>
      <c r="R8" s="78"/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4</v>
      </c>
      <c r="AA8" s="182">
        <f t="shared" si="5"/>
        <v>2</v>
      </c>
      <c r="AB8" s="182">
        <f t="shared" si="6"/>
        <v>1</v>
      </c>
      <c r="AC8" s="182">
        <f t="shared" si="7"/>
        <v>7</v>
      </c>
      <c r="AD8" s="272">
        <f t="shared" si="8"/>
        <v>3.5714285714285716</v>
      </c>
      <c r="AE8" s="90">
        <f>IF(AWX7=5,0.5,IF(AW8=4,0.25,IF(AW8&lt;=3,0)))</f>
        <v>0</v>
      </c>
      <c r="AG8" s="229" t="str">
        <f t="shared" si="9"/>
        <v>з</v>
      </c>
      <c r="AH8" s="229" t="str">
        <f t="shared" si="10"/>
        <v>з</v>
      </c>
      <c r="AI8" s="229">
        <f t="shared" si="11"/>
        <v>3</v>
      </c>
      <c r="AJ8" s="229">
        <f t="shared" si="12"/>
        <v>3</v>
      </c>
      <c r="AK8" s="229">
        <f t="shared" si="13"/>
        <v>4</v>
      </c>
      <c r="AL8" s="229">
        <f t="shared" si="14"/>
        <v>5</v>
      </c>
      <c r="AM8" s="229">
        <f t="shared" si="15"/>
        <v>3</v>
      </c>
      <c r="AN8" s="229">
        <f t="shared" si="16"/>
        <v>3</v>
      </c>
      <c r="AO8" s="229">
        <f t="shared" si="17"/>
        <v>4</v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2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36" x14ac:dyDescent="0.25">
      <c r="A9" s="73">
        <v>4</v>
      </c>
      <c r="B9" s="74" t="s">
        <v>287</v>
      </c>
      <c r="C9" s="108" t="s">
        <v>31</v>
      </c>
      <c r="D9" s="109" t="s">
        <v>776</v>
      </c>
      <c r="E9" s="77">
        <v>2631</v>
      </c>
      <c r="F9" s="78" t="s">
        <v>33</v>
      </c>
      <c r="G9" s="78" t="s">
        <v>33</v>
      </c>
      <c r="H9" s="78">
        <v>5</v>
      </c>
      <c r="I9" s="78">
        <v>5</v>
      </c>
      <c r="J9" s="78">
        <v>5</v>
      </c>
      <c r="K9" s="78">
        <v>5</v>
      </c>
      <c r="L9" s="78">
        <v>5</v>
      </c>
      <c r="M9" s="78">
        <v>5</v>
      </c>
      <c r="N9" s="78">
        <v>5</v>
      </c>
      <c r="O9" s="78"/>
      <c r="P9" s="78"/>
      <c r="Q9" s="78"/>
      <c r="R9" s="78"/>
      <c r="S9" s="78"/>
      <c r="T9" s="78"/>
      <c r="U9" s="78"/>
      <c r="V9" s="230">
        <f t="shared" si="0"/>
        <v>5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0</v>
      </c>
      <c r="AA9" s="182">
        <f t="shared" si="5"/>
        <v>0</v>
      </c>
      <c r="AB9" s="182">
        <f t="shared" si="6"/>
        <v>7</v>
      </c>
      <c r="AC9" s="182">
        <f t="shared" si="7"/>
        <v>7</v>
      </c>
      <c r="AD9" s="272">
        <f t="shared" si="8"/>
        <v>5</v>
      </c>
      <c r="AE9" s="90">
        <f>IF(AWX7=5,0.5,IF(AW9=4,0.25,IF(AW9&lt;=3,0)))</f>
        <v>0</v>
      </c>
      <c r="AG9" s="229" t="str">
        <f t="shared" si="9"/>
        <v>з</v>
      </c>
      <c r="AH9" s="229" t="str">
        <f t="shared" si="10"/>
        <v>з</v>
      </c>
      <c r="AI9" s="229">
        <f t="shared" si="11"/>
        <v>5</v>
      </c>
      <c r="AJ9" s="229">
        <f t="shared" si="12"/>
        <v>5</v>
      </c>
      <c r="AK9" s="229">
        <f t="shared" si="13"/>
        <v>5</v>
      </c>
      <c r="AL9" s="229">
        <f t="shared" si="14"/>
        <v>5</v>
      </c>
      <c r="AM9" s="229">
        <f t="shared" si="15"/>
        <v>5</v>
      </c>
      <c r="AN9" s="229">
        <f t="shared" si="16"/>
        <v>5</v>
      </c>
      <c r="AO9" s="229">
        <f t="shared" si="17"/>
        <v>5</v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2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54" x14ac:dyDescent="0.25">
      <c r="A10" s="73">
        <v>5</v>
      </c>
      <c r="B10" s="74" t="s">
        <v>287</v>
      </c>
      <c r="C10" s="108" t="s">
        <v>31</v>
      </c>
      <c r="D10" s="109" t="s">
        <v>777</v>
      </c>
      <c r="E10" s="77">
        <v>2631</v>
      </c>
      <c r="F10" s="78" t="s">
        <v>33</v>
      </c>
      <c r="G10" s="78" t="s">
        <v>33</v>
      </c>
      <c r="H10" s="78">
        <v>4</v>
      </c>
      <c r="I10" s="78">
        <v>4</v>
      </c>
      <c r="J10" s="78">
        <v>4</v>
      </c>
      <c r="K10" s="78">
        <v>5</v>
      </c>
      <c r="L10" s="78">
        <v>4</v>
      </c>
      <c r="M10" s="78">
        <v>4</v>
      </c>
      <c r="N10" s="78">
        <v>4</v>
      </c>
      <c r="O10" s="78"/>
      <c r="P10" s="78"/>
      <c r="Q10" s="78"/>
      <c r="R10" s="78"/>
      <c r="S10" s="78"/>
      <c r="T10" s="78"/>
      <c r="U10" s="78"/>
      <c r="V10" s="230">
        <f t="shared" si="0"/>
        <v>4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6</v>
      </c>
      <c r="AB10" s="182">
        <f t="shared" si="6"/>
        <v>1</v>
      </c>
      <c r="AC10" s="182">
        <f t="shared" si="7"/>
        <v>7</v>
      </c>
      <c r="AD10" s="272">
        <f t="shared" si="8"/>
        <v>4.1428571428571432</v>
      </c>
      <c r="AE10" s="90">
        <f>IF(AWX7=5,0.5,IF(AW10=4,0.25,IF(AW10&lt;=3,0)))</f>
        <v>0</v>
      </c>
      <c r="AG10" s="229" t="str">
        <f t="shared" si="9"/>
        <v>з</v>
      </c>
      <c r="AH10" s="229" t="str">
        <f t="shared" si="10"/>
        <v>з</v>
      </c>
      <c r="AI10" s="229">
        <f t="shared" si="11"/>
        <v>4</v>
      </c>
      <c r="AJ10" s="229">
        <f t="shared" si="12"/>
        <v>4</v>
      </c>
      <c r="AK10" s="229">
        <f t="shared" si="13"/>
        <v>4</v>
      </c>
      <c r="AL10" s="229">
        <f t="shared" si="14"/>
        <v>5</v>
      </c>
      <c r="AM10" s="229">
        <f t="shared" si="15"/>
        <v>4</v>
      </c>
      <c r="AN10" s="229">
        <f t="shared" si="16"/>
        <v>4</v>
      </c>
      <c r="AO10" s="229">
        <f t="shared" si="17"/>
        <v>4</v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2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36" x14ac:dyDescent="0.25">
      <c r="A11" s="73">
        <v>6</v>
      </c>
      <c r="B11" s="74" t="s">
        <v>287</v>
      </c>
      <c r="C11" s="108" t="s">
        <v>31</v>
      </c>
      <c r="D11" s="109" t="s">
        <v>778</v>
      </c>
      <c r="E11" s="77">
        <v>2631</v>
      </c>
      <c r="F11" s="78" t="s">
        <v>33</v>
      </c>
      <c r="G11" s="78" t="s">
        <v>33</v>
      </c>
      <c r="H11" s="78">
        <v>4</v>
      </c>
      <c r="I11" s="78">
        <v>4</v>
      </c>
      <c r="J11" s="78">
        <v>3</v>
      </c>
      <c r="K11" s="78">
        <v>5</v>
      </c>
      <c r="L11" s="78">
        <v>3</v>
      </c>
      <c r="M11" s="78">
        <v>4</v>
      </c>
      <c r="N11" s="78">
        <v>4</v>
      </c>
      <c r="O11" s="78"/>
      <c r="P11" s="78"/>
      <c r="Q11" s="78"/>
      <c r="R11" s="78"/>
      <c r="S11" s="78"/>
      <c r="T11" s="78"/>
      <c r="U11" s="78"/>
      <c r="V11" s="23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2</v>
      </c>
      <c r="AA11" s="182">
        <f t="shared" si="5"/>
        <v>4</v>
      </c>
      <c r="AB11" s="182">
        <f t="shared" si="6"/>
        <v>1</v>
      </c>
      <c r="AC11" s="182">
        <f t="shared" si="7"/>
        <v>7</v>
      </c>
      <c r="AD11" s="272">
        <f t="shared" si="8"/>
        <v>3.8571428571428572</v>
      </c>
      <c r="AE11" s="90">
        <f>IF(AWX7=5,0.5,IF(AW11=4,0.25,IF(AW11&lt;=3,0)))</f>
        <v>0</v>
      </c>
      <c r="AG11" s="229" t="str">
        <f t="shared" si="9"/>
        <v>з</v>
      </c>
      <c r="AH11" s="229" t="str">
        <f t="shared" si="10"/>
        <v>з</v>
      </c>
      <c r="AI11" s="229">
        <f t="shared" si="11"/>
        <v>4</v>
      </c>
      <c r="AJ11" s="229">
        <f t="shared" si="12"/>
        <v>4</v>
      </c>
      <c r="AK11" s="229">
        <f t="shared" si="13"/>
        <v>3</v>
      </c>
      <c r="AL11" s="229">
        <f t="shared" si="14"/>
        <v>5</v>
      </c>
      <c r="AM11" s="229">
        <f t="shared" si="15"/>
        <v>3</v>
      </c>
      <c r="AN11" s="229">
        <f t="shared" si="16"/>
        <v>4</v>
      </c>
      <c r="AO11" s="229">
        <f t="shared" si="17"/>
        <v>4</v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109" t="s">
        <v>779</v>
      </c>
      <c r="E12" s="77">
        <v>2631</v>
      </c>
      <c r="F12" s="78" t="s">
        <v>33</v>
      </c>
      <c r="G12" s="78" t="s">
        <v>33</v>
      </c>
      <c r="H12" s="78">
        <v>4</v>
      </c>
      <c r="I12" s="78">
        <v>4</v>
      </c>
      <c r="J12" s="78">
        <v>4</v>
      </c>
      <c r="K12" s="78">
        <v>5</v>
      </c>
      <c r="L12" s="78">
        <v>3</v>
      </c>
      <c r="M12" s="78">
        <v>3</v>
      </c>
      <c r="N12" s="78">
        <v>3</v>
      </c>
      <c r="O12" s="78"/>
      <c r="P12" s="78"/>
      <c r="Q12" s="78"/>
      <c r="R12" s="78"/>
      <c r="S12" s="78"/>
      <c r="T12" s="78"/>
      <c r="U12" s="78"/>
      <c r="V12" s="230">
        <f t="shared" si="0"/>
        <v>3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3</v>
      </c>
      <c r="AA12" s="182">
        <f t="shared" si="5"/>
        <v>3</v>
      </c>
      <c r="AB12" s="182">
        <f t="shared" si="6"/>
        <v>1</v>
      </c>
      <c r="AC12" s="182">
        <f t="shared" si="7"/>
        <v>7</v>
      </c>
      <c r="AD12" s="272">
        <f t="shared" si="8"/>
        <v>3.7142857142857144</v>
      </c>
      <c r="AE12" s="90">
        <f>IF(AWX7=5,0.5,IF(AW12=4,0.25,IF(AW12&lt;=3,0)))</f>
        <v>0</v>
      </c>
      <c r="AG12" s="229" t="str">
        <f t="shared" si="9"/>
        <v>з</v>
      </c>
      <c r="AH12" s="229" t="str">
        <f t="shared" si="10"/>
        <v>з</v>
      </c>
      <c r="AI12" s="229">
        <f t="shared" si="11"/>
        <v>4</v>
      </c>
      <c r="AJ12" s="229">
        <f t="shared" si="12"/>
        <v>4</v>
      </c>
      <c r="AK12" s="229">
        <f t="shared" si="13"/>
        <v>4</v>
      </c>
      <c r="AL12" s="229">
        <f t="shared" si="14"/>
        <v>5</v>
      </c>
      <c r="AM12" s="229">
        <f t="shared" si="15"/>
        <v>3</v>
      </c>
      <c r="AN12" s="229">
        <f t="shared" si="16"/>
        <v>3</v>
      </c>
      <c r="AO12" s="229">
        <f t="shared" si="17"/>
        <v>3</v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2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54" x14ac:dyDescent="0.25">
      <c r="A13" s="73">
        <v>8</v>
      </c>
      <c r="B13" s="74" t="s">
        <v>287</v>
      </c>
      <c r="C13" s="108" t="s">
        <v>31</v>
      </c>
      <c r="D13" s="109" t="s">
        <v>780</v>
      </c>
      <c r="E13" s="77">
        <v>2631</v>
      </c>
      <c r="F13" s="78" t="s">
        <v>33</v>
      </c>
      <c r="G13" s="78" t="s">
        <v>773</v>
      </c>
      <c r="H13" s="78">
        <v>3</v>
      </c>
      <c r="I13" s="78">
        <v>4</v>
      </c>
      <c r="J13" s="78">
        <v>3</v>
      </c>
      <c r="K13" s="78">
        <v>5</v>
      </c>
      <c r="L13" s="78">
        <v>3</v>
      </c>
      <c r="M13" s="78">
        <v>3</v>
      </c>
      <c r="N13" s="78">
        <v>3</v>
      </c>
      <c r="O13" s="78"/>
      <c r="P13" s="78"/>
      <c r="Q13" s="78"/>
      <c r="R13" s="78"/>
      <c r="S13" s="78"/>
      <c r="T13" s="78"/>
      <c r="U13" s="78"/>
      <c r="V13" s="230">
        <f t="shared" si="0"/>
        <v>2</v>
      </c>
      <c r="W13" s="182">
        <f t="shared" si="1"/>
        <v>0</v>
      </c>
      <c r="X13" s="182">
        <f t="shared" si="2"/>
        <v>0</v>
      </c>
      <c r="Y13" s="182">
        <f t="shared" si="3"/>
        <v>1</v>
      </c>
      <c r="Z13" s="182">
        <f t="shared" si="4"/>
        <v>5</v>
      </c>
      <c r="AA13" s="182">
        <f t="shared" si="5"/>
        <v>1</v>
      </c>
      <c r="AB13" s="182">
        <f t="shared" si="6"/>
        <v>1</v>
      </c>
      <c r="AC13" s="182">
        <f t="shared" si="7"/>
        <v>8</v>
      </c>
      <c r="AD13" s="272">
        <f t="shared" si="8"/>
        <v>3.25</v>
      </c>
      <c r="AE13" s="90">
        <f>IF(AWX7=5,0.5,IF(AW13=4,0.25,IF(AW13&lt;=3,0)))</f>
        <v>0</v>
      </c>
      <c r="AG13" s="229" t="str">
        <f t="shared" si="9"/>
        <v>з</v>
      </c>
      <c r="AH13" s="229" t="str">
        <f t="shared" si="10"/>
        <v>н</v>
      </c>
      <c r="AI13" s="229">
        <f t="shared" si="11"/>
        <v>3</v>
      </c>
      <c r="AJ13" s="229">
        <f t="shared" si="12"/>
        <v>4</v>
      </c>
      <c r="AK13" s="229">
        <f t="shared" si="13"/>
        <v>3</v>
      </c>
      <c r="AL13" s="229">
        <f t="shared" si="14"/>
        <v>5</v>
      </c>
      <c r="AM13" s="229">
        <f t="shared" si="15"/>
        <v>3</v>
      </c>
      <c r="AN13" s="229">
        <f t="shared" si="16"/>
        <v>3</v>
      </c>
      <c r="AO13" s="229">
        <f t="shared" si="17"/>
        <v>3</v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54" x14ac:dyDescent="0.25">
      <c r="A14" s="73">
        <v>9</v>
      </c>
      <c r="B14" s="273"/>
      <c r="C14" s="108" t="s">
        <v>31</v>
      </c>
      <c r="D14" s="109" t="s">
        <v>781</v>
      </c>
      <c r="E14" s="77">
        <v>2631</v>
      </c>
      <c r="F14" s="78" t="s">
        <v>33</v>
      </c>
      <c r="G14" s="78" t="s">
        <v>33</v>
      </c>
      <c r="H14" s="78">
        <v>4</v>
      </c>
      <c r="I14" s="78">
        <v>5</v>
      </c>
      <c r="J14" s="78">
        <v>3</v>
      </c>
      <c r="K14" s="78">
        <v>5</v>
      </c>
      <c r="L14" s="78">
        <v>3</v>
      </c>
      <c r="M14" s="78">
        <v>4</v>
      </c>
      <c r="N14" s="78">
        <v>4</v>
      </c>
      <c r="O14" s="78"/>
      <c r="P14" s="78"/>
      <c r="Q14" s="78"/>
      <c r="R14" s="202"/>
      <c r="S14" s="78"/>
      <c r="T14" s="78"/>
      <c r="U14" s="78"/>
      <c r="V14" s="230">
        <f t="shared" si="0"/>
        <v>3</v>
      </c>
      <c r="W14" s="182">
        <f t="shared" si="1"/>
        <v>0</v>
      </c>
      <c r="X14" s="182">
        <f t="shared" si="2"/>
        <v>0</v>
      </c>
      <c r="Y14" s="182">
        <f t="shared" si="3"/>
        <v>0</v>
      </c>
      <c r="Z14" s="182">
        <f t="shared" si="4"/>
        <v>2</v>
      </c>
      <c r="AA14" s="182">
        <f t="shared" si="5"/>
        <v>3</v>
      </c>
      <c r="AB14" s="182">
        <f t="shared" si="6"/>
        <v>2</v>
      </c>
      <c r="AC14" s="182">
        <f t="shared" si="7"/>
        <v>7</v>
      </c>
      <c r="AD14" s="272">
        <f t="shared" si="8"/>
        <v>4</v>
      </c>
      <c r="AE14" s="90">
        <f>IF(AWX7=5,0.5,IF(AW14=4,0.25,IF(AW14&lt;=3,0)))</f>
        <v>0</v>
      </c>
      <c r="AF14" s="1"/>
      <c r="AG14" s="229" t="str">
        <f t="shared" si="9"/>
        <v>з</v>
      </c>
      <c r="AH14" s="229" t="str">
        <f t="shared" si="10"/>
        <v>з</v>
      </c>
      <c r="AI14" s="229">
        <f t="shared" si="11"/>
        <v>4</v>
      </c>
      <c r="AJ14" s="229">
        <f t="shared" si="12"/>
        <v>5</v>
      </c>
      <c r="AK14" s="229">
        <f t="shared" si="13"/>
        <v>3</v>
      </c>
      <c r="AL14" s="229">
        <f t="shared" si="14"/>
        <v>5</v>
      </c>
      <c r="AM14" s="229">
        <f t="shared" si="15"/>
        <v>3</v>
      </c>
      <c r="AN14" s="229">
        <f t="shared" si="16"/>
        <v>4</v>
      </c>
      <c r="AO14" s="229">
        <f t="shared" si="17"/>
        <v>4</v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2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36" x14ac:dyDescent="0.25">
      <c r="A15" s="73">
        <v>10</v>
      </c>
      <c r="B15" s="273"/>
      <c r="C15" s="108" t="s">
        <v>31</v>
      </c>
      <c r="D15" s="109" t="s">
        <v>782</v>
      </c>
      <c r="E15" s="77">
        <v>2631</v>
      </c>
      <c r="F15" s="78" t="s">
        <v>33</v>
      </c>
      <c r="G15" s="78" t="s">
        <v>783</v>
      </c>
      <c r="H15" s="78">
        <v>3</v>
      </c>
      <c r="I15" s="78">
        <v>3</v>
      </c>
      <c r="J15" s="78">
        <v>4</v>
      </c>
      <c r="K15" s="78">
        <v>5</v>
      </c>
      <c r="L15" s="78">
        <v>3</v>
      </c>
      <c r="M15" s="78">
        <v>3</v>
      </c>
      <c r="N15" s="78">
        <v>3</v>
      </c>
      <c r="O15" s="78"/>
      <c r="P15" s="78"/>
      <c r="Q15" s="78"/>
      <c r="R15" s="78"/>
      <c r="S15" s="78"/>
      <c r="T15" s="78"/>
      <c r="U15" s="78"/>
      <c r="V15" s="230">
        <f t="shared" si="0"/>
        <v>2</v>
      </c>
      <c r="W15" s="182">
        <f t="shared" si="1"/>
        <v>0</v>
      </c>
      <c r="X15" s="182">
        <f t="shared" si="2"/>
        <v>0</v>
      </c>
      <c r="Y15" s="182">
        <f t="shared" si="3"/>
        <v>1</v>
      </c>
      <c r="Z15" s="182">
        <f t="shared" si="4"/>
        <v>5</v>
      </c>
      <c r="AA15" s="182">
        <f t="shared" si="5"/>
        <v>1</v>
      </c>
      <c r="AB15" s="182">
        <f t="shared" si="6"/>
        <v>1</v>
      </c>
      <c r="AC15" s="182">
        <f t="shared" si="7"/>
        <v>8</v>
      </c>
      <c r="AD15" s="272">
        <f t="shared" si="8"/>
        <v>3.25</v>
      </c>
      <c r="AE15" s="90">
        <f>IF(AWX7=5,0.5,IF(AW15=4,0.25,IF(AW15&lt;=3,0)))</f>
        <v>0</v>
      </c>
      <c r="AF15" s="1"/>
      <c r="AG15" s="229" t="str">
        <f t="shared" si="9"/>
        <v>з</v>
      </c>
      <c r="AH15" s="229" t="str">
        <f t="shared" si="10"/>
        <v>н</v>
      </c>
      <c r="AI15" s="229">
        <f t="shared" si="11"/>
        <v>3</v>
      </c>
      <c r="AJ15" s="229">
        <f t="shared" si="12"/>
        <v>3</v>
      </c>
      <c r="AK15" s="229">
        <f t="shared" si="13"/>
        <v>4</v>
      </c>
      <c r="AL15" s="229">
        <f t="shared" si="14"/>
        <v>5</v>
      </c>
      <c r="AM15" s="229">
        <f t="shared" si="15"/>
        <v>3</v>
      </c>
      <c r="AN15" s="229">
        <f t="shared" si="16"/>
        <v>3</v>
      </c>
      <c r="AO15" s="229">
        <f t="shared" si="17"/>
        <v>3</v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54" x14ac:dyDescent="0.25">
      <c r="A16" s="73">
        <v>11</v>
      </c>
      <c r="B16" s="273"/>
      <c r="C16" s="108" t="s">
        <v>110</v>
      </c>
      <c r="D16" s="109" t="s">
        <v>784</v>
      </c>
      <c r="E16" s="77">
        <v>2631</v>
      </c>
      <c r="F16" s="78" t="s">
        <v>33</v>
      </c>
      <c r="G16" s="78" t="s">
        <v>33</v>
      </c>
      <c r="H16" s="78">
        <v>5</v>
      </c>
      <c r="I16" s="78">
        <v>4</v>
      </c>
      <c r="J16" s="78">
        <v>5</v>
      </c>
      <c r="K16" s="78">
        <v>5</v>
      </c>
      <c r="L16" s="78">
        <v>4</v>
      </c>
      <c r="M16" s="78">
        <v>4</v>
      </c>
      <c r="N16" s="78">
        <v>5</v>
      </c>
      <c r="O16" s="78"/>
      <c r="P16" s="78"/>
      <c r="Q16" s="78"/>
      <c r="R16" s="78"/>
      <c r="S16" s="78"/>
      <c r="T16" s="78"/>
      <c r="U16" s="78"/>
      <c r="V16" s="230">
        <f t="shared" si="0"/>
        <v>4</v>
      </c>
      <c r="W16" s="182">
        <f t="shared" si="1"/>
        <v>0</v>
      </c>
      <c r="X16" s="182">
        <f t="shared" si="2"/>
        <v>0</v>
      </c>
      <c r="Y16" s="182">
        <f t="shared" si="3"/>
        <v>0</v>
      </c>
      <c r="Z16" s="182">
        <f t="shared" si="4"/>
        <v>0</v>
      </c>
      <c r="AA16" s="182">
        <f t="shared" si="5"/>
        <v>3</v>
      </c>
      <c r="AB16" s="182">
        <f t="shared" si="6"/>
        <v>4</v>
      </c>
      <c r="AC16" s="182">
        <f t="shared" si="7"/>
        <v>7</v>
      </c>
      <c r="AD16" s="272">
        <f t="shared" si="8"/>
        <v>4.5714285714285712</v>
      </c>
      <c r="AE16" s="90">
        <f>IF(AWX7=5,0.5,IF(AW16=4,0.25,IF(AW16&lt;=3,0)))</f>
        <v>0</v>
      </c>
      <c r="AF16" s="1"/>
      <c r="AG16" s="229" t="str">
        <f t="shared" si="9"/>
        <v>з</v>
      </c>
      <c r="AH16" s="229" t="str">
        <f t="shared" si="10"/>
        <v>з</v>
      </c>
      <c r="AI16" s="229">
        <f t="shared" si="11"/>
        <v>5</v>
      </c>
      <c r="AJ16" s="229">
        <f t="shared" si="12"/>
        <v>4</v>
      </c>
      <c r="AK16" s="229">
        <f t="shared" si="13"/>
        <v>5</v>
      </c>
      <c r="AL16" s="229">
        <f t="shared" si="14"/>
        <v>5</v>
      </c>
      <c r="AM16" s="229">
        <f t="shared" si="15"/>
        <v>4</v>
      </c>
      <c r="AN16" s="229">
        <f t="shared" si="16"/>
        <v>4</v>
      </c>
      <c r="AO16" s="229">
        <f t="shared" si="17"/>
        <v>5</v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2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54" x14ac:dyDescent="0.25">
      <c r="A17" s="73">
        <v>12</v>
      </c>
      <c r="B17" s="274"/>
      <c r="C17" s="108" t="s">
        <v>31</v>
      </c>
      <c r="D17" s="109" t="s">
        <v>785</v>
      </c>
      <c r="E17" s="77">
        <v>2631</v>
      </c>
      <c r="F17" s="78" t="s">
        <v>33</v>
      </c>
      <c r="G17" s="78" t="s">
        <v>33</v>
      </c>
      <c r="H17" s="78">
        <v>4</v>
      </c>
      <c r="I17" s="78">
        <v>4</v>
      </c>
      <c r="J17" s="78" t="s">
        <v>114</v>
      </c>
      <c r="K17" s="78">
        <v>4</v>
      </c>
      <c r="L17" s="78">
        <v>3</v>
      </c>
      <c r="M17" s="78">
        <v>3</v>
      </c>
      <c r="N17" s="78">
        <v>4</v>
      </c>
      <c r="O17" s="78"/>
      <c r="P17" s="78"/>
      <c r="Q17" s="78"/>
      <c r="R17" s="78"/>
      <c r="S17" s="78"/>
      <c r="T17" s="78"/>
      <c r="U17" s="78"/>
      <c r="V17" s="230">
        <f t="shared" si="0"/>
        <v>2</v>
      </c>
      <c r="W17" s="182">
        <f t="shared" si="1"/>
        <v>0</v>
      </c>
      <c r="X17" s="182">
        <f t="shared" si="2"/>
        <v>0</v>
      </c>
      <c r="Y17" s="182">
        <f t="shared" si="3"/>
        <v>1</v>
      </c>
      <c r="Z17" s="182">
        <f t="shared" si="4"/>
        <v>2</v>
      </c>
      <c r="AA17" s="182">
        <f t="shared" si="5"/>
        <v>4</v>
      </c>
      <c r="AB17" s="182">
        <f t="shared" si="6"/>
        <v>0</v>
      </c>
      <c r="AC17" s="182">
        <f t="shared" si="7"/>
        <v>7</v>
      </c>
      <c r="AD17" s="272">
        <f t="shared" si="8"/>
        <v>3.4285714285714284</v>
      </c>
      <c r="AE17" s="90">
        <f>IF(AWX7=5,0.5,IF(AW17=4,0.25,IF(AW17&lt;=3,0)))</f>
        <v>0</v>
      </c>
      <c r="AF17" s="1"/>
      <c r="AG17" s="229" t="str">
        <f t="shared" si="9"/>
        <v>з</v>
      </c>
      <c r="AH17" s="229" t="str">
        <f t="shared" si="10"/>
        <v>з</v>
      </c>
      <c r="AI17" s="229">
        <f t="shared" si="11"/>
        <v>4</v>
      </c>
      <c r="AJ17" s="229">
        <f t="shared" si="12"/>
        <v>4</v>
      </c>
      <c r="AK17" s="229">
        <f t="shared" si="13"/>
        <v>2</v>
      </c>
      <c r="AL17" s="229">
        <f t="shared" si="14"/>
        <v>4</v>
      </c>
      <c r="AM17" s="229">
        <f t="shared" si="15"/>
        <v>3</v>
      </c>
      <c r="AN17" s="229">
        <f t="shared" si="16"/>
        <v>3</v>
      </c>
      <c r="AO17" s="229">
        <f t="shared" si="17"/>
        <v>4</v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2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54" x14ac:dyDescent="0.25">
      <c r="A18" s="73">
        <v>13</v>
      </c>
      <c r="B18" s="190"/>
      <c r="C18" s="108" t="s">
        <v>31</v>
      </c>
      <c r="D18" s="109" t="s">
        <v>786</v>
      </c>
      <c r="E18" s="77">
        <v>2631</v>
      </c>
      <c r="F18" s="78" t="s">
        <v>33</v>
      </c>
      <c r="G18" s="78" t="s">
        <v>33</v>
      </c>
      <c r="H18" s="78">
        <v>5</v>
      </c>
      <c r="I18" s="78">
        <v>5</v>
      </c>
      <c r="J18" s="78">
        <v>5</v>
      </c>
      <c r="K18" s="78">
        <v>5</v>
      </c>
      <c r="L18" s="78">
        <v>5</v>
      </c>
      <c r="M18" s="78">
        <v>5</v>
      </c>
      <c r="N18" s="78">
        <v>5</v>
      </c>
      <c r="O18" s="78"/>
      <c r="P18" s="78"/>
      <c r="Q18" s="78"/>
      <c r="R18" s="78"/>
      <c r="S18" s="78"/>
      <c r="T18" s="78"/>
      <c r="U18" s="78"/>
      <c r="V18" s="230">
        <f t="shared" si="0"/>
        <v>5</v>
      </c>
      <c r="W18" s="182">
        <f t="shared" si="1"/>
        <v>0</v>
      </c>
      <c r="X18" s="182">
        <f t="shared" si="2"/>
        <v>0</v>
      </c>
      <c r="Y18" s="182">
        <f t="shared" si="3"/>
        <v>0</v>
      </c>
      <c r="Z18" s="182">
        <f t="shared" si="4"/>
        <v>0</v>
      </c>
      <c r="AA18" s="182">
        <f t="shared" si="5"/>
        <v>0</v>
      </c>
      <c r="AB18" s="182">
        <f t="shared" si="6"/>
        <v>7</v>
      </c>
      <c r="AC18" s="182">
        <f t="shared" si="7"/>
        <v>7</v>
      </c>
      <c r="AD18" s="272">
        <f t="shared" si="8"/>
        <v>5</v>
      </c>
      <c r="AE18" s="90">
        <f>IF(AWX7=5,0.5,IF(AW18=4,0.25,IF(AW18&lt;=3,0)))</f>
        <v>0</v>
      </c>
      <c r="AF18" s="1"/>
      <c r="AG18" s="229" t="str">
        <f t="shared" si="9"/>
        <v>з</v>
      </c>
      <c r="AH18" s="229" t="str">
        <f t="shared" si="10"/>
        <v>з</v>
      </c>
      <c r="AI18" s="229">
        <f t="shared" si="11"/>
        <v>5</v>
      </c>
      <c r="AJ18" s="229">
        <f t="shared" si="12"/>
        <v>5</v>
      </c>
      <c r="AK18" s="229">
        <f t="shared" si="13"/>
        <v>5</v>
      </c>
      <c r="AL18" s="229">
        <f t="shared" si="14"/>
        <v>5</v>
      </c>
      <c r="AM18" s="229">
        <f t="shared" si="15"/>
        <v>5</v>
      </c>
      <c r="AN18" s="229">
        <f t="shared" si="16"/>
        <v>5</v>
      </c>
      <c r="AO18" s="229">
        <f t="shared" si="17"/>
        <v>5</v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2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36" x14ac:dyDescent="0.25">
      <c r="A19" s="73">
        <v>14</v>
      </c>
      <c r="B19" s="190"/>
      <c r="C19" s="108" t="s">
        <v>31</v>
      </c>
      <c r="D19" s="109" t="s">
        <v>787</v>
      </c>
      <c r="E19" s="77">
        <v>2631</v>
      </c>
      <c r="F19" s="78" t="s">
        <v>33</v>
      </c>
      <c r="G19" s="78" t="s">
        <v>33</v>
      </c>
      <c r="H19" s="78">
        <v>3</v>
      </c>
      <c r="I19" s="78">
        <v>3</v>
      </c>
      <c r="J19" s="78">
        <v>3</v>
      </c>
      <c r="K19" s="78">
        <v>5</v>
      </c>
      <c r="L19" s="78">
        <v>3</v>
      </c>
      <c r="M19" s="78">
        <v>3</v>
      </c>
      <c r="N19" s="78">
        <v>3</v>
      </c>
      <c r="O19" s="78"/>
      <c r="P19" s="78"/>
      <c r="Q19" s="78"/>
      <c r="R19" s="78"/>
      <c r="S19" s="78"/>
      <c r="T19" s="78"/>
      <c r="U19" s="78"/>
      <c r="V19" s="230">
        <f t="shared" si="0"/>
        <v>3</v>
      </c>
      <c r="W19" s="182">
        <f t="shared" si="1"/>
        <v>0</v>
      </c>
      <c r="X19" s="182">
        <f t="shared" si="2"/>
        <v>0</v>
      </c>
      <c r="Y19" s="182">
        <f t="shared" si="3"/>
        <v>0</v>
      </c>
      <c r="Z19" s="182">
        <f t="shared" si="4"/>
        <v>6</v>
      </c>
      <c r="AA19" s="182">
        <f t="shared" si="5"/>
        <v>0</v>
      </c>
      <c r="AB19" s="182">
        <f t="shared" si="6"/>
        <v>1</v>
      </c>
      <c r="AC19" s="182">
        <f t="shared" si="7"/>
        <v>7</v>
      </c>
      <c r="AD19" s="272">
        <f t="shared" si="8"/>
        <v>3.2857142857142856</v>
      </c>
      <c r="AE19" s="90">
        <f>IF(AWX7=5,0.5,IF(AW19=4,0.25,IF(AW19&lt;=3,0)))</f>
        <v>0</v>
      </c>
      <c r="AF19" s="1"/>
      <c r="AG19" s="229" t="str">
        <f t="shared" si="9"/>
        <v>з</v>
      </c>
      <c r="AH19" s="229" t="str">
        <f t="shared" si="10"/>
        <v>з</v>
      </c>
      <c r="AI19" s="229">
        <f t="shared" si="11"/>
        <v>3</v>
      </c>
      <c r="AJ19" s="229">
        <f t="shared" si="12"/>
        <v>3</v>
      </c>
      <c r="AK19" s="229">
        <f t="shared" si="13"/>
        <v>3</v>
      </c>
      <c r="AL19" s="229">
        <f t="shared" si="14"/>
        <v>5</v>
      </c>
      <c r="AM19" s="229">
        <f t="shared" si="15"/>
        <v>3</v>
      </c>
      <c r="AN19" s="229">
        <f t="shared" si="16"/>
        <v>3</v>
      </c>
      <c r="AO19" s="229">
        <f t="shared" si="17"/>
        <v>3</v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2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54" x14ac:dyDescent="0.25">
      <c r="A20" s="73">
        <v>15</v>
      </c>
      <c r="B20" s="190"/>
      <c r="C20" s="108" t="s">
        <v>31</v>
      </c>
      <c r="D20" s="109" t="s">
        <v>788</v>
      </c>
      <c r="E20" s="77">
        <v>2631</v>
      </c>
      <c r="F20" s="78" t="s">
        <v>33</v>
      </c>
      <c r="G20" s="78" t="s">
        <v>783</v>
      </c>
      <c r="H20" s="78">
        <v>4</v>
      </c>
      <c r="I20" s="78">
        <v>4</v>
      </c>
      <c r="J20" s="78" t="s">
        <v>114</v>
      </c>
      <c r="K20" s="78">
        <v>5</v>
      </c>
      <c r="L20" s="78" t="s">
        <v>35</v>
      </c>
      <c r="M20" s="78">
        <v>3</v>
      </c>
      <c r="N20" s="78">
        <v>4</v>
      </c>
      <c r="O20" s="78"/>
      <c r="P20" s="78"/>
      <c r="Q20" s="78"/>
      <c r="R20" s="78"/>
      <c r="S20" s="78"/>
      <c r="T20" s="78"/>
      <c r="U20" s="78"/>
      <c r="V20" s="230">
        <f t="shared" si="0"/>
        <v>2</v>
      </c>
      <c r="W20" s="182">
        <f t="shared" si="1"/>
        <v>0</v>
      </c>
      <c r="X20" s="182">
        <f t="shared" si="2"/>
        <v>0</v>
      </c>
      <c r="Y20" s="182">
        <f t="shared" si="3"/>
        <v>3</v>
      </c>
      <c r="Z20" s="182">
        <f t="shared" si="4"/>
        <v>1</v>
      </c>
      <c r="AA20" s="182">
        <f t="shared" si="5"/>
        <v>3</v>
      </c>
      <c r="AB20" s="182">
        <f t="shared" si="6"/>
        <v>1</v>
      </c>
      <c r="AC20" s="182">
        <f t="shared" si="7"/>
        <v>8</v>
      </c>
      <c r="AD20" s="272">
        <f t="shared" si="8"/>
        <v>3.25</v>
      </c>
      <c r="AE20" s="90">
        <f>IF(AWX7=5,0.5,IF(AW20=4,0.25,IF(AW20&lt;=3,0)))</f>
        <v>0</v>
      </c>
      <c r="AF20" s="1"/>
      <c r="AG20" s="229" t="str">
        <f t="shared" si="9"/>
        <v>з</v>
      </c>
      <c r="AH20" s="229" t="str">
        <f t="shared" si="10"/>
        <v>н</v>
      </c>
      <c r="AI20" s="229">
        <f t="shared" si="11"/>
        <v>4</v>
      </c>
      <c r="AJ20" s="229">
        <f t="shared" si="12"/>
        <v>4</v>
      </c>
      <c r="AK20" s="229">
        <f t="shared" si="13"/>
        <v>2</v>
      </c>
      <c r="AL20" s="229">
        <f t="shared" si="14"/>
        <v>5</v>
      </c>
      <c r="AM20" s="229">
        <f t="shared" si="15"/>
        <v>2</v>
      </c>
      <c r="AN20" s="229">
        <f t="shared" si="16"/>
        <v>3</v>
      </c>
      <c r="AO20" s="229">
        <f t="shared" si="17"/>
        <v>4</v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36" x14ac:dyDescent="0.25">
      <c r="A21" s="73">
        <v>16</v>
      </c>
      <c r="B21" s="190"/>
      <c r="C21" s="108" t="s">
        <v>143</v>
      </c>
      <c r="D21" s="109" t="s">
        <v>789</v>
      </c>
      <c r="E21" s="77">
        <v>2631</v>
      </c>
      <c r="F21" s="78" t="s">
        <v>33</v>
      </c>
      <c r="G21" s="78" t="s">
        <v>33</v>
      </c>
      <c r="H21" s="78">
        <v>4</v>
      </c>
      <c r="I21" s="78">
        <v>4</v>
      </c>
      <c r="J21" s="78">
        <v>5</v>
      </c>
      <c r="K21" s="78">
        <v>4</v>
      </c>
      <c r="L21" s="78" t="s">
        <v>790</v>
      </c>
      <c r="M21" s="78">
        <v>3</v>
      </c>
      <c r="N21" s="78">
        <v>3</v>
      </c>
      <c r="O21" s="78"/>
      <c r="P21" s="78"/>
      <c r="Q21" s="78"/>
      <c r="R21" s="78"/>
      <c r="S21" s="78"/>
      <c r="T21" s="78"/>
      <c r="U21" s="78"/>
      <c r="V21" s="230">
        <f t="shared" si="0"/>
        <v>2</v>
      </c>
      <c r="W21" s="182">
        <f t="shared" si="1"/>
        <v>0</v>
      </c>
      <c r="X21" s="182">
        <f t="shared" si="2"/>
        <v>0</v>
      </c>
      <c r="Y21" s="182">
        <f t="shared" si="3"/>
        <v>1</v>
      </c>
      <c r="Z21" s="182">
        <f t="shared" si="4"/>
        <v>2</v>
      </c>
      <c r="AA21" s="182">
        <f t="shared" si="5"/>
        <v>3</v>
      </c>
      <c r="AB21" s="182">
        <f t="shared" si="6"/>
        <v>1</v>
      </c>
      <c r="AC21" s="182">
        <f t="shared" si="7"/>
        <v>7</v>
      </c>
      <c r="AD21" s="272">
        <f t="shared" si="8"/>
        <v>3.5714285714285716</v>
      </c>
      <c r="AE21" s="90">
        <f>IF(AWX7=5,0.5,IF(AW21=4,0.25,IF(AW21&lt;=3,0)))</f>
        <v>0</v>
      </c>
      <c r="AF21" s="1"/>
      <c r="AG21" s="229" t="str">
        <f t="shared" si="9"/>
        <v>з</v>
      </c>
      <c r="AH21" s="229" t="str">
        <f t="shared" si="10"/>
        <v>з</v>
      </c>
      <c r="AI21" s="229">
        <f t="shared" si="11"/>
        <v>4</v>
      </c>
      <c r="AJ21" s="229">
        <f t="shared" si="12"/>
        <v>4</v>
      </c>
      <c r="AK21" s="229">
        <f t="shared" si="13"/>
        <v>5</v>
      </c>
      <c r="AL21" s="229">
        <f t="shared" si="14"/>
        <v>4</v>
      </c>
      <c r="AM21" s="229">
        <f t="shared" si="15"/>
        <v>2</v>
      </c>
      <c r="AN21" s="229">
        <f t="shared" si="16"/>
        <v>3</v>
      </c>
      <c r="AO21" s="229">
        <f t="shared" si="17"/>
        <v>3</v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2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36" x14ac:dyDescent="0.25">
      <c r="A22" s="73">
        <v>17</v>
      </c>
      <c r="B22" s="190"/>
      <c r="C22" s="108" t="s">
        <v>110</v>
      </c>
      <c r="D22" s="109" t="s">
        <v>791</v>
      </c>
      <c r="E22" s="77">
        <v>2631</v>
      </c>
      <c r="F22" s="78" t="s">
        <v>33</v>
      </c>
      <c r="G22" s="78" t="s">
        <v>33</v>
      </c>
      <c r="H22" s="78">
        <v>4</v>
      </c>
      <c r="I22" s="78">
        <v>4</v>
      </c>
      <c r="J22" s="78">
        <v>3</v>
      </c>
      <c r="K22" s="78">
        <v>4</v>
      </c>
      <c r="L22" s="78">
        <v>3</v>
      </c>
      <c r="M22" s="78">
        <v>3</v>
      </c>
      <c r="N22" s="78">
        <v>4</v>
      </c>
      <c r="O22" s="78"/>
      <c r="P22" s="78"/>
      <c r="Q22" s="78"/>
      <c r="R22" s="78"/>
      <c r="S22" s="78"/>
      <c r="T22" s="78"/>
      <c r="U22" s="78"/>
      <c r="V22" s="230">
        <f t="shared" si="0"/>
        <v>3</v>
      </c>
      <c r="W22" s="182">
        <f t="shared" si="1"/>
        <v>0</v>
      </c>
      <c r="X22" s="182">
        <f t="shared" si="2"/>
        <v>0</v>
      </c>
      <c r="Y22" s="182">
        <f t="shared" si="3"/>
        <v>0</v>
      </c>
      <c r="Z22" s="182">
        <f t="shared" si="4"/>
        <v>3</v>
      </c>
      <c r="AA22" s="182">
        <f t="shared" si="5"/>
        <v>4</v>
      </c>
      <c r="AB22" s="182">
        <f t="shared" si="6"/>
        <v>0</v>
      </c>
      <c r="AC22" s="182">
        <f t="shared" si="7"/>
        <v>7</v>
      </c>
      <c r="AD22" s="272">
        <f t="shared" si="8"/>
        <v>3.5714285714285716</v>
      </c>
      <c r="AE22" s="90">
        <f>IF(AWX7=5,0.5,IF(AW22=4,0.25,IF(AW22&lt;=3,0)))</f>
        <v>0</v>
      </c>
      <c r="AF22" s="1"/>
      <c r="AG22" s="229" t="str">
        <f t="shared" si="9"/>
        <v>з</v>
      </c>
      <c r="AH22" s="229" t="str">
        <f t="shared" si="10"/>
        <v>з</v>
      </c>
      <c r="AI22" s="229">
        <f t="shared" si="11"/>
        <v>4</v>
      </c>
      <c r="AJ22" s="229">
        <f t="shared" si="12"/>
        <v>4</v>
      </c>
      <c r="AK22" s="229">
        <f t="shared" si="13"/>
        <v>3</v>
      </c>
      <c r="AL22" s="229">
        <f t="shared" si="14"/>
        <v>4</v>
      </c>
      <c r="AM22" s="229">
        <f t="shared" si="15"/>
        <v>3</v>
      </c>
      <c r="AN22" s="229">
        <f t="shared" si="16"/>
        <v>3</v>
      </c>
      <c r="AO22" s="229">
        <f t="shared" si="17"/>
        <v>4</v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2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54" x14ac:dyDescent="0.25">
      <c r="A23" s="73">
        <v>18</v>
      </c>
      <c r="B23" s="190"/>
      <c r="C23" s="108" t="s">
        <v>31</v>
      </c>
      <c r="D23" s="109" t="s">
        <v>792</v>
      </c>
      <c r="E23" s="77">
        <v>2631</v>
      </c>
      <c r="F23" s="78" t="s">
        <v>33</v>
      </c>
      <c r="G23" s="78" t="s">
        <v>33</v>
      </c>
      <c r="H23" s="78">
        <v>3</v>
      </c>
      <c r="I23" s="78">
        <v>5</v>
      </c>
      <c r="J23" s="78" t="s">
        <v>114</v>
      </c>
      <c r="K23" s="78">
        <v>4</v>
      </c>
      <c r="L23" s="78">
        <v>3</v>
      </c>
      <c r="M23" s="78">
        <v>3</v>
      </c>
      <c r="N23" s="78">
        <v>3</v>
      </c>
      <c r="O23" s="78"/>
      <c r="P23" s="78"/>
      <c r="Q23" s="78"/>
      <c r="R23" s="78"/>
      <c r="S23" s="78"/>
      <c r="T23" s="78"/>
      <c r="U23" s="78"/>
      <c r="V23" s="230">
        <f t="shared" si="0"/>
        <v>2</v>
      </c>
      <c r="W23" s="182">
        <f t="shared" si="1"/>
        <v>0</v>
      </c>
      <c r="X23" s="182">
        <f t="shared" si="2"/>
        <v>0</v>
      </c>
      <c r="Y23" s="182">
        <f t="shared" si="3"/>
        <v>1</v>
      </c>
      <c r="Z23" s="182">
        <f t="shared" si="4"/>
        <v>4</v>
      </c>
      <c r="AA23" s="182">
        <f t="shared" si="5"/>
        <v>1</v>
      </c>
      <c r="AB23" s="182">
        <f t="shared" si="6"/>
        <v>1</v>
      </c>
      <c r="AC23" s="182">
        <f t="shared" si="7"/>
        <v>7</v>
      </c>
      <c r="AD23" s="272">
        <f t="shared" si="8"/>
        <v>3.2857142857142856</v>
      </c>
      <c r="AE23" s="90">
        <f>IF(AWX7=5,0.5,IF(AW23=4,0.25,IF(AW23&lt;=3,0)))</f>
        <v>0</v>
      </c>
      <c r="AF23" s="1"/>
      <c r="AG23" s="229" t="str">
        <f t="shared" si="9"/>
        <v>з</v>
      </c>
      <c r="AH23" s="229" t="str">
        <f t="shared" si="10"/>
        <v>з</v>
      </c>
      <c r="AI23" s="229">
        <f t="shared" si="11"/>
        <v>3</v>
      </c>
      <c r="AJ23" s="229">
        <f t="shared" si="12"/>
        <v>5</v>
      </c>
      <c r="AK23" s="229">
        <f t="shared" si="13"/>
        <v>2</v>
      </c>
      <c r="AL23" s="229">
        <f t="shared" si="14"/>
        <v>4</v>
      </c>
      <c r="AM23" s="229">
        <f t="shared" si="15"/>
        <v>3</v>
      </c>
      <c r="AN23" s="229">
        <f t="shared" si="16"/>
        <v>3</v>
      </c>
      <c r="AO23" s="229">
        <f t="shared" si="17"/>
        <v>3</v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2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54" x14ac:dyDescent="0.25">
      <c r="A24" s="73">
        <v>19</v>
      </c>
      <c r="B24" s="190"/>
      <c r="C24" s="108" t="s">
        <v>31</v>
      </c>
      <c r="D24" s="109" t="s">
        <v>793</v>
      </c>
      <c r="E24" s="77">
        <v>2631</v>
      </c>
      <c r="F24" s="78" t="s">
        <v>33</v>
      </c>
      <c r="G24" s="78" t="s">
        <v>33</v>
      </c>
      <c r="H24" s="78">
        <v>4</v>
      </c>
      <c r="I24" s="78">
        <v>5</v>
      </c>
      <c r="J24" s="78">
        <v>5</v>
      </c>
      <c r="K24" s="78">
        <v>5</v>
      </c>
      <c r="L24" s="78">
        <v>4</v>
      </c>
      <c r="M24" s="78">
        <v>5</v>
      </c>
      <c r="N24" s="78">
        <v>5</v>
      </c>
      <c r="O24" s="78"/>
      <c r="P24" s="78"/>
      <c r="Q24" s="78"/>
      <c r="R24" s="78"/>
      <c r="S24" s="78"/>
      <c r="T24" s="78"/>
      <c r="U24" s="78"/>
      <c r="V24" s="230">
        <f t="shared" si="0"/>
        <v>4</v>
      </c>
      <c r="W24" s="182">
        <f t="shared" si="1"/>
        <v>0</v>
      </c>
      <c r="X24" s="182">
        <f t="shared" si="2"/>
        <v>0</v>
      </c>
      <c r="Y24" s="182">
        <f t="shared" si="3"/>
        <v>0</v>
      </c>
      <c r="Z24" s="182">
        <f t="shared" si="4"/>
        <v>0</v>
      </c>
      <c r="AA24" s="182">
        <f t="shared" si="5"/>
        <v>2</v>
      </c>
      <c r="AB24" s="182">
        <f t="shared" si="6"/>
        <v>5</v>
      </c>
      <c r="AC24" s="182">
        <f t="shared" si="7"/>
        <v>7</v>
      </c>
      <c r="AD24" s="272">
        <f t="shared" si="8"/>
        <v>4.7142857142857144</v>
      </c>
      <c r="AE24" s="90">
        <f>IF(AWX7=5,0.5,IF(AW24=4,0.25,IF(AW24&lt;=3,0)))</f>
        <v>0</v>
      </c>
      <c r="AF24" s="1"/>
      <c r="AG24" s="229" t="str">
        <f t="shared" si="9"/>
        <v>з</v>
      </c>
      <c r="AH24" s="229" t="str">
        <f t="shared" si="10"/>
        <v>з</v>
      </c>
      <c r="AI24" s="229">
        <f t="shared" si="11"/>
        <v>4</v>
      </c>
      <c r="AJ24" s="229">
        <f t="shared" si="12"/>
        <v>5</v>
      </c>
      <c r="AK24" s="229">
        <f t="shared" si="13"/>
        <v>5</v>
      </c>
      <c r="AL24" s="229">
        <f t="shared" si="14"/>
        <v>5</v>
      </c>
      <c r="AM24" s="229">
        <f t="shared" si="15"/>
        <v>4</v>
      </c>
      <c r="AN24" s="229">
        <f t="shared" si="16"/>
        <v>5</v>
      </c>
      <c r="AO24" s="229">
        <f t="shared" si="17"/>
        <v>5</v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2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54" x14ac:dyDescent="0.25">
      <c r="A25" s="73">
        <v>20</v>
      </c>
      <c r="B25" s="190"/>
      <c r="C25" s="108" t="s">
        <v>31</v>
      </c>
      <c r="D25" s="109" t="s">
        <v>794</v>
      </c>
      <c r="E25" s="77">
        <v>2631</v>
      </c>
      <c r="F25" s="78" t="s">
        <v>33</v>
      </c>
      <c r="G25" s="78" t="s">
        <v>795</v>
      </c>
      <c r="H25" s="78">
        <v>3</v>
      </c>
      <c r="I25" s="78">
        <v>4</v>
      </c>
      <c r="J25" s="78">
        <v>5</v>
      </c>
      <c r="K25" s="78">
        <v>5</v>
      </c>
      <c r="L25" s="78" t="s">
        <v>35</v>
      </c>
      <c r="M25" s="78">
        <v>4</v>
      </c>
      <c r="N25" s="78">
        <v>4</v>
      </c>
      <c r="O25" s="78"/>
      <c r="P25" s="78"/>
      <c r="Q25" s="78"/>
      <c r="R25" s="78"/>
      <c r="S25" s="78"/>
      <c r="T25" s="78"/>
      <c r="U25" s="78"/>
      <c r="V25" s="230">
        <f t="shared" si="0"/>
        <v>2</v>
      </c>
      <c r="W25" s="182">
        <f t="shared" si="1"/>
        <v>0</v>
      </c>
      <c r="X25" s="182">
        <f t="shared" si="2"/>
        <v>0</v>
      </c>
      <c r="Y25" s="182">
        <f t="shared" si="3"/>
        <v>2</v>
      </c>
      <c r="Z25" s="182">
        <f t="shared" si="4"/>
        <v>1</v>
      </c>
      <c r="AA25" s="182">
        <f t="shared" si="5"/>
        <v>3</v>
      </c>
      <c r="AB25" s="182">
        <f t="shared" si="6"/>
        <v>2</v>
      </c>
      <c r="AC25" s="182">
        <f t="shared" si="7"/>
        <v>8</v>
      </c>
      <c r="AD25" s="272">
        <f t="shared" si="8"/>
        <v>3.625</v>
      </c>
      <c r="AE25" s="90">
        <f>IF(AWX7=5,0.5,IF(AW25=4,0.25,IF(AW25&lt;=3,0)))</f>
        <v>0</v>
      </c>
      <c r="AF25" s="1"/>
      <c r="AG25" s="229" t="str">
        <f t="shared" si="9"/>
        <v>з</v>
      </c>
      <c r="AH25" s="229" t="str">
        <f t="shared" si="10"/>
        <v>н</v>
      </c>
      <c r="AI25" s="229">
        <f t="shared" si="11"/>
        <v>3</v>
      </c>
      <c r="AJ25" s="229">
        <f t="shared" si="12"/>
        <v>4</v>
      </c>
      <c r="AK25" s="229">
        <f t="shared" si="13"/>
        <v>5</v>
      </c>
      <c r="AL25" s="229">
        <f t="shared" si="14"/>
        <v>5</v>
      </c>
      <c r="AM25" s="229">
        <f t="shared" si="15"/>
        <v>2</v>
      </c>
      <c r="AN25" s="229">
        <f t="shared" si="16"/>
        <v>4</v>
      </c>
      <c r="AO25" s="229">
        <f t="shared" si="17"/>
        <v>4</v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73">
        <v>21</v>
      </c>
      <c r="B26" s="190"/>
      <c r="C26" s="108" t="s">
        <v>31</v>
      </c>
      <c r="D26" s="275" t="s">
        <v>796</v>
      </c>
      <c r="E26" s="77">
        <v>2631</v>
      </c>
      <c r="F26" s="78" t="s">
        <v>33</v>
      </c>
      <c r="G26" s="78" t="s">
        <v>783</v>
      </c>
      <c r="H26" s="78">
        <v>3</v>
      </c>
      <c r="I26" s="78">
        <v>4</v>
      </c>
      <c r="J26" s="78">
        <v>4</v>
      </c>
      <c r="K26" s="78">
        <v>5</v>
      </c>
      <c r="L26" s="78" t="s">
        <v>35</v>
      </c>
      <c r="M26" s="78">
        <v>3</v>
      </c>
      <c r="N26" s="78">
        <v>4</v>
      </c>
      <c r="O26" s="78"/>
      <c r="P26" s="78"/>
      <c r="Q26" s="78"/>
      <c r="R26" s="78"/>
      <c r="S26" s="78"/>
      <c r="T26" s="78"/>
      <c r="U26" s="78"/>
      <c r="V26" s="230">
        <f t="shared" si="0"/>
        <v>2</v>
      </c>
      <c r="W26" s="182">
        <f t="shared" si="1"/>
        <v>0</v>
      </c>
      <c r="X26" s="182">
        <f t="shared" si="2"/>
        <v>0</v>
      </c>
      <c r="Y26" s="182">
        <f t="shared" si="3"/>
        <v>2</v>
      </c>
      <c r="Z26" s="182">
        <f t="shared" si="4"/>
        <v>2</v>
      </c>
      <c r="AA26" s="182">
        <f t="shared" si="5"/>
        <v>3</v>
      </c>
      <c r="AB26" s="182">
        <f t="shared" si="6"/>
        <v>1</v>
      </c>
      <c r="AC26" s="182">
        <f t="shared" si="7"/>
        <v>8</v>
      </c>
      <c r="AD26" s="272">
        <f t="shared" si="8"/>
        <v>3.375</v>
      </c>
      <c r="AE26" s="90">
        <f>IF(AWX7=5,0.5,IF(AW26=4,0.25,IF(AW26&lt;=3,0)))</f>
        <v>0</v>
      </c>
      <c r="AF26" s="1"/>
      <c r="AG26" s="229" t="str">
        <f t="shared" si="9"/>
        <v>з</v>
      </c>
      <c r="AH26" s="229" t="str">
        <f t="shared" si="10"/>
        <v>н</v>
      </c>
      <c r="AI26" s="229">
        <f t="shared" si="11"/>
        <v>3</v>
      </c>
      <c r="AJ26" s="229">
        <f t="shared" si="12"/>
        <v>4</v>
      </c>
      <c r="AK26" s="229">
        <f t="shared" si="13"/>
        <v>4</v>
      </c>
      <c r="AL26" s="229">
        <f t="shared" si="14"/>
        <v>5</v>
      </c>
      <c r="AM26" s="229">
        <f t="shared" si="15"/>
        <v>2</v>
      </c>
      <c r="AN26" s="229">
        <f t="shared" si="16"/>
        <v>3</v>
      </c>
      <c r="AO26" s="229">
        <f t="shared" si="17"/>
        <v>4</v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36" x14ac:dyDescent="0.25">
      <c r="A27" s="73">
        <v>22</v>
      </c>
      <c r="B27" s="190"/>
      <c r="C27" s="108" t="s">
        <v>31</v>
      </c>
      <c r="D27" s="109" t="s">
        <v>797</v>
      </c>
      <c r="E27" s="77">
        <v>2631</v>
      </c>
      <c r="F27" s="78" t="s">
        <v>33</v>
      </c>
      <c r="G27" s="78" t="s">
        <v>33</v>
      </c>
      <c r="H27" s="78">
        <v>4</v>
      </c>
      <c r="I27" s="78">
        <v>4</v>
      </c>
      <c r="J27" s="78">
        <v>4</v>
      </c>
      <c r="K27" s="78">
        <v>5</v>
      </c>
      <c r="L27" s="78">
        <v>5</v>
      </c>
      <c r="M27" s="78">
        <v>4</v>
      </c>
      <c r="N27" s="78">
        <v>4</v>
      </c>
      <c r="O27" s="78"/>
      <c r="P27" s="78"/>
      <c r="Q27" s="78"/>
      <c r="R27" s="78"/>
      <c r="S27" s="78"/>
      <c r="T27" s="78"/>
      <c r="U27" s="78"/>
      <c r="V27" s="230">
        <f t="shared" si="0"/>
        <v>4</v>
      </c>
      <c r="W27" s="182">
        <f t="shared" si="1"/>
        <v>0</v>
      </c>
      <c r="X27" s="182">
        <f t="shared" si="2"/>
        <v>0</v>
      </c>
      <c r="Y27" s="182">
        <f t="shared" si="3"/>
        <v>0</v>
      </c>
      <c r="Z27" s="182">
        <f t="shared" si="4"/>
        <v>0</v>
      </c>
      <c r="AA27" s="182">
        <f t="shared" si="5"/>
        <v>5</v>
      </c>
      <c r="AB27" s="182">
        <f t="shared" si="6"/>
        <v>2</v>
      </c>
      <c r="AC27" s="182">
        <f t="shared" si="7"/>
        <v>7</v>
      </c>
      <c r="AD27" s="272">
        <f t="shared" si="8"/>
        <v>4.2857142857142856</v>
      </c>
      <c r="AE27" s="90">
        <f>IF(AWX7=5,0.5,IF(AW27=4,0.25,IF(AW27&lt;=3,0)))</f>
        <v>0</v>
      </c>
      <c r="AF27" s="1"/>
      <c r="AG27" s="229" t="str">
        <f t="shared" si="9"/>
        <v>з</v>
      </c>
      <c r="AH27" s="229" t="str">
        <f t="shared" si="10"/>
        <v>з</v>
      </c>
      <c r="AI27" s="229">
        <f t="shared" si="11"/>
        <v>4</v>
      </c>
      <c r="AJ27" s="229">
        <f t="shared" si="12"/>
        <v>4</v>
      </c>
      <c r="AK27" s="229">
        <f t="shared" si="13"/>
        <v>4</v>
      </c>
      <c r="AL27" s="229">
        <f t="shared" si="14"/>
        <v>5</v>
      </c>
      <c r="AM27" s="229">
        <f t="shared" si="15"/>
        <v>5</v>
      </c>
      <c r="AN27" s="229">
        <f t="shared" si="16"/>
        <v>4</v>
      </c>
      <c r="AO27" s="229">
        <f t="shared" si="17"/>
        <v>4</v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2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54" x14ac:dyDescent="0.25">
      <c r="A28" s="73">
        <v>23</v>
      </c>
      <c r="B28" s="190"/>
      <c r="C28" s="108" t="s">
        <v>110</v>
      </c>
      <c r="D28" s="109" t="s">
        <v>798</v>
      </c>
      <c r="E28" s="77">
        <v>2631</v>
      </c>
      <c r="F28" s="78" t="s">
        <v>33</v>
      </c>
      <c r="G28" s="78" t="s">
        <v>33</v>
      </c>
      <c r="H28" s="78">
        <v>5</v>
      </c>
      <c r="I28" s="78">
        <v>4</v>
      </c>
      <c r="J28" s="78">
        <v>3</v>
      </c>
      <c r="K28" s="78">
        <v>5</v>
      </c>
      <c r="L28" s="78">
        <v>3</v>
      </c>
      <c r="M28" s="78">
        <v>3</v>
      </c>
      <c r="N28" s="78">
        <v>4</v>
      </c>
      <c r="O28" s="78"/>
      <c r="P28" s="78"/>
      <c r="Q28" s="78"/>
      <c r="R28" s="78"/>
      <c r="S28" s="78"/>
      <c r="T28" s="78"/>
      <c r="U28" s="78"/>
      <c r="V28" s="230">
        <f t="shared" si="0"/>
        <v>3</v>
      </c>
      <c r="W28" s="182">
        <f t="shared" si="1"/>
        <v>0</v>
      </c>
      <c r="X28" s="182">
        <f t="shared" si="2"/>
        <v>0</v>
      </c>
      <c r="Y28" s="182">
        <f t="shared" si="3"/>
        <v>0</v>
      </c>
      <c r="Z28" s="182">
        <f t="shared" si="4"/>
        <v>3</v>
      </c>
      <c r="AA28" s="182">
        <f t="shared" si="5"/>
        <v>2</v>
      </c>
      <c r="AB28" s="182">
        <f t="shared" si="6"/>
        <v>2</v>
      </c>
      <c r="AC28" s="182">
        <f t="shared" si="7"/>
        <v>7</v>
      </c>
      <c r="AD28" s="272">
        <f t="shared" si="8"/>
        <v>3.8571428571428572</v>
      </c>
      <c r="AE28" s="90">
        <f>IF(AWX7=5,0.5,IF(AW28=4,0.25,IF(AW28&lt;=3,0)))</f>
        <v>0</v>
      </c>
      <c r="AF28" s="1"/>
      <c r="AG28" s="229" t="str">
        <f t="shared" si="9"/>
        <v>з</v>
      </c>
      <c r="AH28" s="229" t="str">
        <f t="shared" si="10"/>
        <v>з</v>
      </c>
      <c r="AI28" s="229">
        <f t="shared" si="11"/>
        <v>5</v>
      </c>
      <c r="AJ28" s="229">
        <f t="shared" si="12"/>
        <v>4</v>
      </c>
      <c r="AK28" s="229">
        <f t="shared" si="13"/>
        <v>3</v>
      </c>
      <c r="AL28" s="229">
        <f t="shared" si="14"/>
        <v>5</v>
      </c>
      <c r="AM28" s="229">
        <f t="shared" si="15"/>
        <v>3</v>
      </c>
      <c r="AN28" s="229">
        <f t="shared" si="16"/>
        <v>3</v>
      </c>
      <c r="AO28" s="229">
        <f t="shared" si="17"/>
        <v>4</v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2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36" x14ac:dyDescent="0.25">
      <c r="A29" s="73">
        <v>24</v>
      </c>
      <c r="B29" s="190"/>
      <c r="C29" s="108" t="s">
        <v>31</v>
      </c>
      <c r="D29" s="109" t="s">
        <v>799</v>
      </c>
      <c r="E29" s="77">
        <v>2631</v>
      </c>
      <c r="F29" s="78" t="s">
        <v>33</v>
      </c>
      <c r="G29" s="78" t="s">
        <v>33</v>
      </c>
      <c r="H29" s="78">
        <v>3</v>
      </c>
      <c r="I29" s="78">
        <v>5</v>
      </c>
      <c r="J29" s="78">
        <v>3</v>
      </c>
      <c r="K29" s="78">
        <v>5</v>
      </c>
      <c r="L29" s="78">
        <v>4</v>
      </c>
      <c r="M29" s="78">
        <v>3</v>
      </c>
      <c r="N29" s="78">
        <v>5</v>
      </c>
      <c r="O29" s="78"/>
      <c r="P29" s="78"/>
      <c r="Q29" s="78"/>
      <c r="R29" s="78"/>
      <c r="S29" s="78"/>
      <c r="T29" s="78"/>
      <c r="U29" s="78"/>
      <c r="V29" s="230">
        <f t="shared" si="0"/>
        <v>3</v>
      </c>
      <c r="W29" s="182">
        <f t="shared" si="1"/>
        <v>0</v>
      </c>
      <c r="X29" s="182">
        <f t="shared" si="2"/>
        <v>0</v>
      </c>
      <c r="Y29" s="182">
        <f t="shared" si="3"/>
        <v>0</v>
      </c>
      <c r="Z29" s="182">
        <f t="shared" si="4"/>
        <v>3</v>
      </c>
      <c r="AA29" s="182">
        <f t="shared" si="5"/>
        <v>1</v>
      </c>
      <c r="AB29" s="182">
        <f t="shared" si="6"/>
        <v>3</v>
      </c>
      <c r="AC29" s="182">
        <f t="shared" si="7"/>
        <v>7</v>
      </c>
      <c r="AD29" s="272">
        <f t="shared" si="8"/>
        <v>4</v>
      </c>
      <c r="AE29" s="90">
        <f>IF(AWX7=5,0.5,IF(AW29=4,0.25,IF(AW29&lt;=3,0)))</f>
        <v>0</v>
      </c>
      <c r="AF29" s="1"/>
      <c r="AG29" s="229" t="str">
        <f t="shared" si="9"/>
        <v>з</v>
      </c>
      <c r="AH29" s="229" t="str">
        <f t="shared" si="10"/>
        <v>з</v>
      </c>
      <c r="AI29" s="229">
        <f t="shared" si="11"/>
        <v>3</v>
      </c>
      <c r="AJ29" s="229">
        <f t="shared" si="12"/>
        <v>5</v>
      </c>
      <c r="AK29" s="229">
        <f t="shared" si="13"/>
        <v>3</v>
      </c>
      <c r="AL29" s="229">
        <f t="shared" si="14"/>
        <v>5</v>
      </c>
      <c r="AM29" s="229">
        <f t="shared" si="15"/>
        <v>4</v>
      </c>
      <c r="AN29" s="229">
        <f t="shared" si="16"/>
        <v>3</v>
      </c>
      <c r="AO29" s="229">
        <f t="shared" si="17"/>
        <v>5</v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2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36" x14ac:dyDescent="0.25">
      <c r="A30" s="73">
        <v>25</v>
      </c>
      <c r="B30" s="190"/>
      <c r="C30" s="108" t="s">
        <v>31</v>
      </c>
      <c r="D30" s="109" t="s">
        <v>800</v>
      </c>
      <c r="E30" s="77">
        <v>2631</v>
      </c>
      <c r="F30" s="78" t="s">
        <v>33</v>
      </c>
      <c r="G30" s="78" t="s">
        <v>33</v>
      </c>
      <c r="H30" s="78">
        <v>4</v>
      </c>
      <c r="I30" s="78">
        <v>4</v>
      </c>
      <c r="J30" s="78">
        <v>3</v>
      </c>
      <c r="K30" s="78">
        <v>4</v>
      </c>
      <c r="L30" s="78">
        <v>4</v>
      </c>
      <c r="M30" s="78">
        <v>4</v>
      </c>
      <c r="N30" s="78">
        <v>4</v>
      </c>
      <c r="O30" s="78"/>
      <c r="P30" s="78"/>
      <c r="Q30" s="78"/>
      <c r="R30" s="78"/>
      <c r="S30" s="78"/>
      <c r="T30" s="78"/>
      <c r="U30" s="78"/>
      <c r="V30" s="230">
        <f t="shared" si="0"/>
        <v>3</v>
      </c>
      <c r="W30" s="182">
        <f t="shared" si="1"/>
        <v>0</v>
      </c>
      <c r="X30" s="182">
        <f t="shared" si="2"/>
        <v>0</v>
      </c>
      <c r="Y30" s="182">
        <f t="shared" si="3"/>
        <v>0</v>
      </c>
      <c r="Z30" s="182">
        <f t="shared" si="4"/>
        <v>1</v>
      </c>
      <c r="AA30" s="182">
        <f t="shared" si="5"/>
        <v>6</v>
      </c>
      <c r="AB30" s="182">
        <f t="shared" si="6"/>
        <v>0</v>
      </c>
      <c r="AC30" s="182">
        <f t="shared" si="7"/>
        <v>7</v>
      </c>
      <c r="AD30" s="272">
        <f t="shared" si="8"/>
        <v>3.8571428571428572</v>
      </c>
      <c r="AE30" s="90">
        <f>IF(AWX7=5,0.5,IF(AW30=4,0.25,IF(AW30&lt;=3,0)))</f>
        <v>0</v>
      </c>
      <c r="AF30" s="1"/>
      <c r="AG30" s="229" t="str">
        <f t="shared" si="9"/>
        <v>з</v>
      </c>
      <c r="AH30" s="229" t="str">
        <f t="shared" si="10"/>
        <v>з</v>
      </c>
      <c r="AI30" s="229">
        <f t="shared" si="11"/>
        <v>4</v>
      </c>
      <c r="AJ30" s="229">
        <f t="shared" si="12"/>
        <v>4</v>
      </c>
      <c r="AK30" s="229">
        <f t="shared" si="13"/>
        <v>3</v>
      </c>
      <c r="AL30" s="229">
        <f t="shared" si="14"/>
        <v>4</v>
      </c>
      <c r="AM30" s="229">
        <f t="shared" si="15"/>
        <v>4</v>
      </c>
      <c r="AN30" s="229">
        <f t="shared" si="16"/>
        <v>4</v>
      </c>
      <c r="AO30" s="229">
        <f t="shared" si="17"/>
        <v>4</v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2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54" x14ac:dyDescent="0.25">
      <c r="A31" s="73">
        <v>26</v>
      </c>
      <c r="B31" s="190"/>
      <c r="C31" s="108" t="s">
        <v>31</v>
      </c>
      <c r="D31" s="109" t="s">
        <v>801</v>
      </c>
      <c r="E31" s="77">
        <v>2631</v>
      </c>
      <c r="F31" s="78" t="s">
        <v>33</v>
      </c>
      <c r="G31" s="78" t="s">
        <v>33</v>
      </c>
      <c r="H31" s="78">
        <v>3</v>
      </c>
      <c r="I31" s="78">
        <v>4</v>
      </c>
      <c r="J31" s="78">
        <v>3</v>
      </c>
      <c r="K31" s="78">
        <v>5</v>
      </c>
      <c r="L31" s="78">
        <v>3</v>
      </c>
      <c r="M31" s="78">
        <v>3</v>
      </c>
      <c r="N31" s="78">
        <v>3</v>
      </c>
      <c r="O31" s="78"/>
      <c r="P31" s="78"/>
      <c r="Q31" s="78"/>
      <c r="R31" s="78"/>
      <c r="S31" s="78"/>
      <c r="T31" s="78"/>
      <c r="U31" s="78"/>
      <c r="V31" s="230">
        <f t="shared" si="0"/>
        <v>3</v>
      </c>
      <c r="W31" s="182">
        <f t="shared" si="1"/>
        <v>0</v>
      </c>
      <c r="X31" s="182">
        <f t="shared" si="2"/>
        <v>0</v>
      </c>
      <c r="Y31" s="182">
        <f t="shared" si="3"/>
        <v>0</v>
      </c>
      <c r="Z31" s="182">
        <f t="shared" si="4"/>
        <v>5</v>
      </c>
      <c r="AA31" s="182">
        <f t="shared" si="5"/>
        <v>1</v>
      </c>
      <c r="AB31" s="182">
        <f t="shared" si="6"/>
        <v>1</v>
      </c>
      <c r="AC31" s="182">
        <f t="shared" si="7"/>
        <v>7</v>
      </c>
      <c r="AD31" s="272">
        <f t="shared" si="8"/>
        <v>3.4285714285714284</v>
      </c>
      <c r="AE31" s="90">
        <f>IF(AWX7=5,0.5,IF(AW31=4,0.25,IF(AW31&lt;=3,0)))</f>
        <v>0</v>
      </c>
      <c r="AF31" s="1"/>
      <c r="AG31" s="229" t="str">
        <f t="shared" si="9"/>
        <v>з</v>
      </c>
      <c r="AH31" s="229" t="str">
        <f t="shared" si="10"/>
        <v>з</v>
      </c>
      <c r="AI31" s="229">
        <f t="shared" si="11"/>
        <v>3</v>
      </c>
      <c r="AJ31" s="229">
        <f t="shared" si="12"/>
        <v>4</v>
      </c>
      <c r="AK31" s="229">
        <f t="shared" si="13"/>
        <v>3</v>
      </c>
      <c r="AL31" s="229">
        <f t="shared" si="14"/>
        <v>5</v>
      </c>
      <c r="AM31" s="229">
        <f t="shared" si="15"/>
        <v>3</v>
      </c>
      <c r="AN31" s="229">
        <f t="shared" si="16"/>
        <v>3</v>
      </c>
      <c r="AO31" s="229">
        <f t="shared" si="17"/>
        <v>3</v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2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8" x14ac:dyDescent="0.25">
      <c r="A32" s="73"/>
      <c r="B32" s="27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230">
        <f t="shared" si="0"/>
        <v>0</v>
      </c>
      <c r="W32" s="182">
        <f t="shared" si="1"/>
        <v>0</v>
      </c>
      <c r="X32" s="182">
        <f t="shared" si="2"/>
        <v>0</v>
      </c>
      <c r="Y32" s="182">
        <f t="shared" si="3"/>
        <v>0</v>
      </c>
      <c r="Z32" s="182">
        <f t="shared" si="4"/>
        <v>0</v>
      </c>
      <c r="AA32" s="182">
        <f t="shared" si="5"/>
        <v>0</v>
      </c>
      <c r="AB32" s="182">
        <f t="shared" si="6"/>
        <v>0</v>
      </c>
      <c r="AC32" s="182">
        <f t="shared" si="7"/>
        <v>0</v>
      </c>
      <c r="AD32" s="272" t="str">
        <f t="shared" si="8"/>
        <v/>
      </c>
      <c r="AE32" s="90">
        <f>IF(AWX7=5,0.5,IF(AW32=4,0.25,IF(AW32&lt;=3,0)))</f>
        <v>0</v>
      </c>
      <c r="AF32" s="1"/>
      <c r="AG32" s="229" t="str">
        <f t="shared" si="9"/>
        <v/>
      </c>
      <c r="AH32" s="229" t="str">
        <f t="shared" si="10"/>
        <v/>
      </c>
      <c r="AI32" s="229" t="str">
        <f t="shared" si="11"/>
        <v/>
      </c>
      <c r="AJ32" s="229" t="str">
        <f t="shared" si="12"/>
        <v/>
      </c>
      <c r="AK32" s="229" t="str">
        <f t="shared" si="13"/>
        <v/>
      </c>
      <c r="AL32" s="229" t="str">
        <f t="shared" si="14"/>
        <v/>
      </c>
      <c r="AM32" s="229" t="str">
        <f t="shared" si="15"/>
        <v/>
      </c>
      <c r="AN32" s="229" t="str">
        <f t="shared" si="16"/>
        <v/>
      </c>
      <c r="AO32" s="229" t="str">
        <f t="shared" si="17"/>
        <v/>
      </c>
      <c r="AP32" s="229" t="str">
        <f t="shared" si="18"/>
        <v/>
      </c>
      <c r="AQ32" s="229" t="str">
        <f t="shared" si="19"/>
        <v/>
      </c>
      <c r="AR32" s="229" t="str">
        <f t="shared" si="20"/>
        <v/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8" x14ac:dyDescent="0.25">
      <c r="A33" s="73"/>
      <c r="B33" s="27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30">
        <f t="shared" si="0"/>
        <v>0</v>
      </c>
      <c r="W33" s="182">
        <f t="shared" si="1"/>
        <v>0</v>
      </c>
      <c r="X33" s="182">
        <f t="shared" si="2"/>
        <v>0</v>
      </c>
      <c r="Y33" s="182">
        <f t="shared" si="3"/>
        <v>0</v>
      </c>
      <c r="Z33" s="182">
        <f t="shared" si="4"/>
        <v>0</v>
      </c>
      <c r="AA33" s="182">
        <f t="shared" si="5"/>
        <v>0</v>
      </c>
      <c r="AB33" s="182">
        <f t="shared" si="6"/>
        <v>0</v>
      </c>
      <c r="AC33" s="182">
        <f t="shared" si="7"/>
        <v>0</v>
      </c>
      <c r="AD33" s="272" t="str">
        <f t="shared" si="8"/>
        <v/>
      </c>
      <c r="AE33" s="90">
        <f>IF(AWX7=5,0.5,IF(AW33=4,0.25,IF(AW33&lt;=3,0)))</f>
        <v>0</v>
      </c>
      <c r="AF33" s="1"/>
      <c r="AG33" s="229" t="str">
        <f t="shared" si="9"/>
        <v/>
      </c>
      <c r="AH33" s="229" t="str">
        <f t="shared" si="10"/>
        <v/>
      </c>
      <c r="AI33" s="229" t="str">
        <f t="shared" si="11"/>
        <v/>
      </c>
      <c r="AJ33" s="229" t="str">
        <f t="shared" si="12"/>
        <v/>
      </c>
      <c r="AK33" s="229" t="str">
        <f t="shared" si="13"/>
        <v/>
      </c>
      <c r="AL33" s="229" t="str">
        <f t="shared" si="14"/>
        <v/>
      </c>
      <c r="AM33" s="229" t="str">
        <f t="shared" si="15"/>
        <v/>
      </c>
      <c r="AN33" s="229" t="str">
        <f t="shared" si="16"/>
        <v/>
      </c>
      <c r="AO33" s="229" t="str">
        <f t="shared" si="17"/>
        <v/>
      </c>
      <c r="AP33" s="229" t="str">
        <f t="shared" si="18"/>
        <v/>
      </c>
      <c r="AQ33" s="229" t="str">
        <f t="shared" si="19"/>
        <v/>
      </c>
      <c r="AR33" s="229" t="str">
        <f t="shared" si="20"/>
        <v/>
      </c>
      <c r="AS33" s="229" t="str">
        <f t="shared" si="21"/>
        <v/>
      </c>
      <c r="AT33" s="229" t="str">
        <f t="shared" si="22"/>
        <v/>
      </c>
      <c r="AU33" s="229" t="str">
        <f t="shared" si="23"/>
        <v/>
      </c>
      <c r="AV33" s="229" t="str">
        <f t="shared" si="24"/>
        <v/>
      </c>
      <c r="AW33" s="230">
        <f t="shared" si="25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3">
      <c r="A34" s="73"/>
      <c r="B34" s="110"/>
      <c r="C34" s="276"/>
      <c r="D34" s="277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230">
        <f t="shared" si="0"/>
        <v>0</v>
      </c>
      <c r="W34" s="182">
        <f t="shared" si="1"/>
        <v>0</v>
      </c>
      <c r="X34" s="182">
        <f t="shared" si="2"/>
        <v>0</v>
      </c>
      <c r="Y34" s="182">
        <f t="shared" si="3"/>
        <v>0</v>
      </c>
      <c r="Z34" s="182">
        <f t="shared" si="4"/>
        <v>0</v>
      </c>
      <c r="AA34" s="182">
        <f t="shared" si="5"/>
        <v>0</v>
      </c>
      <c r="AB34" s="182">
        <f t="shared" si="6"/>
        <v>0</v>
      </c>
      <c r="AC34" s="182">
        <f t="shared" si="7"/>
        <v>0</v>
      </c>
      <c r="AD34" s="272" t="str">
        <f t="shared" si="8"/>
        <v/>
      </c>
      <c r="AE34" s="90">
        <f>IF(AWX7=5,0.5,IF(AW34=4,0.25,IF(AW34&lt;=3,0)))</f>
        <v>0</v>
      </c>
      <c r="AF34" s="1"/>
      <c r="AG34" s="229" t="str">
        <f t="shared" si="9"/>
        <v/>
      </c>
      <c r="AH34" s="229" t="str">
        <f t="shared" si="10"/>
        <v/>
      </c>
      <c r="AI34" s="229" t="str">
        <f t="shared" si="11"/>
        <v/>
      </c>
      <c r="AJ34" s="229" t="str">
        <f t="shared" si="12"/>
        <v/>
      </c>
      <c r="AK34" s="229" t="str">
        <f t="shared" si="13"/>
        <v/>
      </c>
      <c r="AL34" s="229" t="str">
        <f t="shared" si="14"/>
        <v/>
      </c>
      <c r="AM34" s="229" t="str">
        <f t="shared" si="15"/>
        <v/>
      </c>
      <c r="AN34" s="229" t="str">
        <f t="shared" si="16"/>
        <v/>
      </c>
      <c r="AO34" s="229" t="str">
        <f t="shared" si="17"/>
        <v/>
      </c>
      <c r="AP34" s="229" t="str">
        <f t="shared" si="18"/>
        <v/>
      </c>
      <c r="AQ34" s="229" t="str">
        <f t="shared" si="19"/>
        <v/>
      </c>
      <c r="AR34" s="229" t="str">
        <f t="shared" si="20"/>
        <v/>
      </c>
      <c r="AS34" s="229" t="str">
        <f t="shared" si="21"/>
        <v/>
      </c>
      <c r="AT34" s="229" t="str">
        <f t="shared" si="22"/>
        <v/>
      </c>
      <c r="AU34" s="229" t="str">
        <f t="shared" si="23"/>
        <v/>
      </c>
      <c r="AV34" s="229" t="str">
        <f t="shared" si="24"/>
        <v/>
      </c>
      <c r="AW34" s="230">
        <f t="shared" si="25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3">
      <c r="A35" s="73"/>
      <c r="B35" s="110"/>
      <c r="C35" s="276"/>
      <c r="D35" s="277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230">
        <f t="shared" si="0"/>
        <v>0</v>
      </c>
      <c r="W35" s="182">
        <f t="shared" si="1"/>
        <v>0</v>
      </c>
      <c r="X35" s="182">
        <f t="shared" si="2"/>
        <v>0</v>
      </c>
      <c r="Y35" s="182">
        <f t="shared" si="3"/>
        <v>0</v>
      </c>
      <c r="Z35" s="182">
        <f t="shared" si="4"/>
        <v>0</v>
      </c>
      <c r="AA35" s="182">
        <f t="shared" si="5"/>
        <v>0</v>
      </c>
      <c r="AB35" s="182">
        <f t="shared" si="6"/>
        <v>0</v>
      </c>
      <c r="AC35" s="182">
        <f t="shared" si="7"/>
        <v>0</v>
      </c>
      <c r="AD35" s="272" t="str">
        <f t="shared" si="8"/>
        <v/>
      </c>
      <c r="AE35" s="90">
        <f>IF(AWX7=5,0.5,IF(AW35=4,0.25,IF(AW35&lt;=3,0)))</f>
        <v>0</v>
      </c>
      <c r="AF35" s="1"/>
      <c r="AG35" s="229" t="str">
        <f t="shared" si="9"/>
        <v/>
      </c>
      <c r="AH35" s="229" t="str">
        <f t="shared" si="10"/>
        <v/>
      </c>
      <c r="AI35" s="229" t="str">
        <f t="shared" si="11"/>
        <v/>
      </c>
      <c r="AJ35" s="229" t="str">
        <f t="shared" si="12"/>
        <v/>
      </c>
      <c r="AK35" s="229" t="str">
        <f t="shared" si="13"/>
        <v/>
      </c>
      <c r="AL35" s="229" t="str">
        <f t="shared" si="14"/>
        <v/>
      </c>
      <c r="AM35" s="229" t="str">
        <f t="shared" si="15"/>
        <v/>
      </c>
      <c r="AN35" s="229" t="str">
        <f t="shared" si="16"/>
        <v/>
      </c>
      <c r="AO35" s="229" t="str">
        <f t="shared" si="17"/>
        <v/>
      </c>
      <c r="AP35" s="229" t="str">
        <f t="shared" si="18"/>
        <v/>
      </c>
      <c r="AQ35" s="229" t="str">
        <f t="shared" si="19"/>
        <v/>
      </c>
      <c r="AR35" s="229" t="str">
        <f t="shared" si="20"/>
        <v/>
      </c>
      <c r="AS35" s="229" t="str">
        <f t="shared" si="21"/>
        <v/>
      </c>
      <c r="AT35" s="229" t="str">
        <f t="shared" si="22"/>
        <v/>
      </c>
      <c r="AU35" s="229" t="str">
        <f t="shared" si="23"/>
        <v/>
      </c>
      <c r="AV35" s="229" t="str">
        <f t="shared" si="24"/>
        <v/>
      </c>
      <c r="AW35" s="230">
        <f t="shared" si="25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3">
      <c r="A36" s="73"/>
      <c r="B36" s="110"/>
      <c r="C36" s="276"/>
      <c r="D36" s="277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93"/>
      <c r="S36" s="78"/>
      <c r="T36" s="78"/>
      <c r="U36" s="78"/>
      <c r="V36" s="230">
        <f t="shared" si="0"/>
        <v>0</v>
      </c>
      <c r="W36" s="182">
        <f t="shared" si="1"/>
        <v>0</v>
      </c>
      <c r="X36" s="182">
        <f t="shared" si="2"/>
        <v>0</v>
      </c>
      <c r="Y36" s="182">
        <f t="shared" si="3"/>
        <v>0</v>
      </c>
      <c r="Z36" s="182">
        <f t="shared" si="4"/>
        <v>0</v>
      </c>
      <c r="AA36" s="182">
        <f t="shared" si="5"/>
        <v>0</v>
      </c>
      <c r="AB36" s="182">
        <f t="shared" si="6"/>
        <v>0</v>
      </c>
      <c r="AC36" s="182">
        <f t="shared" si="7"/>
        <v>0</v>
      </c>
      <c r="AD36" s="272" t="str">
        <f t="shared" si="8"/>
        <v/>
      </c>
      <c r="AE36" s="90">
        <f>IF(AWX7=5,0.5,IF(AW36=4,0.25,IF(AW36&lt;=3,0)))</f>
        <v>0</v>
      </c>
      <c r="AF36" s="1"/>
      <c r="AG36" s="229" t="str">
        <f t="shared" si="9"/>
        <v/>
      </c>
      <c r="AH36" s="229" t="str">
        <f t="shared" si="10"/>
        <v/>
      </c>
      <c r="AI36" s="229" t="str">
        <f t="shared" si="11"/>
        <v/>
      </c>
      <c r="AJ36" s="229" t="str">
        <f t="shared" si="12"/>
        <v/>
      </c>
      <c r="AK36" s="229" t="str">
        <f t="shared" si="13"/>
        <v/>
      </c>
      <c r="AL36" s="229" t="str">
        <f t="shared" si="14"/>
        <v/>
      </c>
      <c r="AM36" s="229" t="str">
        <f t="shared" si="15"/>
        <v/>
      </c>
      <c r="AN36" s="229" t="str">
        <f t="shared" si="16"/>
        <v/>
      </c>
      <c r="AO36" s="229" t="str">
        <f t="shared" si="17"/>
        <v/>
      </c>
      <c r="AP36" s="229" t="str">
        <f t="shared" si="18"/>
        <v/>
      </c>
      <c r="AQ36" s="229" t="str">
        <f t="shared" si="19"/>
        <v/>
      </c>
      <c r="AR36" s="229" t="str">
        <f t="shared" si="20"/>
        <v/>
      </c>
      <c r="AS36" s="229" t="str">
        <f t="shared" si="21"/>
        <v/>
      </c>
      <c r="AT36" s="229" t="str">
        <f t="shared" si="22"/>
        <v/>
      </c>
      <c r="AU36" s="229" t="str">
        <f t="shared" si="23"/>
        <v/>
      </c>
      <c r="AV36" s="229" t="str">
        <f t="shared" si="24"/>
        <v/>
      </c>
      <c r="AW36" s="230">
        <f t="shared" si="25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7.399999999999999" x14ac:dyDescent="0.3">
      <c r="A37" s="73"/>
      <c r="B37" s="115"/>
      <c r="C37" s="276"/>
      <c r="D37" s="277"/>
      <c r="E37" s="77"/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230">
        <f t="shared" si="0"/>
        <v>0</v>
      </c>
      <c r="W37" s="182">
        <f t="shared" si="1"/>
        <v>0</v>
      </c>
      <c r="X37" s="182">
        <f t="shared" si="2"/>
        <v>0</v>
      </c>
      <c r="Y37" s="182">
        <f t="shared" si="3"/>
        <v>0</v>
      </c>
      <c r="Z37" s="182">
        <f t="shared" si="4"/>
        <v>0</v>
      </c>
      <c r="AA37" s="182">
        <f t="shared" si="5"/>
        <v>0</v>
      </c>
      <c r="AB37" s="182">
        <f t="shared" si="6"/>
        <v>0</v>
      </c>
      <c r="AC37" s="182">
        <f t="shared" si="7"/>
        <v>0</v>
      </c>
      <c r="AD37" s="272" t="str">
        <f t="shared" si="8"/>
        <v/>
      </c>
      <c r="AE37" s="90">
        <f>IF(AWX7=5,0.5,IF(AW37=4,0.25,IF(AW37&lt;=3,0)))</f>
        <v>0</v>
      </c>
      <c r="AF37" s="1"/>
      <c r="AG37" s="229" t="str">
        <f t="shared" si="9"/>
        <v/>
      </c>
      <c r="AH37" s="229" t="str">
        <f t="shared" si="10"/>
        <v/>
      </c>
      <c r="AI37" s="229" t="str">
        <f t="shared" si="11"/>
        <v/>
      </c>
      <c r="AJ37" s="229" t="str">
        <f t="shared" si="12"/>
        <v/>
      </c>
      <c r="AK37" s="229" t="str">
        <f t="shared" si="13"/>
        <v/>
      </c>
      <c r="AL37" s="229" t="str">
        <f t="shared" si="14"/>
        <v/>
      </c>
      <c r="AM37" s="229" t="str">
        <f t="shared" si="15"/>
        <v/>
      </c>
      <c r="AN37" s="229" t="str">
        <f t="shared" si="16"/>
        <v/>
      </c>
      <c r="AO37" s="229" t="str">
        <f t="shared" si="17"/>
        <v/>
      </c>
      <c r="AP37" s="229" t="str">
        <f t="shared" si="18"/>
        <v/>
      </c>
      <c r="AQ37" s="229" t="str">
        <f t="shared" si="19"/>
        <v/>
      </c>
      <c r="AR37" s="229" t="str">
        <f t="shared" si="20"/>
        <v/>
      </c>
      <c r="AS37" s="229" t="str">
        <f t="shared" si="21"/>
        <v/>
      </c>
      <c r="AT37" s="229" t="str">
        <f t="shared" si="22"/>
        <v/>
      </c>
      <c r="AU37" s="229" t="str">
        <f t="shared" si="23"/>
        <v/>
      </c>
      <c r="AV37" s="229" t="str">
        <f t="shared" si="24"/>
        <v/>
      </c>
      <c r="AW37" s="230">
        <f t="shared" si="25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7.399999999999999" x14ac:dyDescent="0.3">
      <c r="A38" s="73"/>
      <c r="B38" s="115"/>
      <c r="C38" s="115"/>
      <c r="D38" s="115"/>
      <c r="E38" s="116">
        <f>COUNTIF(E6:E37,"2631")</f>
        <v>26</v>
      </c>
      <c r="F38" s="78"/>
      <c r="G38" s="78"/>
      <c r="H38" s="78"/>
      <c r="I38" s="78"/>
      <c r="J38" s="78"/>
      <c r="K38" s="78"/>
      <c r="L38" s="93"/>
      <c r="M38" s="78"/>
      <c r="N38" s="78"/>
      <c r="O38" s="93"/>
      <c r="P38" s="78"/>
      <c r="Q38" s="78"/>
      <c r="R38" s="93"/>
      <c r="S38" s="78"/>
      <c r="T38" s="78"/>
      <c r="U38" s="78"/>
      <c r="V38" s="230">
        <f t="shared" si="0"/>
        <v>2</v>
      </c>
      <c r="W38" s="226">
        <f>SUM(W6:W37)</f>
        <v>0</v>
      </c>
      <c r="X38" s="226">
        <f>SUM(X6:X37)</f>
        <v>0</v>
      </c>
      <c r="Y38" s="226">
        <f>SUM(Y6:Y37)-X38</f>
        <v>14</v>
      </c>
      <c r="Z38" s="226">
        <f>SUM(Z6:Z37)</f>
        <v>60</v>
      </c>
      <c r="AA38" s="226">
        <f>SUM(AA6:AA37)</f>
        <v>67</v>
      </c>
      <c r="AB38" s="226">
        <f>SUM(AB6:AB37)</f>
        <v>46</v>
      </c>
      <c r="AC38" s="226">
        <f t="shared" si="7"/>
        <v>187</v>
      </c>
      <c r="AD38" s="227"/>
      <c r="AE38" s="278"/>
      <c r="AF38" s="1"/>
      <c r="AG38" s="229" t="str">
        <f t="shared" si="9"/>
        <v/>
      </c>
      <c r="AH38" s="229" t="str">
        <f t="shared" si="10"/>
        <v/>
      </c>
      <c r="AI38" s="229" t="str">
        <f t="shared" si="11"/>
        <v/>
      </c>
      <c r="AJ38" s="229" t="str">
        <f t="shared" si="12"/>
        <v/>
      </c>
      <c r="AK38" s="229" t="str">
        <f t="shared" si="13"/>
        <v/>
      </c>
      <c r="AL38" s="229" t="str">
        <f t="shared" si="14"/>
        <v/>
      </c>
      <c r="AM38" s="229" t="str">
        <f t="shared" si="15"/>
        <v/>
      </c>
      <c r="AN38" s="229" t="str">
        <f t="shared" si="16"/>
        <v/>
      </c>
      <c r="AO38" s="229" t="str">
        <f t="shared" si="17"/>
        <v/>
      </c>
      <c r="AP38" s="229" t="str">
        <f t="shared" si="18"/>
        <v/>
      </c>
      <c r="AQ38" s="229" t="str">
        <f t="shared" si="19"/>
        <v/>
      </c>
      <c r="AR38" s="229" t="str">
        <f t="shared" si="20"/>
        <v/>
      </c>
      <c r="AS38" s="229" t="str">
        <f t="shared" si="21"/>
        <v/>
      </c>
      <c r="AT38" s="229" t="str">
        <f t="shared" si="22"/>
        <v/>
      </c>
      <c r="AU38" s="229" t="str">
        <f t="shared" si="23"/>
        <v/>
      </c>
      <c r="AV38" s="229" t="str">
        <f t="shared" si="24"/>
        <v/>
      </c>
      <c r="AW38" s="230">
        <f t="shared" si="25"/>
        <v>0</v>
      </c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62</v>
      </c>
      <c r="D39" s="119"/>
      <c r="E39" s="116"/>
      <c r="F39" s="279" t="str">
        <f t="array" ref="F39:U46">AG39:AV46</f>
        <v xml:space="preserve"> </v>
      </c>
      <c r="G39" s="279" t="str">
        <v xml:space="preserve"> </v>
      </c>
      <c r="H39" s="279">
        <v>3.8</v>
      </c>
      <c r="I39" s="279">
        <v>4.0769230769230766</v>
      </c>
      <c r="J39" s="279">
        <v>3.5769230769230771</v>
      </c>
      <c r="K39" s="279">
        <v>4.7307692307692308</v>
      </c>
      <c r="L39" s="279">
        <v>3.3076923076923075</v>
      </c>
      <c r="M39" s="279">
        <v>3.5</v>
      </c>
      <c r="N39" s="279">
        <v>3.8461538461538463</v>
      </c>
      <c r="O39" s="121" t="str">
        <v xml:space="preserve"> </v>
      </c>
      <c r="P39" s="121" t="str">
        <v xml:space="preserve"> </v>
      </c>
      <c r="Q39" s="121" t="str">
        <v xml:space="preserve"> </v>
      </c>
      <c r="R39" s="121" t="str">
        <v xml:space="preserve"> </v>
      </c>
      <c r="S39" s="279" t="str">
        <v xml:space="preserve"> </v>
      </c>
      <c r="T39" s="279" t="str">
        <v xml:space="preserve"> </v>
      </c>
      <c r="U39" s="279" t="str">
        <v xml:space="preserve"> </v>
      </c>
      <c r="V39" s="280">
        <f>сводн.!T25</f>
        <v>3</v>
      </c>
      <c r="AD39" s="227">
        <f>IF(ISERROR(((X38+Y38)*2+Z38*3+AA38*4+AB38*5)/SUM(X38,Y38:AB38)),"",((X38+Y38)*2+Z38*3+AA38*4+AB38*5)/SUM(X38,Y38:AB38))</f>
        <v>3.7754010695187166</v>
      </c>
      <c r="AE39" s="281"/>
      <c r="AF39" s="1"/>
      <c r="AG39" s="282" t="str">
        <f t="shared" ref="AG39:AV39" si="26">IF(COUNT(AG6:AG37)=0," ",SUM(AG6:AG37)/COUNT(AG6:AG37))</f>
        <v xml:space="preserve"> </v>
      </c>
      <c r="AH39" s="282" t="str">
        <f t="shared" si="26"/>
        <v xml:space="preserve"> </v>
      </c>
      <c r="AI39" s="282">
        <f t="shared" si="26"/>
        <v>3.8</v>
      </c>
      <c r="AJ39" s="282">
        <f t="shared" si="26"/>
        <v>4.0769230769230766</v>
      </c>
      <c r="AK39" s="282">
        <f t="shared" si="26"/>
        <v>3.5769230769230771</v>
      </c>
      <c r="AL39" s="282">
        <f t="shared" si="26"/>
        <v>4.7307692307692308</v>
      </c>
      <c r="AM39" s="282">
        <f t="shared" si="26"/>
        <v>3.3076923076923075</v>
      </c>
      <c r="AN39" s="282">
        <f t="shared" si="26"/>
        <v>3.5</v>
      </c>
      <c r="AO39" s="282">
        <f t="shared" si="26"/>
        <v>3.8461538461538463</v>
      </c>
      <c r="AP39" s="282" t="str">
        <f t="shared" si="26"/>
        <v xml:space="preserve"> </v>
      </c>
      <c r="AQ39" s="282" t="str">
        <f t="shared" si="26"/>
        <v xml:space="preserve"> </v>
      </c>
      <c r="AR39" s="282" t="str">
        <f t="shared" si="26"/>
        <v xml:space="preserve"> </v>
      </c>
      <c r="AS39" s="282" t="str">
        <f t="shared" si="26"/>
        <v xml:space="preserve"> </v>
      </c>
      <c r="AT39" s="282" t="str">
        <f t="shared" si="26"/>
        <v xml:space="preserve"> </v>
      </c>
      <c r="AU39" s="282" t="str">
        <f t="shared" si="26"/>
        <v xml:space="preserve"> </v>
      </c>
      <c r="AV39" s="283" t="str">
        <f t="shared" si="26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pans="1:102" ht="13.2" x14ac:dyDescent="0.25">
      <c r="A40" s="127"/>
      <c r="B40" s="127"/>
      <c r="C40" s="128" t="s">
        <v>63</v>
      </c>
      <c r="D40" s="128"/>
      <c r="E40" s="129"/>
      <c r="F40" s="284" t="str">
        <v>0</v>
      </c>
      <c r="G40" s="284" t="str">
        <v>0</v>
      </c>
      <c r="H40" s="284">
        <v>4</v>
      </c>
      <c r="I40" s="284">
        <v>6</v>
      </c>
      <c r="J40" s="284">
        <v>6</v>
      </c>
      <c r="K40" s="284">
        <v>19</v>
      </c>
      <c r="L40" s="284">
        <v>3</v>
      </c>
      <c r="M40" s="284">
        <v>3</v>
      </c>
      <c r="N40" s="284">
        <v>5</v>
      </c>
      <c r="O40" s="285" t="str">
        <v>0</v>
      </c>
      <c r="P40" s="285" t="str">
        <v>0</v>
      </c>
      <c r="Q40" s="285" t="str">
        <v>0</v>
      </c>
      <c r="R40" s="285" t="str">
        <v>0</v>
      </c>
      <c r="S40" s="284" t="str">
        <v>0</v>
      </c>
      <c r="T40" s="284" t="str">
        <v>0</v>
      </c>
      <c r="U40" s="284" t="str">
        <v xml:space="preserve"> </v>
      </c>
      <c r="V40" s="286">
        <f>IF(COUNTIF(V6:V37,5)=0,"0",COUNTIF(V6:V37,5))</f>
        <v>2</v>
      </c>
      <c r="W40" s="129"/>
      <c r="X40" s="287">
        <f>SUM(X38:AB38)</f>
        <v>187</v>
      </c>
      <c r="Y40" s="287"/>
      <c r="Z40" s="287"/>
      <c r="AA40" s="287"/>
      <c r="AB40" s="287"/>
      <c r="AC40" s="287"/>
      <c r="AD40" s="227">
        <f>IF(ISERROR(((X40+Y40)*2+Z40*3+AA40*4+AB40*5)/SUM(X40,Y40:AB40)),"",((X40+Y40)*2+Z40*3+AA40*4+AB40*5)/SUM(X40,Y40:AB40))</f>
        <v>2</v>
      </c>
      <c r="AE40" s="288"/>
      <c r="AG40" s="289" t="str">
        <f t="shared" ref="AG40:AU40" si="27">IF(COUNTIF(AG6:AG37,5)=0,"0",COUNTIF(AG6:AG37,5))</f>
        <v>0</v>
      </c>
      <c r="AH40" s="289" t="str">
        <f t="shared" si="27"/>
        <v>0</v>
      </c>
      <c r="AI40" s="289">
        <f t="shared" si="27"/>
        <v>4</v>
      </c>
      <c r="AJ40" s="289">
        <f t="shared" si="27"/>
        <v>6</v>
      </c>
      <c r="AK40" s="289">
        <f t="shared" si="27"/>
        <v>6</v>
      </c>
      <c r="AL40" s="289">
        <f t="shared" si="27"/>
        <v>19</v>
      </c>
      <c r="AM40" s="289">
        <f t="shared" si="27"/>
        <v>3</v>
      </c>
      <c r="AN40" s="289">
        <f t="shared" si="27"/>
        <v>3</v>
      </c>
      <c r="AO40" s="289">
        <f t="shared" si="27"/>
        <v>5</v>
      </c>
      <c r="AP40" s="289" t="str">
        <f t="shared" si="27"/>
        <v>0</v>
      </c>
      <c r="AQ40" s="289" t="str">
        <f t="shared" si="27"/>
        <v>0</v>
      </c>
      <c r="AR40" s="289" t="str">
        <f t="shared" si="27"/>
        <v>0</v>
      </c>
      <c r="AS40" s="289" t="str">
        <f t="shared" si="27"/>
        <v>0</v>
      </c>
      <c r="AT40" s="289" t="str">
        <f t="shared" si="27"/>
        <v>0</v>
      </c>
      <c r="AU40" s="289" t="str">
        <f t="shared" si="27"/>
        <v>0</v>
      </c>
      <c r="AV40" s="290" t="str">
        <f>IF(COUNTIF(AV6:AV37,5)=0," ",COUNTIF(AV6:AV37,5))</f>
        <v xml:space="preserve"> </v>
      </c>
      <c r="AW40" s="289"/>
      <c r="AX40" s="291"/>
      <c r="AY40" s="292"/>
      <c r="AZ40" s="292"/>
      <c r="BA40" s="292"/>
      <c r="BB40" s="292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3"/>
      <c r="BP40" s="293"/>
      <c r="BQ40" s="293"/>
      <c r="BR40" s="293"/>
      <c r="BS40" s="293"/>
      <c r="BT40" s="293"/>
      <c r="BU40" s="293"/>
      <c r="BV40" s="293"/>
      <c r="BW40" s="293"/>
      <c r="BX40" s="293"/>
      <c r="BY40" s="293"/>
      <c r="BZ40" s="293"/>
      <c r="CA40" s="293"/>
      <c r="CB40" s="293"/>
      <c r="CC40" s="293"/>
      <c r="CD40" s="293"/>
      <c r="CE40" s="293"/>
      <c r="CF40" s="293"/>
      <c r="CG40" s="293"/>
      <c r="CH40" s="293"/>
      <c r="CI40" s="293"/>
      <c r="CJ40" s="293"/>
      <c r="CK40" s="293"/>
      <c r="CL40" s="293"/>
      <c r="CM40" s="293"/>
    </row>
    <row r="41" spans="1:102" ht="13.2" x14ac:dyDescent="0.25">
      <c r="A41" s="142"/>
      <c r="B41" s="142"/>
      <c r="C41" s="143" t="s">
        <v>64</v>
      </c>
      <c r="D41" s="143"/>
      <c r="E41" s="144"/>
      <c r="F41" s="294" t="str">
        <v>0</v>
      </c>
      <c r="G41" s="294" t="str">
        <v>0</v>
      </c>
      <c r="H41" s="294">
        <v>12</v>
      </c>
      <c r="I41" s="294">
        <v>16</v>
      </c>
      <c r="J41" s="294">
        <v>7</v>
      </c>
      <c r="K41" s="294">
        <v>7</v>
      </c>
      <c r="L41" s="294">
        <v>6</v>
      </c>
      <c r="M41" s="294">
        <v>7</v>
      </c>
      <c r="N41" s="294">
        <v>12</v>
      </c>
      <c r="O41" s="295" t="str">
        <v>0</v>
      </c>
      <c r="P41" s="295" t="str">
        <v>0</v>
      </c>
      <c r="Q41" s="295" t="str">
        <v>0</v>
      </c>
      <c r="R41" s="295" t="str">
        <v>0</v>
      </c>
      <c r="S41" s="294" t="str">
        <v>0</v>
      </c>
      <c r="T41" s="294" t="str">
        <v>0</v>
      </c>
      <c r="U41" s="294" t="str">
        <v xml:space="preserve"> </v>
      </c>
      <c r="V41" s="296">
        <f>IF(COUNTIF(V6:V37,4)=0,"0",COUNTIF(V6:V37,4))</f>
        <v>4</v>
      </c>
      <c r="W41" s="297"/>
      <c r="X41" s="297"/>
      <c r="Y41" s="297" t="str">
        <f>IF(COUNTIF(Y6:Y37,4)=0," ",COUNTIF(Y6:Y37,4))</f>
        <v xml:space="preserve"> </v>
      </c>
      <c r="Z41" s="297">
        <f>IF(COUNTIF(Z6:Z37,4)=0," ",COUNTIF(Z6:Z37,4))</f>
        <v>3</v>
      </c>
      <c r="AA41" s="297">
        <f>IF(COUNTIF(AA6:AA37,4)=0," ",COUNTIF(AA6:AA37,4))</f>
        <v>4</v>
      </c>
      <c r="AB41" s="297">
        <f>IF(COUNTIF(AB6:AB37,4)=0," ",COUNTIF(AB6:AB37,4))</f>
        <v>1</v>
      </c>
      <c r="AC41" s="297"/>
      <c r="AD41" s="297"/>
      <c r="AE41" s="298" t="str">
        <f>IF(COUNTIF(AE6:AE37,4)=0," ",COUNTIF(AE6:AE37,4))</f>
        <v xml:space="preserve"> </v>
      </c>
      <c r="AF41" s="297" t="str">
        <f>IF(COUNTIF(AF6:AF37,4)=0," ",COUNTIF(AF6:AF37,4))</f>
        <v xml:space="preserve"> </v>
      </c>
      <c r="AG41" s="297" t="str">
        <f t="shared" ref="AG41:AU41" si="28">IF(COUNTIF(AG6:AG37,4)=0,"0",COUNTIF(AG6:AG37,4))</f>
        <v>0</v>
      </c>
      <c r="AH41" s="297" t="str">
        <f t="shared" si="28"/>
        <v>0</v>
      </c>
      <c r="AI41" s="297">
        <f t="shared" si="28"/>
        <v>12</v>
      </c>
      <c r="AJ41" s="297">
        <f t="shared" si="28"/>
        <v>16</v>
      </c>
      <c r="AK41" s="297">
        <f t="shared" si="28"/>
        <v>7</v>
      </c>
      <c r="AL41" s="297">
        <f t="shared" si="28"/>
        <v>7</v>
      </c>
      <c r="AM41" s="297">
        <f t="shared" si="28"/>
        <v>6</v>
      </c>
      <c r="AN41" s="297">
        <f t="shared" si="28"/>
        <v>7</v>
      </c>
      <c r="AO41" s="297">
        <f t="shared" si="28"/>
        <v>12</v>
      </c>
      <c r="AP41" s="297" t="str">
        <f t="shared" si="28"/>
        <v>0</v>
      </c>
      <c r="AQ41" s="297" t="str">
        <f t="shared" si="28"/>
        <v>0</v>
      </c>
      <c r="AR41" s="297" t="str">
        <f t="shared" si="28"/>
        <v>0</v>
      </c>
      <c r="AS41" s="297" t="str">
        <f t="shared" si="28"/>
        <v>0</v>
      </c>
      <c r="AT41" s="297" t="str">
        <f t="shared" si="28"/>
        <v>0</v>
      </c>
      <c r="AU41" s="297" t="str">
        <f t="shared" si="28"/>
        <v>0</v>
      </c>
      <c r="AV41" s="299" t="str">
        <f>IF(COUNTIF(AV6:AV37,4)=0," ",COUNTIF(AV6:AV37,4))</f>
        <v xml:space="preserve"> </v>
      </c>
      <c r="AW41" s="297"/>
      <c r="AX41" s="300"/>
      <c r="AY41" s="301"/>
      <c r="AZ41" s="301"/>
      <c r="BA41" s="301"/>
      <c r="BB41" s="301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2"/>
      <c r="BP41" s="302"/>
      <c r="BQ41" s="302"/>
      <c r="BR41" s="302"/>
      <c r="BS41" s="302"/>
      <c r="BT41" s="302"/>
      <c r="BU41" s="302"/>
      <c r="BV41" s="302"/>
      <c r="BW41" s="302"/>
      <c r="BX41" s="302"/>
      <c r="BY41" s="302"/>
      <c r="BZ41" s="302"/>
      <c r="CA41" s="302"/>
      <c r="CB41" s="302"/>
      <c r="CC41" s="302"/>
      <c r="CD41" s="302"/>
      <c r="CE41" s="302"/>
      <c r="CF41" s="302"/>
      <c r="CG41" s="302"/>
      <c r="CH41" s="302"/>
      <c r="CI41" s="302"/>
      <c r="CJ41" s="302"/>
      <c r="CK41" s="302"/>
      <c r="CL41" s="302"/>
      <c r="CM41" s="302"/>
    </row>
    <row r="42" spans="1:102" ht="13.2" x14ac:dyDescent="0.25">
      <c r="A42" s="155"/>
      <c r="B42" s="155"/>
      <c r="C42" s="156" t="s">
        <v>65</v>
      </c>
      <c r="D42" s="156"/>
      <c r="E42" s="157"/>
      <c r="F42" s="303" t="str">
        <v>0</v>
      </c>
      <c r="G42" s="303" t="str">
        <v>0</v>
      </c>
      <c r="H42" s="303">
        <v>9</v>
      </c>
      <c r="I42" s="303">
        <v>4</v>
      </c>
      <c r="J42" s="303">
        <v>9</v>
      </c>
      <c r="K42" s="303" t="str">
        <v>0</v>
      </c>
      <c r="L42" s="303">
        <v>13</v>
      </c>
      <c r="M42" s="303">
        <v>16</v>
      </c>
      <c r="N42" s="303">
        <v>9</v>
      </c>
      <c r="O42" s="304" t="str">
        <v>0</v>
      </c>
      <c r="P42" s="304" t="str">
        <v>0</v>
      </c>
      <c r="Q42" s="304" t="str">
        <v>0</v>
      </c>
      <c r="R42" s="304" t="str">
        <v>0</v>
      </c>
      <c r="S42" s="303" t="str">
        <v>0</v>
      </c>
      <c r="T42" s="303" t="str">
        <v>0</v>
      </c>
      <c r="U42" s="303" t="str">
        <v xml:space="preserve"> </v>
      </c>
      <c r="V42" s="305">
        <f>IF(COUNTIF(V6:V37,3)=0,"0",COUNTIF(V6:V37,3))</f>
        <v>10</v>
      </c>
      <c r="W42" s="306"/>
      <c r="X42" s="306"/>
      <c r="Y42" s="306">
        <f>IF(COUNTIF(Y6:Y37,3)=0," ",COUNTIF(Y6:Y37,3))</f>
        <v>1</v>
      </c>
      <c r="Z42" s="306">
        <f>IF(COUNTIF(Z6:Z37,3)=0," ",COUNTIF(Z6:Z37,3))</f>
        <v>4</v>
      </c>
      <c r="AA42" s="306">
        <f>IF(COUNTIF(AA6:AA37,3)=0," ",COUNTIF(AA6:AA37,3))</f>
        <v>7</v>
      </c>
      <c r="AB42" s="306">
        <f>IF(COUNTIF(AB6:AB37,3)=0," ",COUNTIF(AB6:AB37,3))</f>
        <v>1</v>
      </c>
      <c r="AC42" s="306"/>
      <c r="AD42" s="306"/>
      <c r="AE42" s="307" t="str">
        <f>IF(COUNTIF(AE6:AE37,3)=0," ",COUNTIF(AE6:AE37,3))</f>
        <v xml:space="preserve"> </v>
      </c>
      <c r="AF42" s="306" t="str">
        <f>IF(COUNTIF(AF6:AF37,3)=0," ",COUNTIF(AF6:AF37,3))</f>
        <v xml:space="preserve"> </v>
      </c>
      <c r="AG42" s="306" t="str">
        <f t="shared" ref="AG42:AU42" si="29">IF(COUNTIF(AG6:AG37,3)=0,"0",COUNTIF(AG6:AG37,3))</f>
        <v>0</v>
      </c>
      <c r="AH42" s="306" t="str">
        <f t="shared" si="29"/>
        <v>0</v>
      </c>
      <c r="AI42" s="306">
        <f t="shared" si="29"/>
        <v>9</v>
      </c>
      <c r="AJ42" s="306">
        <f t="shared" si="29"/>
        <v>4</v>
      </c>
      <c r="AK42" s="306">
        <f t="shared" si="29"/>
        <v>9</v>
      </c>
      <c r="AL42" s="306" t="str">
        <f t="shared" si="29"/>
        <v>0</v>
      </c>
      <c r="AM42" s="306">
        <f t="shared" si="29"/>
        <v>13</v>
      </c>
      <c r="AN42" s="306">
        <f t="shared" si="29"/>
        <v>16</v>
      </c>
      <c r="AO42" s="306">
        <f t="shared" si="29"/>
        <v>9</v>
      </c>
      <c r="AP42" s="306" t="str">
        <f t="shared" si="29"/>
        <v>0</v>
      </c>
      <c r="AQ42" s="306" t="str">
        <f t="shared" si="29"/>
        <v>0</v>
      </c>
      <c r="AR42" s="306" t="str">
        <f t="shared" si="29"/>
        <v>0</v>
      </c>
      <c r="AS42" s="306" t="str">
        <f t="shared" si="29"/>
        <v>0</v>
      </c>
      <c r="AT42" s="306" t="str">
        <f t="shared" si="29"/>
        <v>0</v>
      </c>
      <c r="AU42" s="306" t="str">
        <f t="shared" si="29"/>
        <v>0</v>
      </c>
      <c r="AV42" s="308" t="str">
        <f>IF(COUNTIF(AV6:AV37,3)=0," ",COUNTIF(AV6:AV37,3))</f>
        <v xml:space="preserve"> </v>
      </c>
      <c r="AW42" s="306"/>
      <c r="AX42" s="309"/>
      <c r="AY42" s="310"/>
      <c r="AZ42" s="310"/>
      <c r="BA42" s="310"/>
      <c r="BB42" s="310"/>
      <c r="BC42" s="310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1"/>
      <c r="BP42" s="311"/>
      <c r="BQ42" s="311"/>
      <c r="BR42" s="311"/>
      <c r="BS42" s="311"/>
      <c r="BT42" s="311"/>
      <c r="BU42" s="311"/>
      <c r="BV42" s="311"/>
      <c r="BW42" s="311"/>
      <c r="BX42" s="311"/>
      <c r="BY42" s="311"/>
      <c r="BZ42" s="311"/>
      <c r="CA42" s="311"/>
      <c r="CB42" s="311"/>
      <c r="CC42" s="311"/>
      <c r="CD42" s="311"/>
      <c r="CE42" s="311"/>
      <c r="CF42" s="311"/>
      <c r="CG42" s="311"/>
      <c r="CH42" s="311"/>
      <c r="CI42" s="311"/>
      <c r="CJ42" s="311"/>
      <c r="CK42" s="311"/>
      <c r="CL42" s="311"/>
      <c r="CM42" s="311"/>
    </row>
    <row r="43" spans="1:102" ht="13.2" x14ac:dyDescent="0.25">
      <c r="A43" s="118"/>
      <c r="B43" s="118"/>
      <c r="C43" s="119" t="s">
        <v>66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4</v>
      </c>
      <c r="K43" s="78">
        <v>0</v>
      </c>
      <c r="L43" s="78">
        <v>4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>IF(COUNTIF(V6:V37,2)=0,"0",COUNTIF(V6:V37,2))</f>
        <v>10</v>
      </c>
      <c r="W43" s="230"/>
      <c r="X43" s="230"/>
      <c r="Y43" s="230">
        <f>IF(COUNTIF(Y6:Y37,2)=0," ",COUNTIF(Y6:Y37,2))</f>
        <v>2</v>
      </c>
      <c r="Z43" s="230">
        <f>IF(COUNTIF(Z6:Z37,2)=0," ",COUNTIF(Z6:Z37,2))</f>
        <v>6</v>
      </c>
      <c r="AA43" s="230">
        <f>IF(COUNTIF(AA6:AA37,2)=0," ",COUNTIF(AA6:AA37,2))</f>
        <v>4</v>
      </c>
      <c r="AB43" s="230">
        <f>IF(COUNTIF(AB6:AB37,2)=0," ",COUNTIF(AB6:AB37,2))</f>
        <v>4</v>
      </c>
      <c r="AC43" s="230"/>
      <c r="AD43" s="230"/>
      <c r="AE43" s="312" t="str">
        <f>IF(COUNTIF(AE6:AE37,2)=0," ",COUNTIF(AE6:AE37,2))</f>
        <v xml:space="preserve"> </v>
      </c>
      <c r="AF43" s="230" t="str">
        <f>IF(COUNTIF(AF6:AF37,2)=0," ",COUNTIF(AF6:AF37,2))</f>
        <v xml:space="preserve"> </v>
      </c>
      <c r="AG43" s="230">
        <f t="shared" ref="AG43:AV43" si="30">COUNTIF(AG6:AG36,2)+COUNTIF(AG6:AG36,"д")</f>
        <v>0</v>
      </c>
      <c r="AH43" s="230">
        <f t="shared" si="30"/>
        <v>0</v>
      </c>
      <c r="AI43" s="230">
        <f t="shared" si="30"/>
        <v>0</v>
      </c>
      <c r="AJ43" s="230">
        <f t="shared" si="30"/>
        <v>0</v>
      </c>
      <c r="AK43" s="230">
        <f t="shared" si="30"/>
        <v>4</v>
      </c>
      <c r="AL43" s="230">
        <f t="shared" si="30"/>
        <v>0</v>
      </c>
      <c r="AM43" s="230">
        <f t="shared" si="30"/>
        <v>4</v>
      </c>
      <c r="AN43" s="230">
        <f t="shared" si="30"/>
        <v>0</v>
      </c>
      <c r="AO43" s="230">
        <f t="shared" si="30"/>
        <v>0</v>
      </c>
      <c r="AP43" s="230">
        <f t="shared" si="30"/>
        <v>0</v>
      </c>
      <c r="AQ43" s="230">
        <f t="shared" si="30"/>
        <v>0</v>
      </c>
      <c r="AR43" s="230">
        <f t="shared" si="30"/>
        <v>0</v>
      </c>
      <c r="AS43" s="230">
        <f t="shared" si="30"/>
        <v>0</v>
      </c>
      <c r="AT43" s="230">
        <f t="shared" si="30"/>
        <v>0</v>
      </c>
      <c r="AU43" s="230">
        <f t="shared" si="30"/>
        <v>0</v>
      </c>
      <c r="AV43" s="230">
        <f t="shared" si="30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67</v>
      </c>
      <c r="D44" s="119"/>
      <c r="E44" s="116"/>
      <c r="F44" s="78">
        <v>0</v>
      </c>
      <c r="G44" s="78">
        <v>0</v>
      </c>
      <c r="H44" s="78">
        <v>1</v>
      </c>
      <c r="I44" s="78">
        <v>0</v>
      </c>
      <c r="J44" s="78">
        <v>0</v>
      </c>
      <c r="K44" s="78">
        <v>0</v>
      </c>
      <c r="L44" s="78">
        <v>0</v>
      </c>
      <c r="M44" s="78">
        <v>0</v>
      </c>
      <c r="N44" s="78">
        <v>0</v>
      </c>
      <c r="O44" s="93">
        <v>0</v>
      </c>
      <c r="P44" s="93">
        <v>0</v>
      </c>
      <c r="Q44" s="93">
        <v>0</v>
      </c>
      <c r="R44" s="93">
        <v>0</v>
      </c>
      <c r="S44" s="78">
        <v>0</v>
      </c>
      <c r="T44" s="78">
        <v>0</v>
      </c>
      <c r="U44" s="78">
        <v>0</v>
      </c>
      <c r="V44" s="230">
        <f t="shared" ref="V44:AB44" si="31">COUNTBLANK(V6:V26)</f>
        <v>0</v>
      </c>
      <c r="W44" s="230">
        <f t="shared" si="31"/>
        <v>0</v>
      </c>
      <c r="X44" s="230">
        <f t="shared" si="31"/>
        <v>0</v>
      </c>
      <c r="Y44" s="230">
        <f t="shared" si="31"/>
        <v>0</v>
      </c>
      <c r="Z44" s="230">
        <f t="shared" si="31"/>
        <v>0</v>
      </c>
      <c r="AA44" s="230">
        <f t="shared" si="31"/>
        <v>0</v>
      </c>
      <c r="AB44" s="230">
        <f t="shared" si="31"/>
        <v>0</v>
      </c>
      <c r="AC44" s="230"/>
      <c r="AD44" s="230">
        <f>COUNTBLANK(AD6:AD33)</f>
        <v>2</v>
      </c>
      <c r="AE44" s="312" t="str">
        <f>IF(COUNTIF(AE6:AE37,"б")=0," ",COUNTIF(AE6:AE37,"б"))</f>
        <v xml:space="preserve"> </v>
      </c>
      <c r="AF44" s="313">
        <f t="shared" ref="AF44:BK44" si="32">IF(COUNTIF(AF6:AF37,"б")=0+COUNTIF(AF6:AF37,"а")=0,"0",COUNTIF(AF6:AF37,"б")+COUNTIF(AF6:AF37,"а"))</f>
        <v>0</v>
      </c>
      <c r="AG44" s="313">
        <f t="shared" si="32"/>
        <v>0</v>
      </c>
      <c r="AH44" s="313">
        <f t="shared" si="32"/>
        <v>0</v>
      </c>
      <c r="AI44" s="313">
        <f t="shared" si="32"/>
        <v>1</v>
      </c>
      <c r="AJ44" s="313">
        <f t="shared" si="32"/>
        <v>0</v>
      </c>
      <c r="AK44" s="313">
        <f t="shared" si="32"/>
        <v>0</v>
      </c>
      <c r="AL44" s="313">
        <f t="shared" si="32"/>
        <v>0</v>
      </c>
      <c r="AM44" s="313">
        <f t="shared" si="32"/>
        <v>0</v>
      </c>
      <c r="AN44" s="313">
        <f t="shared" si="32"/>
        <v>0</v>
      </c>
      <c r="AO44" s="313">
        <f t="shared" si="32"/>
        <v>0</v>
      </c>
      <c r="AP44" s="313">
        <f t="shared" si="32"/>
        <v>0</v>
      </c>
      <c r="AQ44" s="313">
        <f t="shared" si="32"/>
        <v>0</v>
      </c>
      <c r="AR44" s="313">
        <f t="shared" si="32"/>
        <v>0</v>
      </c>
      <c r="AS44" s="313">
        <f t="shared" si="32"/>
        <v>0</v>
      </c>
      <c r="AT44" s="313">
        <f t="shared" si="32"/>
        <v>0</v>
      </c>
      <c r="AU44" s="313">
        <f t="shared" si="32"/>
        <v>0</v>
      </c>
      <c r="AV44" s="313">
        <f t="shared" si="32"/>
        <v>0</v>
      </c>
      <c r="AW44" s="313">
        <f t="shared" si="32"/>
        <v>0</v>
      </c>
      <c r="AX44" s="313">
        <f t="shared" si="32"/>
        <v>0</v>
      </c>
      <c r="AY44" s="313">
        <f t="shared" si="32"/>
        <v>0</v>
      </c>
      <c r="AZ44" s="313">
        <f t="shared" si="32"/>
        <v>0</v>
      </c>
      <c r="BA44" s="313">
        <f t="shared" si="32"/>
        <v>0</v>
      </c>
      <c r="BB44" s="313">
        <f t="shared" si="32"/>
        <v>0</v>
      </c>
      <c r="BC44" s="313">
        <f t="shared" si="32"/>
        <v>0</v>
      </c>
      <c r="BD44" s="313">
        <f t="shared" si="32"/>
        <v>0</v>
      </c>
      <c r="BE44" s="313">
        <f t="shared" si="32"/>
        <v>0</v>
      </c>
      <c r="BF44" s="313">
        <f t="shared" si="32"/>
        <v>0</v>
      </c>
      <c r="BG44" s="313">
        <f t="shared" si="32"/>
        <v>0</v>
      </c>
      <c r="BH44" s="313">
        <f t="shared" si="32"/>
        <v>0</v>
      </c>
      <c r="BI44" s="313">
        <f t="shared" si="32"/>
        <v>0</v>
      </c>
      <c r="BJ44" s="313">
        <f t="shared" si="32"/>
        <v>0</v>
      </c>
      <c r="BK44" s="313">
        <f t="shared" si="32"/>
        <v>0</v>
      </c>
      <c r="BL44" s="313">
        <f t="shared" ref="BL44:CB44" si="33">IF(COUNTIF(BL6:BL37,"б")=0+COUNTIF(BL6:BL37,"а")=0,"0",COUNTIF(BL6:BL37,"б")+COUNTIF(BL6:BL37,"а"))</f>
        <v>0</v>
      </c>
      <c r="BM44" s="313">
        <f t="shared" si="33"/>
        <v>0</v>
      </c>
      <c r="BN44" s="313">
        <f t="shared" si="33"/>
        <v>0</v>
      </c>
      <c r="BO44" s="313">
        <f t="shared" si="33"/>
        <v>0</v>
      </c>
      <c r="BP44" s="313">
        <f t="shared" si="33"/>
        <v>0</v>
      </c>
      <c r="BQ44" s="313">
        <f t="shared" si="33"/>
        <v>0</v>
      </c>
      <c r="BR44" s="313">
        <f t="shared" si="33"/>
        <v>0</v>
      </c>
      <c r="BS44" s="313">
        <f t="shared" si="33"/>
        <v>0</v>
      </c>
      <c r="BT44" s="313">
        <f t="shared" si="33"/>
        <v>0</v>
      </c>
      <c r="BU44" s="313">
        <f t="shared" si="33"/>
        <v>0</v>
      </c>
      <c r="BV44" s="313">
        <f t="shared" si="33"/>
        <v>0</v>
      </c>
      <c r="BW44" s="313">
        <f t="shared" si="33"/>
        <v>0</v>
      </c>
      <c r="BX44" s="313">
        <f t="shared" si="33"/>
        <v>0</v>
      </c>
      <c r="BY44" s="313">
        <f t="shared" si="33"/>
        <v>0</v>
      </c>
      <c r="BZ44" s="313">
        <f t="shared" si="33"/>
        <v>0</v>
      </c>
      <c r="CA44" s="313">
        <f t="shared" si="33"/>
        <v>0</v>
      </c>
      <c r="CB44" s="313">
        <f t="shared" si="33"/>
        <v>0</v>
      </c>
    </row>
    <row r="45" spans="1:102" ht="13.2" x14ac:dyDescent="0.25">
      <c r="A45" s="118"/>
      <c r="B45" s="118"/>
      <c r="C45" s="119" t="s">
        <v>68</v>
      </c>
      <c r="D45" s="119"/>
      <c r="E45" s="116"/>
      <c r="F45" s="78">
        <v>26</v>
      </c>
      <c r="G45" s="78">
        <v>20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IF(COUNTIF(V6:V37,"з")=0,"0",COUNTIF(V6:V37,"з"))</f>
        <v>0</v>
      </c>
      <c r="W45" s="230"/>
      <c r="X45" s="230"/>
      <c r="Y45" s="230" t="str">
        <f>IF(COUNTIF(Y6:Y37,"з")=0," ",COUNTIF(Y6:Y37,"з"))</f>
        <v xml:space="preserve"> </v>
      </c>
      <c r="Z45" s="230" t="str">
        <f>IF(COUNTIF(Z6:Z37,"з")=0," ",COUNTIF(Z6:Z37,"з"))</f>
        <v xml:space="preserve"> </v>
      </c>
      <c r="AA45" s="230" t="str">
        <f>IF(COUNTIF(AA6:AA37,"з")=0," ",COUNTIF(AA6:AA37,"з"))</f>
        <v xml:space="preserve"> </v>
      </c>
      <c r="AB45" s="230" t="str">
        <f>IF(COUNTIF(AB6:AB37,"з")=0," ",COUNTIF(AB6:AB37,"з"))</f>
        <v xml:space="preserve"> </v>
      </c>
      <c r="AC45" s="230"/>
      <c r="AD45" s="230" t="str">
        <f>IF(COUNTIF(AD6:AD37,"з")=0," ",COUNTIF(AD6:AD37,"з"))</f>
        <v xml:space="preserve"> </v>
      </c>
      <c r="AE45" s="312" t="str">
        <f>IF(COUNTIF(AE6:AE37,"з")=0," ",COUNTIF(AE6:AE37,"з"))</f>
        <v xml:space="preserve"> </v>
      </c>
      <c r="AF45" s="230" t="str">
        <f>IF(COUNTIF(AF6:AF37,"з")=0," ",COUNTIF(AF6:AF37,"з"))</f>
        <v xml:space="preserve"> </v>
      </c>
      <c r="AG45" s="230">
        <f t="shared" ref="AG45:AW45" si="34">IF(COUNTIF(AG6:AG37,"з")=0,"0",COUNTIF(AG6:AG37,"з"))</f>
        <v>26</v>
      </c>
      <c r="AH45" s="230">
        <f t="shared" si="34"/>
        <v>20</v>
      </c>
      <c r="AI45" s="230" t="str">
        <f t="shared" si="34"/>
        <v>0</v>
      </c>
      <c r="AJ45" s="230" t="str">
        <f t="shared" si="34"/>
        <v>0</v>
      </c>
      <c r="AK45" s="230" t="str">
        <f t="shared" si="34"/>
        <v>0</v>
      </c>
      <c r="AL45" s="230" t="str">
        <f t="shared" si="34"/>
        <v>0</v>
      </c>
      <c r="AM45" s="230" t="str">
        <f t="shared" si="34"/>
        <v>0</v>
      </c>
      <c r="AN45" s="230" t="str">
        <f t="shared" si="34"/>
        <v>0</v>
      </c>
      <c r="AO45" s="230" t="str">
        <f t="shared" si="34"/>
        <v>0</v>
      </c>
      <c r="AP45" s="230" t="str">
        <f t="shared" si="34"/>
        <v>0</v>
      </c>
      <c r="AQ45" s="230" t="str">
        <f t="shared" si="34"/>
        <v>0</v>
      </c>
      <c r="AR45" s="230" t="str">
        <f t="shared" si="34"/>
        <v>0</v>
      </c>
      <c r="AS45" s="230" t="str">
        <f t="shared" si="34"/>
        <v>0</v>
      </c>
      <c r="AT45" s="230" t="str">
        <f t="shared" si="34"/>
        <v>0</v>
      </c>
      <c r="AU45" s="230" t="str">
        <f t="shared" si="34"/>
        <v>0</v>
      </c>
      <c r="AV45" s="230" t="str">
        <f t="shared" si="34"/>
        <v>0</v>
      </c>
      <c r="AW45" s="230" t="str">
        <f t="shared" si="34"/>
        <v>0</v>
      </c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</row>
    <row r="46" spans="1:102" ht="13.2" x14ac:dyDescent="0.25">
      <c r="A46" s="118"/>
      <c r="B46" s="118"/>
      <c r="C46" s="119" t="s">
        <v>69</v>
      </c>
      <c r="D46" s="119"/>
      <c r="E46" s="116"/>
      <c r="F46" s="78" t="str">
        <v>0</v>
      </c>
      <c r="G46" s="78">
        <v>6</v>
      </c>
      <c r="H46" s="78" t="str">
        <v>0</v>
      </c>
      <c r="I46" s="78" t="str">
        <v>0</v>
      </c>
      <c r="J46" s="78" t="str">
        <v>0</v>
      </c>
      <c r="K46" s="78" t="str">
        <v>0</v>
      </c>
      <c r="L46" s="78" t="str">
        <v>0</v>
      </c>
      <c r="M46" s="78" t="str">
        <v>0</v>
      </c>
      <c r="N46" s="78" t="str">
        <v>0</v>
      </c>
      <c r="O46" s="93" t="str">
        <v>0</v>
      </c>
      <c r="P46" s="93" t="str">
        <v>0</v>
      </c>
      <c r="Q46" s="93" t="str">
        <v>0</v>
      </c>
      <c r="R46" s="93" t="str">
        <v>0</v>
      </c>
      <c r="S46" s="78" t="str">
        <v>0</v>
      </c>
      <c r="T46" s="78" t="str">
        <v>0</v>
      </c>
      <c r="U46" s="78" t="str">
        <v>0</v>
      </c>
      <c r="V46" s="230" t="str">
        <f>IF(COUNTIF(V6:V37,"н")=0,"0",COUNTIF(V6:V37,"н"))</f>
        <v>0</v>
      </c>
      <c r="W46" s="230"/>
      <c r="X46" s="230"/>
      <c r="Y46" s="230" t="str">
        <f>IF(COUNTIF(Y6:Y37,"н")=0," ",COUNTIF(Y6:Y37,"н"))</f>
        <v xml:space="preserve"> </v>
      </c>
      <c r="Z46" s="230" t="str">
        <f>IF(COUNTIF(Z6:Z37,"н")=0," ",COUNTIF(Z6:Z37,"н"))</f>
        <v xml:space="preserve"> </v>
      </c>
      <c r="AA46" s="230" t="str">
        <f>IF(COUNTIF(AA6:AA37,"н")=0," ",COUNTIF(AA6:AA37,"н"))</f>
        <v xml:space="preserve"> </v>
      </c>
      <c r="AB46" s="230" t="str">
        <f>IF(COUNTIF(AB6:AB37,"н")=0," ",COUNTIF(AB6:AB37,"н"))</f>
        <v xml:space="preserve"> </v>
      </c>
      <c r="AC46" s="230"/>
      <c r="AD46" s="230" t="str">
        <f>IF(COUNTIF(AD6:AD37,"н")=0," ",COUNTIF(AD6:AD37,"н"))</f>
        <v xml:space="preserve"> </v>
      </c>
      <c r="AE46" s="312" t="str">
        <f>IF(COUNTIF(AE6:AE37,"н")=0," ",COUNTIF(AE6:AE37,"н"))</f>
        <v xml:space="preserve"> </v>
      </c>
      <c r="AF46" s="230" t="str">
        <f>IF(COUNTIF(AF6:AF37,"н")=0," ",COUNTIF(AF6:AF37,"н"))</f>
        <v xml:space="preserve"> </v>
      </c>
      <c r="AG46" s="230" t="str">
        <f t="shared" ref="AG46:AW46" si="35">IF(COUNTIF(AG6:AG37,"н")=0,"0",COUNTIF(AG6:AG37,"н"))</f>
        <v>0</v>
      </c>
      <c r="AH46" s="230">
        <f t="shared" si="35"/>
        <v>6</v>
      </c>
      <c r="AI46" s="230" t="str">
        <f t="shared" si="35"/>
        <v>0</v>
      </c>
      <c r="AJ46" s="230" t="str">
        <f t="shared" si="35"/>
        <v>0</v>
      </c>
      <c r="AK46" s="230" t="str">
        <f t="shared" si="35"/>
        <v>0</v>
      </c>
      <c r="AL46" s="230" t="str">
        <f t="shared" si="35"/>
        <v>0</v>
      </c>
      <c r="AM46" s="230" t="str">
        <f t="shared" si="35"/>
        <v>0</v>
      </c>
      <c r="AN46" s="230" t="str">
        <f t="shared" si="35"/>
        <v>0</v>
      </c>
      <c r="AO46" s="230" t="str">
        <f t="shared" si="35"/>
        <v>0</v>
      </c>
      <c r="AP46" s="230" t="str">
        <f t="shared" si="35"/>
        <v>0</v>
      </c>
      <c r="AQ46" s="230" t="str">
        <f t="shared" si="35"/>
        <v>0</v>
      </c>
      <c r="AR46" s="230" t="str">
        <f t="shared" si="35"/>
        <v>0</v>
      </c>
      <c r="AS46" s="230" t="str">
        <f t="shared" si="35"/>
        <v>0</v>
      </c>
      <c r="AT46" s="230" t="str">
        <f t="shared" si="35"/>
        <v>0</v>
      </c>
      <c r="AU46" s="230" t="str">
        <f t="shared" si="35"/>
        <v>0</v>
      </c>
      <c r="AV46" s="230" t="str">
        <f t="shared" si="35"/>
        <v>0</v>
      </c>
      <c r="AW46" s="230" t="str">
        <f t="shared" si="35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pans="23:91" ht="13.2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2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0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44" t="s">
        <v>759</v>
      </c>
      <c r="G2" s="244"/>
      <c r="H2" s="245" t="s">
        <v>760</v>
      </c>
      <c r="I2" s="245"/>
      <c r="J2" s="245"/>
      <c r="K2" s="245" t="s">
        <v>2</v>
      </c>
      <c r="L2" s="245"/>
      <c r="M2" s="245"/>
      <c r="N2" s="245"/>
      <c r="O2" s="245"/>
      <c r="P2" s="246" t="s">
        <v>277</v>
      </c>
      <c r="Q2" s="26"/>
      <c r="R2" s="314"/>
      <c r="S2" s="315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2632</v>
      </c>
      <c r="B3" s="29"/>
      <c r="C3" s="29"/>
      <c r="D3" s="30" t="s">
        <v>3</v>
      </c>
      <c r="E3" s="31"/>
      <c r="F3" s="33"/>
      <c r="G3" s="33" t="s">
        <v>520</v>
      </c>
      <c r="H3" s="248" t="s">
        <v>4</v>
      </c>
      <c r="I3" s="248" t="s">
        <v>191</v>
      </c>
      <c r="J3" s="33" t="s">
        <v>315</v>
      </c>
      <c r="K3" s="33" t="s">
        <v>729</v>
      </c>
      <c r="L3" s="33" t="s">
        <v>666</v>
      </c>
      <c r="M3" s="33" t="s">
        <v>280</v>
      </c>
      <c r="N3" s="33"/>
      <c r="O3" s="249"/>
      <c r="P3" s="33"/>
      <c r="Q3" s="32"/>
      <c r="R3" s="33"/>
      <c r="S3" s="32"/>
      <c r="T3" s="184"/>
      <c r="U3" s="49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5"/>
      <c r="I4" s="45"/>
      <c r="J4" s="44"/>
      <c r="K4" s="44"/>
      <c r="L4" s="258"/>
      <c r="M4" s="45"/>
      <c r="N4" s="48"/>
      <c r="O4" s="45"/>
      <c r="P4" s="45"/>
      <c r="Q4" s="44"/>
      <c r="R4" s="46"/>
      <c r="S4" s="44"/>
      <c r="T4" s="184"/>
      <c r="U4" s="199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766</v>
      </c>
      <c r="G5" s="57" t="s">
        <v>767</v>
      </c>
      <c r="H5" s="57" t="s">
        <v>768</v>
      </c>
      <c r="I5" s="58" t="s">
        <v>526</v>
      </c>
      <c r="J5" s="57" t="s">
        <v>20</v>
      </c>
      <c r="K5" s="57" t="s">
        <v>560</v>
      </c>
      <c r="L5" s="57" t="s">
        <v>769</v>
      </c>
      <c r="M5" s="56" t="s">
        <v>770</v>
      </c>
      <c r="N5" s="56" t="s">
        <v>802</v>
      </c>
      <c r="O5" s="260"/>
      <c r="P5" s="57"/>
      <c r="Q5" s="57"/>
      <c r="R5" s="57"/>
      <c r="S5" s="61"/>
      <c r="T5" s="316"/>
      <c r="U5" s="200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54" x14ac:dyDescent="0.25">
      <c r="A6" s="73">
        <v>1</v>
      </c>
      <c r="B6" s="74" t="s">
        <v>287</v>
      </c>
      <c r="C6" s="108" t="s">
        <v>572</v>
      </c>
      <c r="D6" s="203" t="s">
        <v>803</v>
      </c>
      <c r="E6" s="77">
        <v>2632</v>
      </c>
      <c r="F6" s="78"/>
      <c r="G6" s="78" t="s">
        <v>33</v>
      </c>
      <c r="H6" s="78">
        <v>5</v>
      </c>
      <c r="I6" s="78">
        <v>5</v>
      </c>
      <c r="J6" s="78">
        <v>5</v>
      </c>
      <c r="K6" s="78">
        <v>5</v>
      </c>
      <c r="L6" s="78">
        <v>5</v>
      </c>
      <c r="M6" s="78">
        <v>5</v>
      </c>
      <c r="N6" s="78">
        <v>5</v>
      </c>
      <c r="O6" s="78"/>
      <c r="P6" s="78"/>
      <c r="Q6" s="78"/>
      <c r="R6" s="78"/>
      <c r="S6" s="78"/>
      <c r="T6" s="78"/>
      <c r="U6" s="78"/>
      <c r="V6" s="230">
        <f t="shared" ref="V6:V32" si="0">IF(AC6&gt;0,IF(SUM(X6:Y6)/AC6&gt;0,2,IF(AND(SUM(X6:Y6)/AC6=0,Z6/AC6&gt;0),3,IF(AND((AB6/AC6+AA6/AC6)=1,AA6/AC6&gt;0),4,5))),0)</f>
        <v>5</v>
      </c>
      <c r="W6" s="182">
        <f t="shared" ref="W6:W32" si="1">COUNTIF(AG6:AV6,"б")</f>
        <v>0</v>
      </c>
      <c r="X6" s="182">
        <f t="shared" ref="X6:X32" si="2">COUNTIF(AG6:AV6,"д")</f>
        <v>0</v>
      </c>
      <c r="Y6" s="182">
        <f t="shared" ref="Y6:Y32" si="3">COUNTIF(AG6:AV6,2)+COUNTIF(AG6:AV6,"н")+COUNTIF(AG6:AV6,"д")</f>
        <v>0</v>
      </c>
      <c r="Z6" s="182">
        <f t="shared" ref="Z6:Z32" si="4">COUNTIF(AG6:AV6,Z$5)</f>
        <v>0</v>
      </c>
      <c r="AA6" s="182">
        <f t="shared" ref="AA6:AA32" si="5">COUNTIF(AG6:AV6,AA$5)</f>
        <v>0</v>
      </c>
      <c r="AB6" s="182">
        <f t="shared" ref="AB6:AB32" si="6">COUNTIF(AG6:AV6,AB$5)</f>
        <v>7</v>
      </c>
      <c r="AC6" s="182">
        <f t="shared" ref="AC6:AC33" si="7">SUM(X6:AB6)</f>
        <v>7</v>
      </c>
      <c r="AD6" s="272">
        <f t="shared" ref="AD6:AD32" si="8">IF(ISERROR(((X6+Y6)*2+Z6*3+AA6*4+AB6*5)/SUM(X6,Y6:AB6)),"",((X6+Y6)*2+Z6*3+AA6*4+AB6*5)/SUM(X6,Y6:AB6))</f>
        <v>5</v>
      </c>
      <c r="AE6" s="90">
        <f>IF(AW6=5,0.5,IF(AW6=4,0.25,IF(AW6&lt;=3,0)))</f>
        <v>0</v>
      </c>
      <c r="AG6" s="229" t="str">
        <f t="shared" ref="AG6:AG32" si="9">IF(ISERROR(VALUE(LEFT(F6))),LEFT(F6),VALUE(LEFT(F6)))</f>
        <v/>
      </c>
      <c r="AH6" s="229" t="str">
        <f t="shared" ref="AH6:AH32" si="10">IF(ISERROR(VALUE(LEFT(G6))),LEFT(G6),VALUE(LEFT(G6)))</f>
        <v>з</v>
      </c>
      <c r="AI6" s="229">
        <f t="shared" ref="AI6:AI32" si="11">IF(ISERROR(VALUE(LEFT(H6))),LEFT(H6),VALUE(LEFT(H6)))</f>
        <v>5</v>
      </c>
      <c r="AJ6" s="229">
        <f t="shared" ref="AJ6:AJ32" si="12">IF(ISERROR(VALUE(LEFT(I6))),LEFT(I6),VALUE(LEFT(I6)))</f>
        <v>5</v>
      </c>
      <c r="AK6" s="229">
        <f t="shared" ref="AK6:AK32" si="13">IF(ISERROR(VALUE(LEFT(J6))),LEFT(J6),VALUE(LEFT(J6)))</f>
        <v>5</v>
      </c>
      <c r="AL6" s="229">
        <f t="shared" ref="AL6:AL32" si="14">IF(ISERROR(VALUE(LEFT(K6))),LEFT(K6),VALUE(LEFT(K6)))</f>
        <v>5</v>
      </c>
      <c r="AM6" s="229">
        <f t="shared" ref="AM6:AM32" si="15">IF(ISERROR(VALUE(LEFT(L6))),LEFT(L6),VALUE(LEFT(L6)))</f>
        <v>5</v>
      </c>
      <c r="AN6" s="229">
        <f t="shared" ref="AN6:AN32" si="16">IF(ISERROR(VALUE(LEFT(M6))),LEFT(M6),VALUE(LEFT(M6)))</f>
        <v>5</v>
      </c>
      <c r="AO6" s="229">
        <f t="shared" ref="AO6:AO32" si="17">IF(ISERROR(VALUE(LEFT(N6))),LEFT(N6),VALUE(LEFT(N6)))</f>
        <v>5</v>
      </c>
      <c r="AP6" s="229" t="str">
        <f t="shared" ref="AP6:AP32" si="18">IF(ISERROR(VALUE(LEFT(O6))),LEFT(O6),VALUE(LEFT(O6)))</f>
        <v/>
      </c>
      <c r="AQ6" s="229" t="str">
        <f t="shared" ref="AQ6:AQ32" si="19">IF(ISERROR(VALUE(LEFT(P6))),LEFT(P6),VALUE(LEFT(P6)))</f>
        <v/>
      </c>
      <c r="AR6" s="229" t="str">
        <f t="shared" ref="AR6:AR32" si="20">IF(ISERROR(VALUE(LEFT(Q6))),LEFT(Q6),VALUE(LEFT(Q6)))</f>
        <v/>
      </c>
      <c r="AS6" s="229" t="str">
        <f t="shared" ref="AS6:AS32" si="21">IF(ISERROR(VALUE(LEFT(R6))),LEFT(R6),VALUE(LEFT(R6)))</f>
        <v/>
      </c>
      <c r="AT6" s="229" t="str">
        <f t="shared" ref="AT6:AT32" si="22">IF(ISERROR(VALUE(LEFT(S6))),LEFT(S6),VALUE(LEFT(S6)))</f>
        <v/>
      </c>
      <c r="AU6" s="229" t="str">
        <f t="shared" ref="AU6:AU32" si="23">IF(ISERROR(VALUE(LEFT(T6))),LEFT(T6),VALUE(LEFT(T6)))</f>
        <v/>
      </c>
      <c r="AV6" s="229" t="str">
        <f t="shared" ref="AV6:AV32" si="24">IF(ISERROR(VALUE(LEFT(U6))),LEFT(U6),VALUE(LEFT(U6)))</f>
        <v/>
      </c>
      <c r="AW6" s="230">
        <f t="shared" ref="AW6:AW32" si="25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73">
        <v>2</v>
      </c>
      <c r="B7" s="74" t="s">
        <v>287</v>
      </c>
      <c r="C7" s="108" t="s">
        <v>31</v>
      </c>
      <c r="D7" s="203" t="s">
        <v>804</v>
      </c>
      <c r="E7" s="77">
        <v>2632</v>
      </c>
      <c r="F7" s="78"/>
      <c r="G7" s="78" t="s">
        <v>33</v>
      </c>
      <c r="H7" s="78">
        <v>3</v>
      </c>
      <c r="I7" s="78">
        <v>3</v>
      </c>
      <c r="J7" s="78">
        <v>5</v>
      </c>
      <c r="K7" s="78">
        <v>3</v>
      </c>
      <c r="L7" s="78">
        <v>3</v>
      </c>
      <c r="M7" s="78" t="s">
        <v>114</v>
      </c>
      <c r="N7" s="78">
        <v>3</v>
      </c>
      <c r="O7" s="78"/>
      <c r="P7" s="78"/>
      <c r="Q7" s="78"/>
      <c r="R7" s="78"/>
      <c r="S7" s="78"/>
      <c r="T7" s="78"/>
      <c r="U7" s="78"/>
      <c r="V7" s="230">
        <f t="shared" si="0"/>
        <v>2</v>
      </c>
      <c r="W7" s="182">
        <f t="shared" si="1"/>
        <v>0</v>
      </c>
      <c r="X7" s="182">
        <f t="shared" si="2"/>
        <v>0</v>
      </c>
      <c r="Y7" s="182">
        <f t="shared" si="3"/>
        <v>1</v>
      </c>
      <c r="Z7" s="182">
        <f t="shared" si="4"/>
        <v>5</v>
      </c>
      <c r="AA7" s="182">
        <f t="shared" si="5"/>
        <v>0</v>
      </c>
      <c r="AB7" s="182">
        <f t="shared" si="6"/>
        <v>1</v>
      </c>
      <c r="AC7" s="182">
        <f t="shared" si="7"/>
        <v>7</v>
      </c>
      <c r="AD7" s="272">
        <f t="shared" si="8"/>
        <v>3.1428571428571428</v>
      </c>
      <c r="AE7" s="90">
        <f t="shared" ref="AE7:AE32" si="26">IF(AX7=5,0.5,IF(AX7=4,0.25,IF(AX7&lt;=3,0)))</f>
        <v>0</v>
      </c>
      <c r="AG7" s="229" t="str">
        <f t="shared" si="9"/>
        <v/>
      </c>
      <c r="AH7" s="229" t="str">
        <f t="shared" si="10"/>
        <v>з</v>
      </c>
      <c r="AI7" s="229">
        <f t="shared" si="11"/>
        <v>3</v>
      </c>
      <c r="AJ7" s="229">
        <f t="shared" si="12"/>
        <v>3</v>
      </c>
      <c r="AK7" s="229">
        <f t="shared" si="13"/>
        <v>5</v>
      </c>
      <c r="AL7" s="229">
        <f t="shared" si="14"/>
        <v>3</v>
      </c>
      <c r="AM7" s="229">
        <f t="shared" si="15"/>
        <v>3</v>
      </c>
      <c r="AN7" s="229">
        <f t="shared" si="16"/>
        <v>2</v>
      </c>
      <c r="AO7" s="229">
        <f t="shared" si="17"/>
        <v>3</v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36" x14ac:dyDescent="0.25">
      <c r="A8" s="73">
        <v>3</v>
      </c>
      <c r="B8" s="74" t="s">
        <v>287</v>
      </c>
      <c r="C8" s="108" t="s">
        <v>31</v>
      </c>
      <c r="D8" s="203" t="s">
        <v>805</v>
      </c>
      <c r="E8" s="77">
        <v>2632</v>
      </c>
      <c r="F8" s="78"/>
      <c r="G8" s="78" t="s">
        <v>304</v>
      </c>
      <c r="H8" s="78">
        <v>4</v>
      </c>
      <c r="I8" s="78" t="s">
        <v>304</v>
      </c>
      <c r="J8" s="78">
        <v>3</v>
      </c>
      <c r="K8" s="78" t="s">
        <v>304</v>
      </c>
      <c r="L8" s="78" t="s">
        <v>806</v>
      </c>
      <c r="M8" s="78" t="s">
        <v>304</v>
      </c>
      <c r="N8" s="78" t="s">
        <v>304</v>
      </c>
      <c r="O8" s="78"/>
      <c r="P8" s="78"/>
      <c r="Q8" s="78"/>
      <c r="R8" s="78"/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1</v>
      </c>
      <c r="AA8" s="182">
        <f t="shared" si="5"/>
        <v>1</v>
      </c>
      <c r="AB8" s="182">
        <f t="shared" si="6"/>
        <v>0</v>
      </c>
      <c r="AC8" s="182">
        <f t="shared" si="7"/>
        <v>2</v>
      </c>
      <c r="AD8" s="272">
        <f t="shared" si="8"/>
        <v>3.5</v>
      </c>
      <c r="AE8" s="90">
        <f t="shared" si="26"/>
        <v>0</v>
      </c>
      <c r="AG8" s="229" t="str">
        <f t="shared" si="9"/>
        <v/>
      </c>
      <c r="AH8" s="229" t="str">
        <f t="shared" si="10"/>
        <v>а</v>
      </c>
      <c r="AI8" s="229">
        <f t="shared" si="11"/>
        <v>4</v>
      </c>
      <c r="AJ8" s="229" t="str">
        <f t="shared" si="12"/>
        <v>а</v>
      </c>
      <c r="AK8" s="229">
        <f t="shared" si="13"/>
        <v>3</v>
      </c>
      <c r="AL8" s="229" t="str">
        <f t="shared" si="14"/>
        <v>а</v>
      </c>
      <c r="AM8" s="229" t="str">
        <f t="shared" si="15"/>
        <v>о</v>
      </c>
      <c r="AN8" s="229" t="str">
        <f t="shared" si="16"/>
        <v>а</v>
      </c>
      <c r="AO8" s="229" t="str">
        <f t="shared" si="17"/>
        <v>а</v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36" x14ac:dyDescent="0.25">
      <c r="A9" s="73">
        <v>4</v>
      </c>
      <c r="B9" s="74" t="s">
        <v>287</v>
      </c>
      <c r="C9" s="108" t="s">
        <v>31</v>
      </c>
      <c r="D9" s="203" t="s">
        <v>807</v>
      </c>
      <c r="E9" s="77">
        <v>2632</v>
      </c>
      <c r="F9" s="78"/>
      <c r="G9" s="78" t="s">
        <v>33</v>
      </c>
      <c r="H9" s="78">
        <v>5</v>
      </c>
      <c r="I9" s="78">
        <v>5</v>
      </c>
      <c r="J9" s="78">
        <v>5</v>
      </c>
      <c r="K9" s="78">
        <v>5</v>
      </c>
      <c r="L9" s="78">
        <v>5</v>
      </c>
      <c r="M9" s="78">
        <v>5</v>
      </c>
      <c r="N9" s="78">
        <v>5</v>
      </c>
      <c r="O9" s="78"/>
      <c r="P9" s="78"/>
      <c r="Q9" s="78"/>
      <c r="R9" s="78"/>
      <c r="S9" s="78"/>
      <c r="T9" s="78"/>
      <c r="U9" s="78"/>
      <c r="V9" s="230">
        <f t="shared" si="0"/>
        <v>5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0</v>
      </c>
      <c r="AA9" s="182">
        <f t="shared" si="5"/>
        <v>0</v>
      </c>
      <c r="AB9" s="182">
        <f t="shared" si="6"/>
        <v>7</v>
      </c>
      <c r="AC9" s="182">
        <f t="shared" si="7"/>
        <v>7</v>
      </c>
      <c r="AD9" s="272">
        <f t="shared" si="8"/>
        <v>5</v>
      </c>
      <c r="AE9" s="90">
        <f t="shared" si="26"/>
        <v>0</v>
      </c>
      <c r="AG9" s="229" t="str">
        <f t="shared" si="9"/>
        <v/>
      </c>
      <c r="AH9" s="229" t="str">
        <f t="shared" si="10"/>
        <v>з</v>
      </c>
      <c r="AI9" s="229">
        <f t="shared" si="11"/>
        <v>5</v>
      </c>
      <c r="AJ9" s="229">
        <f t="shared" si="12"/>
        <v>5</v>
      </c>
      <c r="AK9" s="229">
        <f t="shared" si="13"/>
        <v>5</v>
      </c>
      <c r="AL9" s="229">
        <f t="shared" si="14"/>
        <v>5</v>
      </c>
      <c r="AM9" s="229">
        <f t="shared" si="15"/>
        <v>5</v>
      </c>
      <c r="AN9" s="229">
        <f t="shared" si="16"/>
        <v>5</v>
      </c>
      <c r="AO9" s="229">
        <f t="shared" si="17"/>
        <v>5</v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6" x14ac:dyDescent="0.25">
      <c r="A10" s="73">
        <v>5</v>
      </c>
      <c r="B10" s="74" t="s">
        <v>287</v>
      </c>
      <c r="C10" s="108" t="s">
        <v>31</v>
      </c>
      <c r="D10" s="203" t="s">
        <v>808</v>
      </c>
      <c r="E10" s="77">
        <v>2632</v>
      </c>
      <c r="F10" s="78"/>
      <c r="G10" s="78" t="s">
        <v>33</v>
      </c>
      <c r="H10" s="78">
        <v>5</v>
      </c>
      <c r="I10" s="78">
        <v>4</v>
      </c>
      <c r="J10" s="78">
        <v>5</v>
      </c>
      <c r="K10" s="78">
        <v>5</v>
      </c>
      <c r="L10" s="78">
        <v>5</v>
      </c>
      <c r="M10" s="78">
        <v>4</v>
      </c>
      <c r="N10" s="78">
        <v>4</v>
      </c>
      <c r="O10" s="78"/>
      <c r="P10" s="78"/>
      <c r="Q10" s="78"/>
      <c r="R10" s="78"/>
      <c r="S10" s="78"/>
      <c r="T10" s="78"/>
      <c r="U10" s="78"/>
      <c r="V10" s="230">
        <f t="shared" si="0"/>
        <v>4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3</v>
      </c>
      <c r="AB10" s="182">
        <f t="shared" si="6"/>
        <v>4</v>
      </c>
      <c r="AC10" s="182">
        <f t="shared" si="7"/>
        <v>7</v>
      </c>
      <c r="AD10" s="272">
        <f t="shared" si="8"/>
        <v>4.5714285714285712</v>
      </c>
      <c r="AE10" s="90">
        <f t="shared" si="26"/>
        <v>0</v>
      </c>
      <c r="AG10" s="229" t="str">
        <f t="shared" si="9"/>
        <v/>
      </c>
      <c r="AH10" s="229" t="str">
        <f t="shared" si="10"/>
        <v>з</v>
      </c>
      <c r="AI10" s="229">
        <f t="shared" si="11"/>
        <v>5</v>
      </c>
      <c r="AJ10" s="229">
        <f t="shared" si="12"/>
        <v>4</v>
      </c>
      <c r="AK10" s="229">
        <f t="shared" si="13"/>
        <v>5</v>
      </c>
      <c r="AL10" s="229">
        <f t="shared" si="14"/>
        <v>5</v>
      </c>
      <c r="AM10" s="229">
        <f t="shared" si="15"/>
        <v>5</v>
      </c>
      <c r="AN10" s="229">
        <f t="shared" si="16"/>
        <v>4</v>
      </c>
      <c r="AO10" s="229">
        <f t="shared" si="17"/>
        <v>4</v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54" x14ac:dyDescent="0.25">
      <c r="A11" s="73">
        <v>6</v>
      </c>
      <c r="B11" s="74" t="s">
        <v>287</v>
      </c>
      <c r="C11" s="108" t="s">
        <v>31</v>
      </c>
      <c r="D11" s="203" t="s">
        <v>809</v>
      </c>
      <c r="E11" s="77">
        <v>2632</v>
      </c>
      <c r="F11" s="78"/>
      <c r="G11" s="78" t="s">
        <v>33</v>
      </c>
      <c r="H11" s="78">
        <v>4</v>
      </c>
      <c r="I11" s="78">
        <v>4</v>
      </c>
      <c r="J11" s="78">
        <v>5</v>
      </c>
      <c r="K11" s="78">
        <v>5</v>
      </c>
      <c r="L11" s="78">
        <v>4</v>
      </c>
      <c r="M11" s="78">
        <v>3</v>
      </c>
      <c r="N11" s="78">
        <v>5</v>
      </c>
      <c r="O11" s="78"/>
      <c r="P11" s="78"/>
      <c r="Q11" s="78"/>
      <c r="R11" s="78"/>
      <c r="S11" s="78"/>
      <c r="T11" s="78"/>
      <c r="U11" s="78"/>
      <c r="V11" s="23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1</v>
      </c>
      <c r="AA11" s="182">
        <f t="shared" si="5"/>
        <v>3</v>
      </c>
      <c r="AB11" s="182">
        <f t="shared" si="6"/>
        <v>3</v>
      </c>
      <c r="AC11" s="182">
        <f t="shared" si="7"/>
        <v>7</v>
      </c>
      <c r="AD11" s="272">
        <f t="shared" si="8"/>
        <v>4.2857142857142856</v>
      </c>
      <c r="AE11" s="90">
        <f t="shared" si="26"/>
        <v>0</v>
      </c>
      <c r="AG11" s="229" t="str">
        <f t="shared" si="9"/>
        <v/>
      </c>
      <c r="AH11" s="229" t="str">
        <f t="shared" si="10"/>
        <v>з</v>
      </c>
      <c r="AI11" s="229">
        <f t="shared" si="11"/>
        <v>4</v>
      </c>
      <c r="AJ11" s="229">
        <f t="shared" si="12"/>
        <v>4</v>
      </c>
      <c r="AK11" s="229">
        <f t="shared" si="13"/>
        <v>5</v>
      </c>
      <c r="AL11" s="229">
        <f t="shared" si="14"/>
        <v>5</v>
      </c>
      <c r="AM11" s="229">
        <f t="shared" si="15"/>
        <v>4</v>
      </c>
      <c r="AN11" s="229">
        <f t="shared" si="16"/>
        <v>3</v>
      </c>
      <c r="AO11" s="229">
        <f t="shared" si="17"/>
        <v>5</v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203" t="s">
        <v>810</v>
      </c>
      <c r="E12" s="77">
        <v>2632</v>
      </c>
      <c r="F12" s="78"/>
      <c r="G12" s="78" t="s">
        <v>33</v>
      </c>
      <c r="H12" s="78" t="s">
        <v>331</v>
      </c>
      <c r="I12" s="78" t="s">
        <v>337</v>
      </c>
      <c r="J12" s="78" t="s">
        <v>304</v>
      </c>
      <c r="K12" s="78">
        <v>5</v>
      </c>
      <c r="L12" s="78" t="s">
        <v>35</v>
      </c>
      <c r="M12" s="78">
        <v>3</v>
      </c>
      <c r="N12" s="78">
        <v>4</v>
      </c>
      <c r="O12" s="78"/>
      <c r="P12" s="78"/>
      <c r="Q12" s="78"/>
      <c r="R12" s="78"/>
      <c r="S12" s="78"/>
      <c r="T12" s="78"/>
      <c r="U12" s="78"/>
      <c r="V12" s="230">
        <f t="shared" si="0"/>
        <v>2</v>
      </c>
      <c r="W12" s="182">
        <f t="shared" si="1"/>
        <v>0</v>
      </c>
      <c r="X12" s="182">
        <f t="shared" si="2"/>
        <v>0</v>
      </c>
      <c r="Y12" s="182">
        <f t="shared" si="3"/>
        <v>1</v>
      </c>
      <c r="Z12" s="182">
        <f t="shared" si="4"/>
        <v>1</v>
      </c>
      <c r="AA12" s="182">
        <f t="shared" si="5"/>
        <v>1</v>
      </c>
      <c r="AB12" s="182">
        <f t="shared" si="6"/>
        <v>1</v>
      </c>
      <c r="AC12" s="182">
        <f t="shared" si="7"/>
        <v>4</v>
      </c>
      <c r="AD12" s="272">
        <f t="shared" si="8"/>
        <v>3.5</v>
      </c>
      <c r="AE12" s="90">
        <f t="shared" si="26"/>
        <v>0</v>
      </c>
      <c r="AG12" s="229" t="str">
        <f t="shared" si="9"/>
        <v/>
      </c>
      <c r="AH12" s="229" t="str">
        <f t="shared" si="10"/>
        <v>з</v>
      </c>
      <c r="AI12" s="229" t="str">
        <f t="shared" si="11"/>
        <v>А</v>
      </c>
      <c r="AJ12" s="229" t="str">
        <f t="shared" si="12"/>
        <v>А</v>
      </c>
      <c r="AK12" s="229" t="str">
        <f t="shared" si="13"/>
        <v>а</v>
      </c>
      <c r="AL12" s="229">
        <f t="shared" si="14"/>
        <v>5</v>
      </c>
      <c r="AM12" s="229">
        <f t="shared" si="15"/>
        <v>2</v>
      </c>
      <c r="AN12" s="229">
        <f t="shared" si="16"/>
        <v>3</v>
      </c>
      <c r="AO12" s="229">
        <f t="shared" si="17"/>
        <v>4</v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54" x14ac:dyDescent="0.25">
      <c r="A13" s="73">
        <v>8</v>
      </c>
      <c r="B13" s="74" t="s">
        <v>287</v>
      </c>
      <c r="C13" s="108" t="s">
        <v>31</v>
      </c>
      <c r="D13" s="203" t="s">
        <v>811</v>
      </c>
      <c r="E13" s="77">
        <v>2632</v>
      </c>
      <c r="F13" s="78"/>
      <c r="G13" s="78" t="s">
        <v>33</v>
      </c>
      <c r="H13" s="78">
        <v>4</v>
      </c>
      <c r="I13" s="78">
        <v>4</v>
      </c>
      <c r="J13" s="78" t="s">
        <v>304</v>
      </c>
      <c r="K13" s="78">
        <v>4</v>
      </c>
      <c r="L13" s="78">
        <v>4</v>
      </c>
      <c r="M13" s="78">
        <v>3</v>
      </c>
      <c r="N13" s="78">
        <v>3</v>
      </c>
      <c r="O13" s="78"/>
      <c r="P13" s="78"/>
      <c r="Q13" s="78"/>
      <c r="R13" s="78"/>
      <c r="S13" s="78"/>
      <c r="T13" s="78"/>
      <c r="U13" s="78"/>
      <c r="V13" s="230">
        <f t="shared" si="0"/>
        <v>3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2</v>
      </c>
      <c r="AA13" s="182">
        <f t="shared" si="5"/>
        <v>4</v>
      </c>
      <c r="AB13" s="182">
        <f t="shared" si="6"/>
        <v>0</v>
      </c>
      <c r="AC13" s="182">
        <f t="shared" si="7"/>
        <v>6</v>
      </c>
      <c r="AD13" s="272">
        <f t="shared" si="8"/>
        <v>3.6666666666666665</v>
      </c>
      <c r="AE13" s="90">
        <f t="shared" si="26"/>
        <v>0</v>
      </c>
      <c r="AG13" s="229" t="str">
        <f t="shared" si="9"/>
        <v/>
      </c>
      <c r="AH13" s="229" t="str">
        <f t="shared" si="10"/>
        <v>з</v>
      </c>
      <c r="AI13" s="229">
        <f t="shared" si="11"/>
        <v>4</v>
      </c>
      <c r="AJ13" s="229">
        <f t="shared" si="12"/>
        <v>4</v>
      </c>
      <c r="AK13" s="229" t="str">
        <f t="shared" si="13"/>
        <v>а</v>
      </c>
      <c r="AL13" s="229">
        <f t="shared" si="14"/>
        <v>4</v>
      </c>
      <c r="AM13" s="229">
        <f t="shared" si="15"/>
        <v>4</v>
      </c>
      <c r="AN13" s="229">
        <f t="shared" si="16"/>
        <v>3</v>
      </c>
      <c r="AO13" s="229">
        <f t="shared" si="17"/>
        <v>3</v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36" x14ac:dyDescent="0.25">
      <c r="A14" s="73">
        <v>9</v>
      </c>
      <c r="B14" s="273"/>
      <c r="C14" s="108" t="s">
        <v>31</v>
      </c>
      <c r="D14" s="203" t="s">
        <v>812</v>
      </c>
      <c r="E14" s="77">
        <v>2632</v>
      </c>
      <c r="F14" s="78"/>
      <c r="G14" s="78" t="s">
        <v>33</v>
      </c>
      <c r="H14" s="78">
        <v>5</v>
      </c>
      <c r="I14" s="78">
        <v>5</v>
      </c>
      <c r="J14" s="78">
        <v>5</v>
      </c>
      <c r="K14" s="78">
        <v>5</v>
      </c>
      <c r="L14" s="78">
        <v>5</v>
      </c>
      <c r="M14" s="78">
        <v>5</v>
      </c>
      <c r="N14" s="78">
        <v>5</v>
      </c>
      <c r="O14" s="78"/>
      <c r="P14" s="78"/>
      <c r="Q14" s="78"/>
      <c r="R14" s="78"/>
      <c r="S14" s="78"/>
      <c r="T14" s="78"/>
      <c r="U14" s="78"/>
      <c r="V14" s="230">
        <f t="shared" si="0"/>
        <v>5</v>
      </c>
      <c r="W14" s="182">
        <f t="shared" si="1"/>
        <v>0</v>
      </c>
      <c r="X14" s="182">
        <f t="shared" si="2"/>
        <v>0</v>
      </c>
      <c r="Y14" s="182">
        <f t="shared" si="3"/>
        <v>0</v>
      </c>
      <c r="Z14" s="182">
        <f t="shared" si="4"/>
        <v>0</v>
      </c>
      <c r="AA14" s="182">
        <f t="shared" si="5"/>
        <v>0</v>
      </c>
      <c r="AB14" s="182">
        <f t="shared" si="6"/>
        <v>7</v>
      </c>
      <c r="AC14" s="182">
        <f t="shared" si="7"/>
        <v>7</v>
      </c>
      <c r="AD14" s="227">
        <f t="shared" si="8"/>
        <v>5</v>
      </c>
      <c r="AE14" s="228">
        <f t="shared" si="26"/>
        <v>0</v>
      </c>
      <c r="AF14" s="1"/>
      <c r="AG14" s="229" t="str">
        <f t="shared" si="9"/>
        <v/>
      </c>
      <c r="AH14" s="229" t="str">
        <f t="shared" si="10"/>
        <v>з</v>
      </c>
      <c r="AI14" s="229">
        <f t="shared" si="11"/>
        <v>5</v>
      </c>
      <c r="AJ14" s="229">
        <f t="shared" si="12"/>
        <v>5</v>
      </c>
      <c r="AK14" s="229">
        <f t="shared" si="13"/>
        <v>5</v>
      </c>
      <c r="AL14" s="229">
        <f t="shared" si="14"/>
        <v>5</v>
      </c>
      <c r="AM14" s="229">
        <f t="shared" si="15"/>
        <v>5</v>
      </c>
      <c r="AN14" s="229">
        <f t="shared" si="16"/>
        <v>5</v>
      </c>
      <c r="AO14" s="229">
        <f t="shared" si="17"/>
        <v>5</v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54" x14ac:dyDescent="0.25">
      <c r="A15" s="73">
        <v>10</v>
      </c>
      <c r="B15" s="273"/>
      <c r="C15" s="108" t="s">
        <v>31</v>
      </c>
      <c r="D15" s="203" t="s">
        <v>813</v>
      </c>
      <c r="E15" s="77">
        <v>2632</v>
      </c>
      <c r="F15" s="78"/>
      <c r="G15" s="78" t="s">
        <v>33</v>
      </c>
      <c r="H15" s="78">
        <v>3</v>
      </c>
      <c r="I15" s="78">
        <v>3</v>
      </c>
      <c r="J15" s="78">
        <v>3</v>
      </c>
      <c r="K15" s="78">
        <v>4</v>
      </c>
      <c r="L15" s="78">
        <v>3</v>
      </c>
      <c r="M15" s="78">
        <v>3</v>
      </c>
      <c r="N15" s="78">
        <v>4</v>
      </c>
      <c r="O15" s="78"/>
      <c r="P15" s="78"/>
      <c r="Q15" s="78"/>
      <c r="R15" s="78"/>
      <c r="S15" s="78"/>
      <c r="T15" s="78"/>
      <c r="U15" s="78"/>
      <c r="V15" s="230">
        <f t="shared" si="0"/>
        <v>3</v>
      </c>
      <c r="W15" s="182">
        <f t="shared" si="1"/>
        <v>0</v>
      </c>
      <c r="X15" s="182">
        <f t="shared" si="2"/>
        <v>0</v>
      </c>
      <c r="Y15" s="182">
        <f t="shared" si="3"/>
        <v>0</v>
      </c>
      <c r="Z15" s="182">
        <f t="shared" si="4"/>
        <v>5</v>
      </c>
      <c r="AA15" s="182">
        <f t="shared" si="5"/>
        <v>2</v>
      </c>
      <c r="AB15" s="182">
        <f t="shared" si="6"/>
        <v>0</v>
      </c>
      <c r="AC15" s="182">
        <f t="shared" si="7"/>
        <v>7</v>
      </c>
      <c r="AD15" s="227">
        <f t="shared" si="8"/>
        <v>3.2857142857142856</v>
      </c>
      <c r="AE15" s="228">
        <f t="shared" si="26"/>
        <v>0</v>
      </c>
      <c r="AF15" s="1"/>
      <c r="AG15" s="229" t="str">
        <f t="shared" si="9"/>
        <v/>
      </c>
      <c r="AH15" s="229" t="str">
        <f t="shared" si="10"/>
        <v>з</v>
      </c>
      <c r="AI15" s="229">
        <f t="shared" si="11"/>
        <v>3</v>
      </c>
      <c r="AJ15" s="229">
        <f t="shared" si="12"/>
        <v>3</v>
      </c>
      <c r="AK15" s="229">
        <f t="shared" si="13"/>
        <v>3</v>
      </c>
      <c r="AL15" s="229">
        <f t="shared" si="14"/>
        <v>4</v>
      </c>
      <c r="AM15" s="229">
        <f t="shared" si="15"/>
        <v>3</v>
      </c>
      <c r="AN15" s="229">
        <f t="shared" si="16"/>
        <v>3</v>
      </c>
      <c r="AO15" s="229">
        <f t="shared" si="17"/>
        <v>4</v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54" x14ac:dyDescent="0.25">
      <c r="A16" s="73">
        <v>11</v>
      </c>
      <c r="B16" s="273"/>
      <c r="C16" s="108" t="s">
        <v>31</v>
      </c>
      <c r="D16" s="203" t="s">
        <v>814</v>
      </c>
      <c r="E16" s="77">
        <v>2632</v>
      </c>
      <c r="F16" s="78"/>
      <c r="G16" s="78" t="s">
        <v>33</v>
      </c>
      <c r="H16" s="78" t="s">
        <v>331</v>
      </c>
      <c r="I16" s="78" t="s">
        <v>337</v>
      </c>
      <c r="J16" s="78" t="s">
        <v>304</v>
      </c>
      <c r="K16" s="78">
        <v>5</v>
      </c>
      <c r="L16" s="78">
        <v>3</v>
      </c>
      <c r="M16" s="78">
        <v>3</v>
      </c>
      <c r="N16" s="78">
        <v>3</v>
      </c>
      <c r="O16" s="78"/>
      <c r="P16" s="78"/>
      <c r="Q16" s="78"/>
      <c r="R16" s="78"/>
      <c r="S16" s="78"/>
      <c r="T16" s="78"/>
      <c r="U16" s="78"/>
      <c r="V16" s="230">
        <f t="shared" si="0"/>
        <v>3</v>
      </c>
      <c r="W16" s="182">
        <f t="shared" si="1"/>
        <v>0</v>
      </c>
      <c r="X16" s="182">
        <f t="shared" si="2"/>
        <v>0</v>
      </c>
      <c r="Y16" s="182">
        <f t="shared" si="3"/>
        <v>0</v>
      </c>
      <c r="Z16" s="182">
        <f t="shared" si="4"/>
        <v>3</v>
      </c>
      <c r="AA16" s="182">
        <f t="shared" si="5"/>
        <v>0</v>
      </c>
      <c r="AB16" s="182">
        <f t="shared" si="6"/>
        <v>1</v>
      </c>
      <c r="AC16" s="182">
        <f t="shared" si="7"/>
        <v>4</v>
      </c>
      <c r="AD16" s="227">
        <f t="shared" si="8"/>
        <v>3.5</v>
      </c>
      <c r="AE16" s="228">
        <f t="shared" si="26"/>
        <v>0</v>
      </c>
      <c r="AF16" s="1"/>
      <c r="AG16" s="229" t="str">
        <f t="shared" si="9"/>
        <v/>
      </c>
      <c r="AH16" s="229" t="str">
        <f t="shared" si="10"/>
        <v>з</v>
      </c>
      <c r="AI16" s="229" t="str">
        <f t="shared" si="11"/>
        <v>А</v>
      </c>
      <c r="AJ16" s="229" t="str">
        <f t="shared" si="12"/>
        <v>А</v>
      </c>
      <c r="AK16" s="229" t="str">
        <f t="shared" si="13"/>
        <v>а</v>
      </c>
      <c r="AL16" s="229">
        <f t="shared" si="14"/>
        <v>5</v>
      </c>
      <c r="AM16" s="229">
        <f t="shared" si="15"/>
        <v>3</v>
      </c>
      <c r="AN16" s="229">
        <f t="shared" si="16"/>
        <v>3</v>
      </c>
      <c r="AO16" s="229">
        <f t="shared" si="17"/>
        <v>3</v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36" x14ac:dyDescent="0.25">
      <c r="A17" s="73">
        <v>12</v>
      </c>
      <c r="B17" s="274"/>
      <c r="C17" s="108" t="s">
        <v>31</v>
      </c>
      <c r="D17" s="203" t="s">
        <v>815</v>
      </c>
      <c r="E17" s="77">
        <v>2632</v>
      </c>
      <c r="F17" s="78"/>
      <c r="G17" s="78" t="s">
        <v>33</v>
      </c>
      <c r="H17" s="78">
        <v>5</v>
      </c>
      <c r="I17" s="78">
        <v>5</v>
      </c>
      <c r="J17" s="78">
        <v>5</v>
      </c>
      <c r="K17" s="78">
        <v>5</v>
      </c>
      <c r="L17" s="78">
        <v>5</v>
      </c>
      <c r="M17" s="78">
        <v>5</v>
      </c>
      <c r="N17" s="78">
        <v>5</v>
      </c>
      <c r="O17" s="78"/>
      <c r="P17" s="78"/>
      <c r="Q17" s="78"/>
      <c r="R17" s="78"/>
      <c r="S17" s="78"/>
      <c r="T17" s="78"/>
      <c r="U17" s="78"/>
      <c r="V17" s="230">
        <f t="shared" si="0"/>
        <v>5</v>
      </c>
      <c r="W17" s="182">
        <f t="shared" si="1"/>
        <v>0</v>
      </c>
      <c r="X17" s="182">
        <f t="shared" si="2"/>
        <v>0</v>
      </c>
      <c r="Y17" s="182">
        <f t="shared" si="3"/>
        <v>0</v>
      </c>
      <c r="Z17" s="182">
        <f t="shared" si="4"/>
        <v>0</v>
      </c>
      <c r="AA17" s="182">
        <f t="shared" si="5"/>
        <v>0</v>
      </c>
      <c r="AB17" s="182">
        <f t="shared" si="6"/>
        <v>7</v>
      </c>
      <c r="AC17" s="182">
        <f t="shared" si="7"/>
        <v>7</v>
      </c>
      <c r="AD17" s="227">
        <f t="shared" si="8"/>
        <v>5</v>
      </c>
      <c r="AE17" s="228">
        <f t="shared" si="26"/>
        <v>0</v>
      </c>
      <c r="AF17" s="1"/>
      <c r="AG17" s="229" t="str">
        <f t="shared" si="9"/>
        <v/>
      </c>
      <c r="AH17" s="229" t="str">
        <f t="shared" si="10"/>
        <v>з</v>
      </c>
      <c r="AI17" s="229">
        <f t="shared" si="11"/>
        <v>5</v>
      </c>
      <c r="AJ17" s="229">
        <f t="shared" si="12"/>
        <v>5</v>
      </c>
      <c r="AK17" s="229">
        <f t="shared" si="13"/>
        <v>5</v>
      </c>
      <c r="AL17" s="229">
        <f t="shared" si="14"/>
        <v>5</v>
      </c>
      <c r="AM17" s="229">
        <f t="shared" si="15"/>
        <v>5</v>
      </c>
      <c r="AN17" s="229">
        <f t="shared" si="16"/>
        <v>5</v>
      </c>
      <c r="AO17" s="229">
        <f t="shared" si="17"/>
        <v>5</v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36" x14ac:dyDescent="0.25">
      <c r="A18" s="73">
        <v>13</v>
      </c>
      <c r="B18" s="190"/>
      <c r="C18" s="108" t="s">
        <v>31</v>
      </c>
      <c r="D18" s="203" t="s">
        <v>816</v>
      </c>
      <c r="E18" s="77">
        <v>2632</v>
      </c>
      <c r="F18" s="78"/>
      <c r="G18" s="78" t="s">
        <v>33</v>
      </c>
      <c r="H18" s="78">
        <v>3</v>
      </c>
      <c r="I18" s="78">
        <v>4</v>
      </c>
      <c r="J18" s="78">
        <v>5</v>
      </c>
      <c r="K18" s="78">
        <v>4</v>
      </c>
      <c r="L18" s="78">
        <v>4</v>
      </c>
      <c r="M18" s="78">
        <v>4</v>
      </c>
      <c r="N18" s="78">
        <v>3</v>
      </c>
      <c r="O18" s="78"/>
      <c r="P18" s="78"/>
      <c r="Q18" s="78"/>
      <c r="R18" s="78"/>
      <c r="S18" s="78"/>
      <c r="T18" s="78"/>
      <c r="U18" s="78"/>
      <c r="V18" s="230">
        <f t="shared" si="0"/>
        <v>3</v>
      </c>
      <c r="W18" s="182">
        <f t="shared" si="1"/>
        <v>0</v>
      </c>
      <c r="X18" s="182">
        <f t="shared" si="2"/>
        <v>0</v>
      </c>
      <c r="Y18" s="182">
        <f t="shared" si="3"/>
        <v>0</v>
      </c>
      <c r="Z18" s="182">
        <f t="shared" si="4"/>
        <v>2</v>
      </c>
      <c r="AA18" s="182">
        <f t="shared" si="5"/>
        <v>4</v>
      </c>
      <c r="AB18" s="182">
        <f t="shared" si="6"/>
        <v>1</v>
      </c>
      <c r="AC18" s="182">
        <f t="shared" si="7"/>
        <v>7</v>
      </c>
      <c r="AD18" s="227">
        <f t="shared" si="8"/>
        <v>3.8571428571428572</v>
      </c>
      <c r="AE18" s="228">
        <f t="shared" si="26"/>
        <v>0</v>
      </c>
      <c r="AF18" s="1"/>
      <c r="AG18" s="229" t="str">
        <f t="shared" si="9"/>
        <v/>
      </c>
      <c r="AH18" s="229" t="str">
        <f t="shared" si="10"/>
        <v>з</v>
      </c>
      <c r="AI18" s="229">
        <f t="shared" si="11"/>
        <v>3</v>
      </c>
      <c r="AJ18" s="229">
        <f t="shared" si="12"/>
        <v>4</v>
      </c>
      <c r="AK18" s="229">
        <f t="shared" si="13"/>
        <v>5</v>
      </c>
      <c r="AL18" s="229">
        <f t="shared" si="14"/>
        <v>4</v>
      </c>
      <c r="AM18" s="229">
        <f t="shared" si="15"/>
        <v>4</v>
      </c>
      <c r="AN18" s="229">
        <f t="shared" si="16"/>
        <v>4</v>
      </c>
      <c r="AO18" s="229">
        <f t="shared" si="17"/>
        <v>3</v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54" x14ac:dyDescent="0.25">
      <c r="A19" s="73">
        <v>14</v>
      </c>
      <c r="B19" s="190"/>
      <c r="C19" s="108" t="s">
        <v>31</v>
      </c>
      <c r="D19" s="203" t="s">
        <v>817</v>
      </c>
      <c r="E19" s="77">
        <v>2632</v>
      </c>
      <c r="F19" s="78"/>
      <c r="G19" s="78" t="s">
        <v>33</v>
      </c>
      <c r="H19" s="78">
        <v>3</v>
      </c>
      <c r="I19" s="78">
        <v>4</v>
      </c>
      <c r="J19" s="78">
        <v>5</v>
      </c>
      <c r="K19" s="78">
        <v>3</v>
      </c>
      <c r="L19" s="78">
        <v>3</v>
      </c>
      <c r="M19" s="78">
        <v>3</v>
      </c>
      <c r="N19" s="78">
        <v>3</v>
      </c>
      <c r="O19" s="78"/>
      <c r="P19" s="78"/>
      <c r="Q19" s="78"/>
      <c r="R19" s="78"/>
      <c r="S19" s="78"/>
      <c r="T19" s="78"/>
      <c r="U19" s="78"/>
      <c r="V19" s="230">
        <f t="shared" si="0"/>
        <v>3</v>
      </c>
      <c r="W19" s="182">
        <f t="shared" si="1"/>
        <v>0</v>
      </c>
      <c r="X19" s="182">
        <f t="shared" si="2"/>
        <v>0</v>
      </c>
      <c r="Y19" s="182">
        <f t="shared" si="3"/>
        <v>0</v>
      </c>
      <c r="Z19" s="182">
        <f t="shared" si="4"/>
        <v>5</v>
      </c>
      <c r="AA19" s="182">
        <f t="shared" si="5"/>
        <v>1</v>
      </c>
      <c r="AB19" s="182">
        <f t="shared" si="6"/>
        <v>1</v>
      </c>
      <c r="AC19" s="182">
        <f t="shared" si="7"/>
        <v>7</v>
      </c>
      <c r="AD19" s="227">
        <f t="shared" si="8"/>
        <v>3.4285714285714284</v>
      </c>
      <c r="AE19" s="228">
        <f t="shared" si="26"/>
        <v>0</v>
      </c>
      <c r="AF19" s="1"/>
      <c r="AG19" s="229" t="str">
        <f t="shared" si="9"/>
        <v/>
      </c>
      <c r="AH19" s="229" t="str">
        <f t="shared" si="10"/>
        <v>з</v>
      </c>
      <c r="AI19" s="229">
        <f t="shared" si="11"/>
        <v>3</v>
      </c>
      <c r="AJ19" s="229">
        <f t="shared" si="12"/>
        <v>4</v>
      </c>
      <c r="AK19" s="229">
        <f t="shared" si="13"/>
        <v>5</v>
      </c>
      <c r="AL19" s="229">
        <f t="shared" si="14"/>
        <v>3</v>
      </c>
      <c r="AM19" s="229">
        <f t="shared" si="15"/>
        <v>3</v>
      </c>
      <c r="AN19" s="229">
        <f t="shared" si="16"/>
        <v>3</v>
      </c>
      <c r="AO19" s="229">
        <f t="shared" si="17"/>
        <v>3</v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36" x14ac:dyDescent="0.25">
      <c r="A20" s="73">
        <v>15</v>
      </c>
      <c r="B20" s="190"/>
      <c r="C20" s="108" t="s">
        <v>31</v>
      </c>
      <c r="D20" s="203" t="s">
        <v>818</v>
      </c>
      <c r="E20" s="77">
        <v>2632</v>
      </c>
      <c r="F20" s="78"/>
      <c r="G20" s="78" t="s">
        <v>33</v>
      </c>
      <c r="H20" s="78">
        <v>5</v>
      </c>
      <c r="I20" s="78">
        <v>5</v>
      </c>
      <c r="J20" s="78">
        <v>5</v>
      </c>
      <c r="K20" s="78">
        <v>5</v>
      </c>
      <c r="L20" s="78">
        <v>4</v>
      </c>
      <c r="M20" s="78">
        <v>5</v>
      </c>
      <c r="N20" s="78">
        <v>5</v>
      </c>
      <c r="O20" s="78"/>
      <c r="P20" s="78"/>
      <c r="Q20" s="78"/>
      <c r="R20" s="78"/>
      <c r="S20" s="78"/>
      <c r="T20" s="78"/>
      <c r="U20" s="78"/>
      <c r="V20" s="230">
        <f t="shared" si="0"/>
        <v>4</v>
      </c>
      <c r="W20" s="182">
        <f t="shared" si="1"/>
        <v>0</v>
      </c>
      <c r="X20" s="182">
        <f t="shared" si="2"/>
        <v>0</v>
      </c>
      <c r="Y20" s="182">
        <f t="shared" si="3"/>
        <v>0</v>
      </c>
      <c r="Z20" s="182">
        <f t="shared" si="4"/>
        <v>0</v>
      </c>
      <c r="AA20" s="182">
        <f t="shared" si="5"/>
        <v>1</v>
      </c>
      <c r="AB20" s="182">
        <f t="shared" si="6"/>
        <v>6</v>
      </c>
      <c r="AC20" s="182">
        <f t="shared" si="7"/>
        <v>7</v>
      </c>
      <c r="AD20" s="227">
        <f t="shared" si="8"/>
        <v>4.8571428571428568</v>
      </c>
      <c r="AE20" s="228">
        <f t="shared" si="26"/>
        <v>0</v>
      </c>
      <c r="AF20" s="1"/>
      <c r="AG20" s="229" t="str">
        <f t="shared" si="9"/>
        <v/>
      </c>
      <c r="AH20" s="229" t="str">
        <f t="shared" si="10"/>
        <v>з</v>
      </c>
      <c r="AI20" s="229">
        <f t="shared" si="11"/>
        <v>5</v>
      </c>
      <c r="AJ20" s="229">
        <f t="shared" si="12"/>
        <v>5</v>
      </c>
      <c r="AK20" s="229">
        <f t="shared" si="13"/>
        <v>5</v>
      </c>
      <c r="AL20" s="229">
        <f t="shared" si="14"/>
        <v>5</v>
      </c>
      <c r="AM20" s="229">
        <f t="shared" si="15"/>
        <v>4</v>
      </c>
      <c r="AN20" s="229">
        <f t="shared" si="16"/>
        <v>5</v>
      </c>
      <c r="AO20" s="229">
        <f t="shared" si="17"/>
        <v>5</v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36" x14ac:dyDescent="0.25">
      <c r="A21" s="73">
        <v>16</v>
      </c>
      <c r="B21" s="190"/>
      <c r="C21" s="108" t="s">
        <v>31</v>
      </c>
      <c r="D21" s="203" t="s">
        <v>819</v>
      </c>
      <c r="E21" s="77">
        <v>2632</v>
      </c>
      <c r="F21" s="78"/>
      <c r="G21" s="78" t="s">
        <v>33</v>
      </c>
      <c r="H21" s="78">
        <v>3</v>
      </c>
      <c r="I21" s="78">
        <v>4</v>
      </c>
      <c r="J21" s="78">
        <v>5</v>
      </c>
      <c r="K21" s="78">
        <v>5</v>
      </c>
      <c r="L21" s="78">
        <v>5</v>
      </c>
      <c r="M21" s="78">
        <v>4</v>
      </c>
      <c r="N21" s="78">
        <v>3</v>
      </c>
      <c r="O21" s="78"/>
      <c r="P21" s="78"/>
      <c r="Q21" s="78"/>
      <c r="R21" s="78"/>
      <c r="S21" s="78"/>
      <c r="T21" s="78"/>
      <c r="U21" s="78"/>
      <c r="V21" s="230">
        <f t="shared" si="0"/>
        <v>3</v>
      </c>
      <c r="W21" s="182">
        <f t="shared" si="1"/>
        <v>0</v>
      </c>
      <c r="X21" s="182">
        <f t="shared" si="2"/>
        <v>0</v>
      </c>
      <c r="Y21" s="182">
        <f t="shared" si="3"/>
        <v>0</v>
      </c>
      <c r="Z21" s="182">
        <f t="shared" si="4"/>
        <v>2</v>
      </c>
      <c r="AA21" s="182">
        <f t="shared" si="5"/>
        <v>2</v>
      </c>
      <c r="AB21" s="182">
        <f t="shared" si="6"/>
        <v>3</v>
      </c>
      <c r="AC21" s="182">
        <f t="shared" si="7"/>
        <v>7</v>
      </c>
      <c r="AD21" s="227">
        <f t="shared" si="8"/>
        <v>4.1428571428571432</v>
      </c>
      <c r="AE21" s="228">
        <f t="shared" si="26"/>
        <v>0</v>
      </c>
      <c r="AF21" s="1"/>
      <c r="AG21" s="229" t="str">
        <f t="shared" si="9"/>
        <v/>
      </c>
      <c r="AH21" s="229" t="str">
        <f t="shared" si="10"/>
        <v>з</v>
      </c>
      <c r="AI21" s="229">
        <f t="shared" si="11"/>
        <v>3</v>
      </c>
      <c r="AJ21" s="229">
        <f t="shared" si="12"/>
        <v>4</v>
      </c>
      <c r="AK21" s="229">
        <f t="shared" si="13"/>
        <v>5</v>
      </c>
      <c r="AL21" s="229">
        <f t="shared" si="14"/>
        <v>5</v>
      </c>
      <c r="AM21" s="229">
        <f t="shared" si="15"/>
        <v>5</v>
      </c>
      <c r="AN21" s="229">
        <f t="shared" si="16"/>
        <v>4</v>
      </c>
      <c r="AO21" s="229">
        <f t="shared" si="17"/>
        <v>3</v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54" x14ac:dyDescent="0.25">
      <c r="A22" s="73">
        <v>17</v>
      </c>
      <c r="B22" s="190"/>
      <c r="C22" s="108" t="s">
        <v>572</v>
      </c>
      <c r="D22" s="109" t="s">
        <v>820</v>
      </c>
      <c r="E22" s="77">
        <v>2632</v>
      </c>
      <c r="F22" s="78"/>
      <c r="G22" s="78" t="s">
        <v>33</v>
      </c>
      <c r="H22" s="78">
        <v>5</v>
      </c>
      <c r="I22" s="78">
        <v>5</v>
      </c>
      <c r="J22" s="78">
        <v>5</v>
      </c>
      <c r="K22" s="78">
        <v>5</v>
      </c>
      <c r="L22" s="78">
        <v>5</v>
      </c>
      <c r="M22" s="78">
        <v>5</v>
      </c>
      <c r="N22" s="78">
        <v>5</v>
      </c>
      <c r="O22" s="78"/>
      <c r="P22" s="78"/>
      <c r="Q22" s="78"/>
      <c r="R22" s="78"/>
      <c r="S22" s="78"/>
      <c r="T22" s="78"/>
      <c r="U22" s="78"/>
      <c r="V22" s="230">
        <f t="shared" si="0"/>
        <v>5</v>
      </c>
      <c r="W22" s="182">
        <f t="shared" si="1"/>
        <v>0</v>
      </c>
      <c r="X22" s="182">
        <f t="shared" si="2"/>
        <v>0</v>
      </c>
      <c r="Y22" s="182">
        <f t="shared" si="3"/>
        <v>0</v>
      </c>
      <c r="Z22" s="182">
        <f t="shared" si="4"/>
        <v>0</v>
      </c>
      <c r="AA22" s="182">
        <f t="shared" si="5"/>
        <v>0</v>
      </c>
      <c r="AB22" s="182">
        <f t="shared" si="6"/>
        <v>7</v>
      </c>
      <c r="AC22" s="182">
        <f t="shared" si="7"/>
        <v>7</v>
      </c>
      <c r="AD22" s="227">
        <f t="shared" si="8"/>
        <v>5</v>
      </c>
      <c r="AE22" s="228">
        <f t="shared" si="26"/>
        <v>0</v>
      </c>
      <c r="AF22" s="1"/>
      <c r="AG22" s="229" t="str">
        <f t="shared" si="9"/>
        <v/>
      </c>
      <c r="AH22" s="229" t="str">
        <f t="shared" si="10"/>
        <v>з</v>
      </c>
      <c r="AI22" s="229">
        <f t="shared" si="11"/>
        <v>5</v>
      </c>
      <c r="AJ22" s="229">
        <f t="shared" si="12"/>
        <v>5</v>
      </c>
      <c r="AK22" s="229">
        <f t="shared" si="13"/>
        <v>5</v>
      </c>
      <c r="AL22" s="229">
        <f t="shared" si="14"/>
        <v>5</v>
      </c>
      <c r="AM22" s="229">
        <f t="shared" si="15"/>
        <v>5</v>
      </c>
      <c r="AN22" s="229">
        <f t="shared" si="16"/>
        <v>5</v>
      </c>
      <c r="AO22" s="229">
        <f t="shared" si="17"/>
        <v>5</v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54" x14ac:dyDescent="0.25">
      <c r="A23" s="73">
        <v>18</v>
      </c>
      <c r="B23" s="190"/>
      <c r="C23" s="108" t="s">
        <v>572</v>
      </c>
      <c r="D23" s="203" t="s">
        <v>821</v>
      </c>
      <c r="E23" s="77">
        <v>2632</v>
      </c>
      <c r="F23" s="78"/>
      <c r="G23" s="78" t="s">
        <v>33</v>
      </c>
      <c r="H23" s="78">
        <v>4</v>
      </c>
      <c r="I23" s="78">
        <v>5</v>
      </c>
      <c r="J23" s="78">
        <v>5</v>
      </c>
      <c r="K23" s="78">
        <v>5</v>
      </c>
      <c r="L23" s="78">
        <v>5</v>
      </c>
      <c r="M23" s="78">
        <v>3</v>
      </c>
      <c r="N23" s="78">
        <v>5</v>
      </c>
      <c r="O23" s="78"/>
      <c r="P23" s="78"/>
      <c r="Q23" s="78"/>
      <c r="R23" s="78"/>
      <c r="S23" s="78"/>
      <c r="T23" s="78"/>
      <c r="U23" s="78"/>
      <c r="V23" s="230">
        <f t="shared" si="0"/>
        <v>3</v>
      </c>
      <c r="W23" s="182">
        <f t="shared" si="1"/>
        <v>0</v>
      </c>
      <c r="X23" s="182">
        <f t="shared" si="2"/>
        <v>0</v>
      </c>
      <c r="Y23" s="182">
        <f t="shared" si="3"/>
        <v>0</v>
      </c>
      <c r="Z23" s="182">
        <f t="shared" si="4"/>
        <v>1</v>
      </c>
      <c r="AA23" s="182">
        <f t="shared" si="5"/>
        <v>1</v>
      </c>
      <c r="AB23" s="182">
        <f t="shared" si="6"/>
        <v>5</v>
      </c>
      <c r="AC23" s="182">
        <f t="shared" si="7"/>
        <v>7</v>
      </c>
      <c r="AD23" s="227">
        <f t="shared" si="8"/>
        <v>4.5714285714285712</v>
      </c>
      <c r="AE23" s="228">
        <f t="shared" si="26"/>
        <v>0</v>
      </c>
      <c r="AF23" s="1"/>
      <c r="AG23" s="229" t="str">
        <f t="shared" si="9"/>
        <v/>
      </c>
      <c r="AH23" s="229" t="str">
        <f t="shared" si="10"/>
        <v>з</v>
      </c>
      <c r="AI23" s="229">
        <f t="shared" si="11"/>
        <v>4</v>
      </c>
      <c r="AJ23" s="229">
        <f t="shared" si="12"/>
        <v>5</v>
      </c>
      <c r="AK23" s="229">
        <f t="shared" si="13"/>
        <v>5</v>
      </c>
      <c r="AL23" s="229">
        <f t="shared" si="14"/>
        <v>5</v>
      </c>
      <c r="AM23" s="229">
        <f t="shared" si="15"/>
        <v>5</v>
      </c>
      <c r="AN23" s="229">
        <f t="shared" si="16"/>
        <v>3</v>
      </c>
      <c r="AO23" s="229">
        <f t="shared" si="17"/>
        <v>5</v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36" x14ac:dyDescent="0.25">
      <c r="A24" s="73">
        <v>19</v>
      </c>
      <c r="B24" s="190"/>
      <c r="C24" s="108" t="s">
        <v>31</v>
      </c>
      <c r="D24" s="203" t="s">
        <v>822</v>
      </c>
      <c r="E24" s="77">
        <v>2632</v>
      </c>
      <c r="F24" s="78"/>
      <c r="G24" s="78" t="s">
        <v>33</v>
      </c>
      <c r="H24" s="78">
        <v>5</v>
      </c>
      <c r="I24" s="78">
        <v>4</v>
      </c>
      <c r="J24" s="78">
        <v>4</v>
      </c>
      <c r="K24" s="78">
        <v>4</v>
      </c>
      <c r="L24" s="78">
        <v>3</v>
      </c>
      <c r="M24" s="78">
        <v>3</v>
      </c>
      <c r="N24" s="78">
        <v>4</v>
      </c>
      <c r="O24" s="78"/>
      <c r="P24" s="78"/>
      <c r="Q24" s="78"/>
      <c r="R24" s="78"/>
      <c r="S24" s="78"/>
      <c r="T24" s="78"/>
      <c r="U24" s="78"/>
      <c r="V24" s="230">
        <f t="shared" si="0"/>
        <v>3</v>
      </c>
      <c r="W24" s="182">
        <f t="shared" si="1"/>
        <v>0</v>
      </c>
      <c r="X24" s="182">
        <f t="shared" si="2"/>
        <v>0</v>
      </c>
      <c r="Y24" s="182">
        <f t="shared" si="3"/>
        <v>0</v>
      </c>
      <c r="Z24" s="182">
        <f t="shared" si="4"/>
        <v>2</v>
      </c>
      <c r="AA24" s="182">
        <f t="shared" si="5"/>
        <v>4</v>
      </c>
      <c r="AB24" s="182">
        <f t="shared" si="6"/>
        <v>1</v>
      </c>
      <c r="AC24" s="182">
        <f t="shared" si="7"/>
        <v>7</v>
      </c>
      <c r="AD24" s="227">
        <f t="shared" si="8"/>
        <v>3.8571428571428572</v>
      </c>
      <c r="AE24" s="228">
        <f t="shared" si="26"/>
        <v>0</v>
      </c>
      <c r="AF24" s="1"/>
      <c r="AG24" s="229" t="str">
        <f t="shared" si="9"/>
        <v/>
      </c>
      <c r="AH24" s="229" t="str">
        <f t="shared" si="10"/>
        <v>з</v>
      </c>
      <c r="AI24" s="229">
        <f t="shared" si="11"/>
        <v>5</v>
      </c>
      <c r="AJ24" s="229">
        <f t="shared" si="12"/>
        <v>4</v>
      </c>
      <c r="AK24" s="229">
        <f t="shared" si="13"/>
        <v>4</v>
      </c>
      <c r="AL24" s="229">
        <f t="shared" si="14"/>
        <v>4</v>
      </c>
      <c r="AM24" s="229">
        <f t="shared" si="15"/>
        <v>3</v>
      </c>
      <c r="AN24" s="229">
        <f t="shared" si="16"/>
        <v>3</v>
      </c>
      <c r="AO24" s="229">
        <f t="shared" si="17"/>
        <v>4</v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54" x14ac:dyDescent="0.25">
      <c r="A25" s="73">
        <v>20</v>
      </c>
      <c r="B25" s="190"/>
      <c r="C25" s="108" t="s">
        <v>31</v>
      </c>
      <c r="D25" s="203" t="s">
        <v>823</v>
      </c>
      <c r="E25" s="77">
        <v>2632</v>
      </c>
      <c r="F25" s="78"/>
      <c r="G25" s="78" t="s">
        <v>33</v>
      </c>
      <c r="H25" s="78">
        <v>4</v>
      </c>
      <c r="I25" s="78">
        <v>5</v>
      </c>
      <c r="J25" s="78">
        <v>4</v>
      </c>
      <c r="K25" s="78">
        <v>5</v>
      </c>
      <c r="L25" s="78">
        <v>3</v>
      </c>
      <c r="M25" s="78">
        <v>3</v>
      </c>
      <c r="N25" s="78">
        <v>3</v>
      </c>
      <c r="O25" s="78"/>
      <c r="P25" s="78"/>
      <c r="Q25" s="78"/>
      <c r="R25" s="78"/>
      <c r="S25" s="78"/>
      <c r="T25" s="78"/>
      <c r="U25" s="78"/>
      <c r="V25" s="230">
        <f t="shared" si="0"/>
        <v>3</v>
      </c>
      <c r="W25" s="182">
        <f t="shared" si="1"/>
        <v>0</v>
      </c>
      <c r="X25" s="182">
        <f t="shared" si="2"/>
        <v>0</v>
      </c>
      <c r="Y25" s="182">
        <f t="shared" si="3"/>
        <v>0</v>
      </c>
      <c r="Z25" s="182">
        <f t="shared" si="4"/>
        <v>3</v>
      </c>
      <c r="AA25" s="182">
        <f t="shared" si="5"/>
        <v>2</v>
      </c>
      <c r="AB25" s="182">
        <f t="shared" si="6"/>
        <v>2</v>
      </c>
      <c r="AC25" s="182">
        <f t="shared" si="7"/>
        <v>7</v>
      </c>
      <c r="AD25" s="227">
        <f t="shared" si="8"/>
        <v>3.8571428571428572</v>
      </c>
      <c r="AE25" s="228">
        <f t="shared" si="26"/>
        <v>0</v>
      </c>
      <c r="AF25" s="1"/>
      <c r="AG25" s="229" t="str">
        <f t="shared" si="9"/>
        <v/>
      </c>
      <c r="AH25" s="229" t="str">
        <f t="shared" si="10"/>
        <v>з</v>
      </c>
      <c r="AI25" s="229">
        <f t="shared" si="11"/>
        <v>4</v>
      </c>
      <c r="AJ25" s="229">
        <f t="shared" si="12"/>
        <v>5</v>
      </c>
      <c r="AK25" s="229">
        <f t="shared" si="13"/>
        <v>4</v>
      </c>
      <c r="AL25" s="229">
        <f t="shared" si="14"/>
        <v>5</v>
      </c>
      <c r="AM25" s="229">
        <f t="shared" si="15"/>
        <v>3</v>
      </c>
      <c r="AN25" s="229">
        <f t="shared" si="16"/>
        <v>3</v>
      </c>
      <c r="AO25" s="229">
        <f t="shared" si="17"/>
        <v>3</v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54" x14ac:dyDescent="0.25">
      <c r="A26" s="73">
        <v>21</v>
      </c>
      <c r="B26" s="190"/>
      <c r="C26" s="108" t="s">
        <v>31</v>
      </c>
      <c r="D26" s="203" t="s">
        <v>824</v>
      </c>
      <c r="E26" s="77">
        <v>2632</v>
      </c>
      <c r="F26" s="78"/>
      <c r="G26" s="78" t="s">
        <v>33</v>
      </c>
      <c r="H26" s="78">
        <v>4</v>
      </c>
      <c r="I26" s="78">
        <v>4</v>
      </c>
      <c r="J26" s="78">
        <v>5</v>
      </c>
      <c r="K26" s="78">
        <v>5</v>
      </c>
      <c r="L26" s="78">
        <v>3</v>
      </c>
      <c r="M26" s="78">
        <v>4</v>
      </c>
      <c r="N26" s="78">
        <v>4</v>
      </c>
      <c r="O26" s="78"/>
      <c r="P26" s="78"/>
      <c r="Q26" s="78"/>
      <c r="R26" s="78"/>
      <c r="S26" s="78"/>
      <c r="T26" s="78"/>
      <c r="U26" s="78"/>
      <c r="V26" s="230">
        <f t="shared" si="0"/>
        <v>3</v>
      </c>
      <c r="W26" s="182">
        <f t="shared" si="1"/>
        <v>0</v>
      </c>
      <c r="X26" s="182">
        <f t="shared" si="2"/>
        <v>0</v>
      </c>
      <c r="Y26" s="182">
        <f t="shared" si="3"/>
        <v>0</v>
      </c>
      <c r="Z26" s="182">
        <f t="shared" si="4"/>
        <v>1</v>
      </c>
      <c r="AA26" s="182">
        <f t="shared" si="5"/>
        <v>4</v>
      </c>
      <c r="AB26" s="182">
        <f t="shared" si="6"/>
        <v>2</v>
      </c>
      <c r="AC26" s="182">
        <f t="shared" si="7"/>
        <v>7</v>
      </c>
      <c r="AD26" s="227">
        <f t="shared" si="8"/>
        <v>4.1428571428571432</v>
      </c>
      <c r="AE26" s="228">
        <f t="shared" si="26"/>
        <v>0</v>
      </c>
      <c r="AF26" s="1"/>
      <c r="AG26" s="229" t="str">
        <f t="shared" si="9"/>
        <v/>
      </c>
      <c r="AH26" s="229" t="str">
        <f t="shared" si="10"/>
        <v>з</v>
      </c>
      <c r="AI26" s="229">
        <f t="shared" si="11"/>
        <v>4</v>
      </c>
      <c r="AJ26" s="229">
        <f t="shared" si="12"/>
        <v>4</v>
      </c>
      <c r="AK26" s="229">
        <f t="shared" si="13"/>
        <v>5</v>
      </c>
      <c r="AL26" s="229">
        <f t="shared" si="14"/>
        <v>5</v>
      </c>
      <c r="AM26" s="229">
        <f t="shared" si="15"/>
        <v>3</v>
      </c>
      <c r="AN26" s="229">
        <f t="shared" si="16"/>
        <v>4</v>
      </c>
      <c r="AO26" s="229">
        <f t="shared" si="17"/>
        <v>4</v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36" x14ac:dyDescent="0.25">
      <c r="A27" s="73">
        <v>22</v>
      </c>
      <c r="B27" s="190"/>
      <c r="C27" s="108" t="s">
        <v>31</v>
      </c>
      <c r="D27" s="203" t="s">
        <v>825</v>
      </c>
      <c r="E27" s="77">
        <v>2632</v>
      </c>
      <c r="F27" s="78"/>
      <c r="G27" s="78" t="s">
        <v>33</v>
      </c>
      <c r="H27" s="78">
        <v>4</v>
      </c>
      <c r="I27" s="78">
        <v>5</v>
      </c>
      <c r="J27" s="78">
        <v>4</v>
      </c>
      <c r="K27" s="78">
        <v>5</v>
      </c>
      <c r="L27" s="78">
        <v>5</v>
      </c>
      <c r="M27" s="78">
        <v>3</v>
      </c>
      <c r="N27" s="78">
        <v>5</v>
      </c>
      <c r="O27" s="78"/>
      <c r="P27" s="78"/>
      <c r="Q27" s="78"/>
      <c r="R27" s="78"/>
      <c r="S27" s="78"/>
      <c r="T27" s="78"/>
      <c r="U27" s="78"/>
      <c r="V27" s="230">
        <f t="shared" si="0"/>
        <v>3</v>
      </c>
      <c r="W27" s="182">
        <f t="shared" si="1"/>
        <v>0</v>
      </c>
      <c r="X27" s="182">
        <f t="shared" si="2"/>
        <v>0</v>
      </c>
      <c r="Y27" s="182">
        <f t="shared" si="3"/>
        <v>0</v>
      </c>
      <c r="Z27" s="182">
        <f t="shared" si="4"/>
        <v>1</v>
      </c>
      <c r="AA27" s="182">
        <f t="shared" si="5"/>
        <v>2</v>
      </c>
      <c r="AB27" s="182">
        <f t="shared" si="6"/>
        <v>4</v>
      </c>
      <c r="AC27" s="182">
        <f t="shared" si="7"/>
        <v>7</v>
      </c>
      <c r="AD27" s="227">
        <f t="shared" si="8"/>
        <v>4.4285714285714288</v>
      </c>
      <c r="AE27" s="228">
        <f t="shared" si="26"/>
        <v>0</v>
      </c>
      <c r="AF27" s="1"/>
      <c r="AG27" s="229" t="str">
        <f t="shared" si="9"/>
        <v/>
      </c>
      <c r="AH27" s="229" t="str">
        <f t="shared" si="10"/>
        <v>з</v>
      </c>
      <c r="AI27" s="229">
        <f t="shared" si="11"/>
        <v>4</v>
      </c>
      <c r="AJ27" s="229">
        <f t="shared" si="12"/>
        <v>5</v>
      </c>
      <c r="AK27" s="229">
        <f t="shared" si="13"/>
        <v>4</v>
      </c>
      <c r="AL27" s="229">
        <f t="shared" si="14"/>
        <v>5</v>
      </c>
      <c r="AM27" s="229">
        <f t="shared" si="15"/>
        <v>5</v>
      </c>
      <c r="AN27" s="229">
        <f t="shared" si="16"/>
        <v>3</v>
      </c>
      <c r="AO27" s="229">
        <f t="shared" si="17"/>
        <v>5</v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54" x14ac:dyDescent="0.25">
      <c r="A28" s="73">
        <v>23</v>
      </c>
      <c r="B28" s="190"/>
      <c r="C28" s="108" t="s">
        <v>31</v>
      </c>
      <c r="D28" s="203" t="s">
        <v>826</v>
      </c>
      <c r="E28" s="77">
        <v>2632</v>
      </c>
      <c r="F28" s="78"/>
      <c r="G28" s="78" t="s">
        <v>33</v>
      </c>
      <c r="H28" s="78">
        <v>4</v>
      </c>
      <c r="I28" s="78">
        <v>3</v>
      </c>
      <c r="J28" s="78">
        <v>3</v>
      </c>
      <c r="K28" s="78">
        <v>5</v>
      </c>
      <c r="L28" s="78">
        <v>4</v>
      </c>
      <c r="M28" s="78">
        <v>3</v>
      </c>
      <c r="N28" s="78">
        <v>3</v>
      </c>
      <c r="O28" s="78"/>
      <c r="P28" s="78"/>
      <c r="Q28" s="78"/>
      <c r="R28" s="78"/>
      <c r="S28" s="78"/>
      <c r="T28" s="78"/>
      <c r="U28" s="78"/>
      <c r="V28" s="230">
        <f t="shared" si="0"/>
        <v>3</v>
      </c>
      <c r="W28" s="182">
        <f t="shared" si="1"/>
        <v>0</v>
      </c>
      <c r="X28" s="182">
        <f t="shared" si="2"/>
        <v>0</v>
      </c>
      <c r="Y28" s="182">
        <f t="shared" si="3"/>
        <v>0</v>
      </c>
      <c r="Z28" s="182">
        <f t="shared" si="4"/>
        <v>4</v>
      </c>
      <c r="AA28" s="182">
        <f t="shared" si="5"/>
        <v>2</v>
      </c>
      <c r="AB28" s="182">
        <f t="shared" si="6"/>
        <v>1</v>
      </c>
      <c r="AC28" s="182">
        <f t="shared" si="7"/>
        <v>7</v>
      </c>
      <c r="AD28" s="227">
        <f t="shared" si="8"/>
        <v>3.5714285714285716</v>
      </c>
      <c r="AE28" s="228">
        <f t="shared" si="26"/>
        <v>0</v>
      </c>
      <c r="AF28" s="1"/>
      <c r="AG28" s="229" t="str">
        <f t="shared" si="9"/>
        <v/>
      </c>
      <c r="AH28" s="229" t="str">
        <f t="shared" si="10"/>
        <v>з</v>
      </c>
      <c r="AI28" s="229">
        <f t="shared" si="11"/>
        <v>4</v>
      </c>
      <c r="AJ28" s="229">
        <f t="shared" si="12"/>
        <v>3</v>
      </c>
      <c r="AK28" s="229">
        <f t="shared" si="13"/>
        <v>3</v>
      </c>
      <c r="AL28" s="229">
        <f t="shared" si="14"/>
        <v>5</v>
      </c>
      <c r="AM28" s="229">
        <f t="shared" si="15"/>
        <v>4</v>
      </c>
      <c r="AN28" s="229">
        <f t="shared" si="16"/>
        <v>3</v>
      </c>
      <c r="AO28" s="229">
        <f t="shared" si="17"/>
        <v>3</v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36" x14ac:dyDescent="0.25">
      <c r="A29" s="73">
        <v>24</v>
      </c>
      <c r="B29" s="190"/>
      <c r="C29" s="108" t="s">
        <v>31</v>
      </c>
      <c r="D29" s="203" t="s">
        <v>827</v>
      </c>
      <c r="E29" s="77">
        <v>2632</v>
      </c>
      <c r="F29" s="78"/>
      <c r="G29" s="78" t="s">
        <v>33</v>
      </c>
      <c r="H29" s="78">
        <v>4</v>
      </c>
      <c r="I29" s="78">
        <v>4</v>
      </c>
      <c r="J29" s="78">
        <v>3</v>
      </c>
      <c r="K29" s="78">
        <v>5</v>
      </c>
      <c r="L29" s="78">
        <v>3</v>
      </c>
      <c r="M29" s="78">
        <v>4</v>
      </c>
      <c r="N29" s="78">
        <v>3</v>
      </c>
      <c r="O29" s="78"/>
      <c r="P29" s="78"/>
      <c r="Q29" s="78"/>
      <c r="R29" s="78"/>
      <c r="S29" s="78"/>
      <c r="T29" s="78"/>
      <c r="U29" s="78"/>
      <c r="V29" s="230">
        <f t="shared" si="0"/>
        <v>3</v>
      </c>
      <c r="W29" s="182">
        <f t="shared" si="1"/>
        <v>0</v>
      </c>
      <c r="X29" s="182">
        <f t="shared" si="2"/>
        <v>0</v>
      </c>
      <c r="Y29" s="182">
        <f t="shared" si="3"/>
        <v>0</v>
      </c>
      <c r="Z29" s="182">
        <f t="shared" si="4"/>
        <v>3</v>
      </c>
      <c r="AA29" s="182">
        <f t="shared" si="5"/>
        <v>3</v>
      </c>
      <c r="AB29" s="182">
        <f t="shared" si="6"/>
        <v>1</v>
      </c>
      <c r="AC29" s="182">
        <f t="shared" si="7"/>
        <v>7</v>
      </c>
      <c r="AD29" s="227">
        <f t="shared" si="8"/>
        <v>3.7142857142857144</v>
      </c>
      <c r="AE29" s="228">
        <f t="shared" si="26"/>
        <v>0</v>
      </c>
      <c r="AF29" s="1"/>
      <c r="AG29" s="229" t="str">
        <f t="shared" si="9"/>
        <v/>
      </c>
      <c r="AH29" s="229" t="str">
        <f t="shared" si="10"/>
        <v>з</v>
      </c>
      <c r="AI29" s="229">
        <f t="shared" si="11"/>
        <v>4</v>
      </c>
      <c r="AJ29" s="229">
        <f t="shared" si="12"/>
        <v>4</v>
      </c>
      <c r="AK29" s="229">
        <f t="shared" si="13"/>
        <v>3</v>
      </c>
      <c r="AL29" s="229">
        <f t="shared" si="14"/>
        <v>5</v>
      </c>
      <c r="AM29" s="229">
        <f t="shared" si="15"/>
        <v>3</v>
      </c>
      <c r="AN29" s="229">
        <f t="shared" si="16"/>
        <v>4</v>
      </c>
      <c r="AO29" s="229">
        <f t="shared" si="17"/>
        <v>3</v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54" x14ac:dyDescent="0.25">
      <c r="A30" s="73">
        <v>25</v>
      </c>
      <c r="B30" s="190"/>
      <c r="C30" s="108" t="s">
        <v>31</v>
      </c>
      <c r="D30" s="203" t="s">
        <v>828</v>
      </c>
      <c r="E30" s="77">
        <v>2632</v>
      </c>
      <c r="F30" s="78"/>
      <c r="G30" s="78" t="s">
        <v>33</v>
      </c>
      <c r="H30" s="78">
        <v>5</v>
      </c>
      <c r="I30" s="78">
        <v>5</v>
      </c>
      <c r="J30" s="78">
        <v>5</v>
      </c>
      <c r="K30" s="78">
        <v>5</v>
      </c>
      <c r="L30" s="78">
        <v>5</v>
      </c>
      <c r="M30" s="78">
        <v>5</v>
      </c>
      <c r="N30" s="78">
        <v>5</v>
      </c>
      <c r="O30" s="78"/>
      <c r="P30" s="78"/>
      <c r="Q30" s="78"/>
      <c r="R30" s="78"/>
      <c r="S30" s="78"/>
      <c r="T30" s="78"/>
      <c r="U30" s="78"/>
      <c r="V30" s="230">
        <f t="shared" si="0"/>
        <v>5</v>
      </c>
      <c r="W30" s="182">
        <f t="shared" si="1"/>
        <v>0</v>
      </c>
      <c r="X30" s="182">
        <f t="shared" si="2"/>
        <v>0</v>
      </c>
      <c r="Y30" s="182">
        <f t="shared" si="3"/>
        <v>0</v>
      </c>
      <c r="Z30" s="182">
        <f t="shared" si="4"/>
        <v>0</v>
      </c>
      <c r="AA30" s="182">
        <f t="shared" si="5"/>
        <v>0</v>
      </c>
      <c r="AB30" s="182">
        <f t="shared" si="6"/>
        <v>7</v>
      </c>
      <c r="AC30" s="182">
        <f t="shared" si="7"/>
        <v>7</v>
      </c>
      <c r="AD30" s="227">
        <f t="shared" si="8"/>
        <v>5</v>
      </c>
      <c r="AE30" s="228">
        <f t="shared" si="26"/>
        <v>0</v>
      </c>
      <c r="AF30" s="1"/>
      <c r="AG30" s="229" t="str">
        <f t="shared" si="9"/>
        <v/>
      </c>
      <c r="AH30" s="229" t="str">
        <f t="shared" si="10"/>
        <v>з</v>
      </c>
      <c r="AI30" s="229">
        <f t="shared" si="11"/>
        <v>5</v>
      </c>
      <c r="AJ30" s="229">
        <f t="shared" si="12"/>
        <v>5</v>
      </c>
      <c r="AK30" s="229">
        <f t="shared" si="13"/>
        <v>5</v>
      </c>
      <c r="AL30" s="229">
        <f t="shared" si="14"/>
        <v>5</v>
      </c>
      <c r="AM30" s="229">
        <f t="shared" si="15"/>
        <v>5</v>
      </c>
      <c r="AN30" s="229">
        <f t="shared" si="16"/>
        <v>5</v>
      </c>
      <c r="AO30" s="229">
        <f t="shared" si="17"/>
        <v>5</v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8" x14ac:dyDescent="0.25">
      <c r="A31" s="73">
        <v>26</v>
      </c>
      <c r="B31" s="190"/>
      <c r="C31" s="108"/>
      <c r="D31" s="203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230">
        <f t="shared" si="0"/>
        <v>0</v>
      </c>
      <c r="W31" s="182">
        <f t="shared" si="1"/>
        <v>0</v>
      </c>
      <c r="X31" s="182">
        <f t="shared" si="2"/>
        <v>0</v>
      </c>
      <c r="Y31" s="182">
        <f t="shared" si="3"/>
        <v>0</v>
      </c>
      <c r="Z31" s="182">
        <f t="shared" si="4"/>
        <v>0</v>
      </c>
      <c r="AA31" s="182">
        <f t="shared" si="5"/>
        <v>0</v>
      </c>
      <c r="AB31" s="182">
        <f t="shared" si="6"/>
        <v>0</v>
      </c>
      <c r="AC31" s="182">
        <f t="shared" si="7"/>
        <v>0</v>
      </c>
      <c r="AD31" s="227" t="str">
        <f t="shared" si="8"/>
        <v/>
      </c>
      <c r="AE31" s="228">
        <f t="shared" si="26"/>
        <v>0</v>
      </c>
      <c r="AF31" s="1"/>
      <c r="AG31" s="229" t="str">
        <f t="shared" si="9"/>
        <v/>
      </c>
      <c r="AH31" s="229" t="str">
        <f t="shared" si="10"/>
        <v/>
      </c>
      <c r="AI31" s="229" t="str">
        <f t="shared" si="11"/>
        <v/>
      </c>
      <c r="AJ31" s="229" t="str">
        <f t="shared" si="12"/>
        <v/>
      </c>
      <c r="AK31" s="229" t="str">
        <f t="shared" si="13"/>
        <v/>
      </c>
      <c r="AL31" s="229" t="str">
        <f t="shared" si="14"/>
        <v/>
      </c>
      <c r="AM31" s="229" t="str">
        <f t="shared" si="15"/>
        <v/>
      </c>
      <c r="AN31" s="229" t="str">
        <f t="shared" si="16"/>
        <v/>
      </c>
      <c r="AO31" s="229" t="str">
        <f t="shared" si="17"/>
        <v/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8" x14ac:dyDescent="0.25">
      <c r="A32" s="73"/>
      <c r="B32" s="27"/>
      <c r="C32" s="108"/>
      <c r="D32" s="203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230">
        <f t="shared" si="0"/>
        <v>0</v>
      </c>
      <c r="W32" s="182">
        <f t="shared" si="1"/>
        <v>0</v>
      </c>
      <c r="X32" s="182">
        <f t="shared" si="2"/>
        <v>0</v>
      </c>
      <c r="Y32" s="182">
        <f t="shared" si="3"/>
        <v>0</v>
      </c>
      <c r="Z32" s="182">
        <f t="shared" si="4"/>
        <v>0</v>
      </c>
      <c r="AA32" s="182">
        <f t="shared" si="5"/>
        <v>0</v>
      </c>
      <c r="AB32" s="182">
        <f t="shared" si="6"/>
        <v>0</v>
      </c>
      <c r="AC32" s="182">
        <f t="shared" si="7"/>
        <v>0</v>
      </c>
      <c r="AD32" s="227" t="str">
        <f t="shared" si="8"/>
        <v/>
      </c>
      <c r="AE32" s="228">
        <f t="shared" si="26"/>
        <v>0</v>
      </c>
      <c r="AF32" s="1"/>
      <c r="AG32" s="229" t="str">
        <f t="shared" si="9"/>
        <v/>
      </c>
      <c r="AH32" s="229" t="str">
        <f t="shared" si="10"/>
        <v/>
      </c>
      <c r="AI32" s="229" t="str">
        <f t="shared" si="11"/>
        <v/>
      </c>
      <c r="AJ32" s="229" t="str">
        <f t="shared" si="12"/>
        <v/>
      </c>
      <c r="AK32" s="229" t="str">
        <f t="shared" si="13"/>
        <v/>
      </c>
      <c r="AL32" s="229" t="str">
        <f t="shared" si="14"/>
        <v/>
      </c>
      <c r="AM32" s="229" t="str">
        <f t="shared" si="15"/>
        <v/>
      </c>
      <c r="AN32" s="229" t="str">
        <f t="shared" si="16"/>
        <v/>
      </c>
      <c r="AO32" s="229" t="str">
        <f t="shared" si="17"/>
        <v/>
      </c>
      <c r="AP32" s="229" t="str">
        <f t="shared" si="18"/>
        <v/>
      </c>
      <c r="AQ32" s="229" t="str">
        <f t="shared" si="19"/>
        <v/>
      </c>
      <c r="AR32" s="229" t="str">
        <f t="shared" si="20"/>
        <v/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5" ht="17.399999999999999" x14ac:dyDescent="0.3">
      <c r="A33" s="73"/>
      <c r="B33" s="115"/>
      <c r="C33" s="276"/>
      <c r="D33" s="181"/>
      <c r="E33" s="116">
        <f>COUNTIF(E6:E32,"2632")</f>
        <v>25</v>
      </c>
      <c r="F33" s="78"/>
      <c r="G33" s="78"/>
      <c r="H33" s="78"/>
      <c r="I33" s="78"/>
      <c r="J33" s="78"/>
      <c r="K33" s="78"/>
      <c r="L33" s="93"/>
      <c r="M33" s="78"/>
      <c r="N33" s="78"/>
      <c r="O33" s="93"/>
      <c r="P33" s="78"/>
      <c r="Q33" s="78"/>
      <c r="R33" s="93"/>
      <c r="S33" s="78"/>
      <c r="T33" s="78"/>
      <c r="U33" s="78"/>
      <c r="V33" s="94"/>
      <c r="W33" s="123">
        <f>SUM(W6:W32)</f>
        <v>0</v>
      </c>
      <c r="X33" s="123">
        <f>SUM(X6:X32)</f>
        <v>0</v>
      </c>
      <c r="Y33" s="123">
        <f>SUM(Y6:Y32)-X33</f>
        <v>2</v>
      </c>
      <c r="Z33" s="123">
        <f>SUM(Z6:Z32)</f>
        <v>42</v>
      </c>
      <c r="AA33" s="123">
        <f>SUM(AA6:AA32)</f>
        <v>40</v>
      </c>
      <c r="AB33" s="123">
        <f>SUM(AB6:AB32)</f>
        <v>79</v>
      </c>
      <c r="AC33" s="123">
        <f t="shared" si="7"/>
        <v>163</v>
      </c>
      <c r="AD33" s="227"/>
      <c r="AE33" s="278"/>
      <c r="AF33" s="1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116"/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5" ht="13.2" x14ac:dyDescent="0.25">
      <c r="A34" s="118"/>
      <c r="B34" s="118"/>
      <c r="C34" s="119" t="s">
        <v>62</v>
      </c>
      <c r="D34" s="119"/>
      <c r="E34" s="116"/>
      <c r="F34" s="120" t="str">
        <f t="array" ref="F34:U41">AG34:AV41</f>
        <v xml:space="preserve"> </v>
      </c>
      <c r="G34" s="120" t="str">
        <v xml:space="preserve"> </v>
      </c>
      <c r="H34" s="120">
        <v>4.1739130434782608</v>
      </c>
      <c r="I34" s="120">
        <v>4.3181818181818183</v>
      </c>
      <c r="J34" s="120">
        <v>4.5</v>
      </c>
      <c r="K34" s="120">
        <v>4.666666666666667</v>
      </c>
      <c r="L34" s="120">
        <v>4</v>
      </c>
      <c r="M34" s="120">
        <v>3.75</v>
      </c>
      <c r="N34" s="120">
        <v>4.041666666666667</v>
      </c>
      <c r="O34" s="121" t="str">
        <v xml:space="preserve"> </v>
      </c>
      <c r="P34" s="122" t="str">
        <v xml:space="preserve"> </v>
      </c>
      <c r="Q34" s="122" t="str">
        <v xml:space="preserve"> </v>
      </c>
      <c r="R34" s="122" t="str">
        <v xml:space="preserve"> </v>
      </c>
      <c r="S34" s="120" t="str">
        <v xml:space="preserve"> </v>
      </c>
      <c r="T34" s="120" t="str">
        <v xml:space="preserve"> </v>
      </c>
      <c r="U34" s="120" t="str">
        <v xml:space="preserve"> </v>
      </c>
      <c r="V34" s="280">
        <f>сводн.!T26</f>
        <v>3</v>
      </c>
      <c r="AD34" s="95">
        <f>IF(ISERROR(((X33+Y33)*2+Z33*3+AA33*4+AB33*5)/SUM(X33,Y33:AB33)),"",((X33+Y33)*2+Z33*3+AA33*4+AB33*5)/SUM(X33,Y33:AB33))</f>
        <v>4.2024539877300615</v>
      </c>
      <c r="AE34" s="124"/>
      <c r="AF34" s="17"/>
      <c r="AG34" s="125" t="str">
        <f t="shared" ref="AG34:AV34" si="27">IF(COUNT(AG6:AG32)=0," ",SUM(AG6:AG32)/COUNT(AG6:AG32))</f>
        <v xml:space="preserve"> </v>
      </c>
      <c r="AH34" s="125" t="str">
        <f t="shared" si="27"/>
        <v xml:space="preserve"> </v>
      </c>
      <c r="AI34" s="125">
        <f t="shared" si="27"/>
        <v>4.1739130434782608</v>
      </c>
      <c r="AJ34" s="125">
        <f t="shared" si="27"/>
        <v>4.3181818181818183</v>
      </c>
      <c r="AK34" s="125">
        <f t="shared" si="27"/>
        <v>4.5</v>
      </c>
      <c r="AL34" s="125">
        <f t="shared" si="27"/>
        <v>4.666666666666667</v>
      </c>
      <c r="AM34" s="125">
        <f t="shared" si="27"/>
        <v>4</v>
      </c>
      <c r="AN34" s="125">
        <f t="shared" si="27"/>
        <v>3.75</v>
      </c>
      <c r="AO34" s="125">
        <f t="shared" si="27"/>
        <v>4.041666666666667</v>
      </c>
      <c r="AP34" s="125" t="str">
        <f t="shared" si="27"/>
        <v xml:space="preserve"> </v>
      </c>
      <c r="AQ34" s="125" t="str">
        <f t="shared" si="27"/>
        <v xml:space="preserve"> </v>
      </c>
      <c r="AR34" s="125" t="str">
        <f t="shared" si="27"/>
        <v xml:space="preserve"> </v>
      </c>
      <c r="AS34" s="125" t="str">
        <f t="shared" si="27"/>
        <v xml:space="preserve"> </v>
      </c>
      <c r="AT34" s="125" t="str">
        <f t="shared" si="27"/>
        <v xml:space="preserve"> </v>
      </c>
      <c r="AU34" s="125" t="str">
        <f t="shared" si="27"/>
        <v xml:space="preserve"> </v>
      </c>
      <c r="AV34" s="126" t="str">
        <f t="shared" si="27"/>
        <v xml:space="preserve"> </v>
      </c>
      <c r="AW34" s="80"/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3.2" x14ac:dyDescent="0.25">
      <c r="A35" s="127"/>
      <c r="B35" s="127"/>
      <c r="C35" s="128" t="s">
        <v>63</v>
      </c>
      <c r="D35" s="128"/>
      <c r="E35" s="129"/>
      <c r="F35" s="130" t="str">
        <v>0</v>
      </c>
      <c r="G35" s="130" t="str">
        <v>0</v>
      </c>
      <c r="H35" s="130">
        <v>9</v>
      </c>
      <c r="I35" s="130">
        <v>10</v>
      </c>
      <c r="J35" s="130">
        <v>15</v>
      </c>
      <c r="K35" s="130">
        <v>18</v>
      </c>
      <c r="L35" s="130">
        <v>10</v>
      </c>
      <c r="M35" s="130">
        <v>7</v>
      </c>
      <c r="N35" s="130">
        <v>10</v>
      </c>
      <c r="O35" s="131" t="str">
        <v>0</v>
      </c>
      <c r="P35" s="131" t="str">
        <v>0</v>
      </c>
      <c r="Q35" s="131" t="str">
        <v>0</v>
      </c>
      <c r="R35" s="131" t="str">
        <v>0</v>
      </c>
      <c r="S35" s="130" t="str">
        <v>0</v>
      </c>
      <c r="T35" s="130" t="str">
        <v>0</v>
      </c>
      <c r="U35" s="130" t="str">
        <v xml:space="preserve"> </v>
      </c>
      <c r="V35" s="132">
        <f>IF(COUNTIF(V6:V32,5)=0,"0",COUNTIF(V6:V32,5))</f>
        <v>6</v>
      </c>
      <c r="W35" s="133"/>
      <c r="X35" s="134">
        <f>SUM(X33:AB33)</f>
        <v>163</v>
      </c>
      <c r="Y35" s="134"/>
      <c r="Z35" s="134"/>
      <c r="AA35" s="134"/>
      <c r="AB35" s="134"/>
      <c r="AC35" s="134"/>
      <c r="AD35" s="95">
        <f>IF(ISERROR(((X35+Y35)*2+Z35*3+AA35*4+AB35*5)/SUM(X35,Y35:AB35)),"",((X35+Y35)*2+Z35*3+AA35*4+AB35*5)/SUM(X35,Y35:AB35))</f>
        <v>2</v>
      </c>
      <c r="AE35" s="135"/>
      <c r="AF35" s="136"/>
      <c r="AG35" s="137" t="str">
        <f t="shared" ref="AG35:AU35" si="28">IF(COUNTIF(AG6:AG32,5)=0,"0",COUNTIF(AG6:AG32,5))</f>
        <v>0</v>
      </c>
      <c r="AH35" s="137" t="str">
        <f t="shared" si="28"/>
        <v>0</v>
      </c>
      <c r="AI35" s="137">
        <f t="shared" si="28"/>
        <v>9</v>
      </c>
      <c r="AJ35" s="137">
        <f t="shared" si="28"/>
        <v>10</v>
      </c>
      <c r="AK35" s="137">
        <f t="shared" si="28"/>
        <v>15</v>
      </c>
      <c r="AL35" s="137">
        <f t="shared" si="28"/>
        <v>18</v>
      </c>
      <c r="AM35" s="137">
        <f t="shared" si="28"/>
        <v>10</v>
      </c>
      <c r="AN35" s="137">
        <f t="shared" si="28"/>
        <v>7</v>
      </c>
      <c r="AO35" s="137">
        <f t="shared" si="28"/>
        <v>10</v>
      </c>
      <c r="AP35" s="137" t="str">
        <f t="shared" si="28"/>
        <v>0</v>
      </c>
      <c r="AQ35" s="137" t="str">
        <f t="shared" si="28"/>
        <v>0</v>
      </c>
      <c r="AR35" s="137" t="str">
        <f t="shared" si="28"/>
        <v>0</v>
      </c>
      <c r="AS35" s="137" t="str">
        <f t="shared" si="28"/>
        <v>0</v>
      </c>
      <c r="AT35" s="137" t="str">
        <f t="shared" si="28"/>
        <v>0</v>
      </c>
      <c r="AU35" s="137" t="str">
        <f t="shared" si="28"/>
        <v>0</v>
      </c>
      <c r="AV35" s="138" t="str">
        <f>IF(COUNTIF(AV6:AV32,5)=0," ",COUNTIF(AV6:AV32,5))</f>
        <v xml:space="preserve"> </v>
      </c>
      <c r="AW35" s="137"/>
      <c r="AX35" s="139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36"/>
      <c r="CO35" s="136"/>
      <c r="CP35" s="136"/>
      <c r="CQ35" s="136"/>
      <c r="CR35" s="136"/>
      <c r="CS35" s="136"/>
      <c r="CT35" s="136"/>
      <c r="CU35" s="136"/>
      <c r="CV35" s="136"/>
      <c r="CW35" s="136"/>
      <c r="CX35" s="136"/>
      <c r="CY35" s="136"/>
      <c r="CZ35" s="136"/>
      <c r="DA35" s="136"/>
    </row>
    <row r="36" spans="1:105" ht="13.2" x14ac:dyDescent="0.25">
      <c r="A36" s="142"/>
      <c r="B36" s="142"/>
      <c r="C36" s="143" t="s">
        <v>64</v>
      </c>
      <c r="D36" s="143"/>
      <c r="E36" s="144"/>
      <c r="F36" s="145" t="str">
        <v>0</v>
      </c>
      <c r="G36" s="145" t="str">
        <v>0</v>
      </c>
      <c r="H36" s="145">
        <v>9</v>
      </c>
      <c r="I36" s="145">
        <v>9</v>
      </c>
      <c r="J36" s="145">
        <v>3</v>
      </c>
      <c r="K36" s="145">
        <v>4</v>
      </c>
      <c r="L36" s="145">
        <v>5</v>
      </c>
      <c r="M36" s="145">
        <v>5</v>
      </c>
      <c r="N36" s="145">
        <v>5</v>
      </c>
      <c r="O36" s="146" t="str">
        <v>0</v>
      </c>
      <c r="P36" s="146" t="str">
        <v>0</v>
      </c>
      <c r="Q36" s="146" t="str">
        <v>0</v>
      </c>
      <c r="R36" s="146" t="str">
        <v>0</v>
      </c>
      <c r="S36" s="145" t="str">
        <v>0</v>
      </c>
      <c r="T36" s="145" t="str">
        <v>0</v>
      </c>
      <c r="U36" s="145" t="str">
        <v xml:space="preserve"> </v>
      </c>
      <c r="V36" s="147">
        <f>IF(COUNTIF(V6:V32,4)=0,"0",COUNTIF(V6:V32,4))</f>
        <v>2</v>
      </c>
      <c r="W36" s="148"/>
      <c r="X36" s="148"/>
      <c r="Y36" s="148" t="str">
        <f>IF(COUNTIF(Y6:Y32,4)=0," ",COUNTIF(Y6:Y32,4))</f>
        <v xml:space="preserve"> </v>
      </c>
      <c r="Z36" s="148">
        <f>IF(COUNTIF(Z6:Z32,4)=0," ",COUNTIF(Z6:Z32,4))</f>
        <v>1</v>
      </c>
      <c r="AA36" s="148">
        <f>IF(COUNTIF(AA6:AA32,4)=0," ",COUNTIF(AA6:AA32,4))</f>
        <v>4</v>
      </c>
      <c r="AB36" s="148">
        <f>IF(COUNTIF(AB6:AB32,4)=0," ",COUNTIF(AB6:AB32,4))</f>
        <v>2</v>
      </c>
      <c r="AC36" s="148"/>
      <c r="AD36" s="148"/>
      <c r="AE36" s="149" t="str">
        <f>IF(COUNTIF(AE6:AE32,4)=0," ",COUNTIF(AE6:AE32,4))</f>
        <v xml:space="preserve"> </v>
      </c>
      <c r="AF36" s="148" t="str">
        <f>IF(COUNTIF(AF6:AF32,4)=0," ",COUNTIF(AF6:AF32,4))</f>
        <v xml:space="preserve"> </v>
      </c>
      <c r="AG36" s="148" t="str">
        <f t="shared" ref="AG36:AU36" si="29">IF(COUNTIF(AG6:AG32,4)=0,"0",COUNTIF(AG6:AG32,4))</f>
        <v>0</v>
      </c>
      <c r="AH36" s="148" t="str">
        <f t="shared" si="29"/>
        <v>0</v>
      </c>
      <c r="AI36" s="148">
        <f t="shared" si="29"/>
        <v>9</v>
      </c>
      <c r="AJ36" s="148">
        <f t="shared" si="29"/>
        <v>9</v>
      </c>
      <c r="AK36" s="148">
        <f t="shared" si="29"/>
        <v>3</v>
      </c>
      <c r="AL36" s="148">
        <f t="shared" si="29"/>
        <v>4</v>
      </c>
      <c r="AM36" s="148">
        <f t="shared" si="29"/>
        <v>5</v>
      </c>
      <c r="AN36" s="148">
        <f t="shared" si="29"/>
        <v>5</v>
      </c>
      <c r="AO36" s="148">
        <f t="shared" si="29"/>
        <v>5</v>
      </c>
      <c r="AP36" s="148" t="str">
        <f t="shared" si="29"/>
        <v>0</v>
      </c>
      <c r="AQ36" s="148" t="str">
        <f t="shared" si="29"/>
        <v>0</v>
      </c>
      <c r="AR36" s="148" t="str">
        <f t="shared" si="29"/>
        <v>0</v>
      </c>
      <c r="AS36" s="148" t="str">
        <f t="shared" si="29"/>
        <v>0</v>
      </c>
      <c r="AT36" s="148" t="str">
        <f t="shared" si="29"/>
        <v>0</v>
      </c>
      <c r="AU36" s="148" t="str">
        <f t="shared" si="29"/>
        <v>0</v>
      </c>
      <c r="AV36" s="150" t="str">
        <f>IF(COUNTIF(AV6:AV32,4)=0," ",COUNTIF(AV6:AV32,4))</f>
        <v xml:space="preserve"> </v>
      </c>
      <c r="AW36" s="148"/>
      <c r="AX36" s="151"/>
      <c r="AY36" s="152"/>
      <c r="AZ36" s="152"/>
      <c r="BA36" s="152"/>
      <c r="BB36" s="152"/>
      <c r="BC36" s="152"/>
      <c r="BD36" s="152"/>
      <c r="BE36" s="152"/>
      <c r="BF36" s="152"/>
      <c r="BG36" s="152"/>
      <c r="BH36" s="152"/>
      <c r="BI36" s="152"/>
      <c r="BJ36" s="152"/>
      <c r="BK36" s="152"/>
      <c r="BL36" s="152"/>
      <c r="BM36" s="152"/>
      <c r="BN36" s="152"/>
      <c r="BO36" s="153"/>
      <c r="BP36" s="153"/>
      <c r="BQ36" s="153"/>
      <c r="BR36" s="153"/>
      <c r="BS36" s="153"/>
      <c r="BT36" s="153"/>
      <c r="BU36" s="153"/>
      <c r="BV36" s="153"/>
      <c r="BW36" s="153"/>
      <c r="BX36" s="153"/>
      <c r="BY36" s="153"/>
      <c r="BZ36" s="153"/>
      <c r="CA36" s="153"/>
      <c r="CB36" s="153"/>
      <c r="CC36" s="153"/>
      <c r="CD36" s="153"/>
      <c r="CE36" s="153"/>
      <c r="CF36" s="153"/>
      <c r="CG36" s="153"/>
      <c r="CH36" s="153"/>
      <c r="CI36" s="153"/>
      <c r="CJ36" s="153"/>
      <c r="CK36" s="153"/>
      <c r="CL36" s="153"/>
      <c r="CM36" s="153"/>
      <c r="CN36" s="154"/>
      <c r="CO36" s="154"/>
      <c r="CP36" s="154"/>
      <c r="CQ36" s="154"/>
      <c r="CR36" s="154"/>
      <c r="CS36" s="154"/>
      <c r="CT36" s="154"/>
      <c r="CU36" s="154"/>
      <c r="CV36" s="154"/>
      <c r="CW36" s="154"/>
      <c r="CX36" s="154"/>
      <c r="CY36" s="154"/>
      <c r="CZ36" s="154"/>
      <c r="DA36" s="154"/>
    </row>
    <row r="37" spans="1:105" ht="13.2" x14ac:dyDescent="0.25">
      <c r="A37" s="155"/>
      <c r="B37" s="155"/>
      <c r="C37" s="156" t="s">
        <v>65</v>
      </c>
      <c r="D37" s="156"/>
      <c r="E37" s="157"/>
      <c r="F37" s="158" t="str">
        <v>0</v>
      </c>
      <c r="G37" s="158" t="str">
        <v>0</v>
      </c>
      <c r="H37" s="158">
        <v>5</v>
      </c>
      <c r="I37" s="158">
        <v>3</v>
      </c>
      <c r="J37" s="158">
        <v>4</v>
      </c>
      <c r="K37" s="158">
        <v>2</v>
      </c>
      <c r="L37" s="158">
        <v>8</v>
      </c>
      <c r="M37" s="158">
        <v>11</v>
      </c>
      <c r="N37" s="158">
        <v>9</v>
      </c>
      <c r="O37" s="159" t="str">
        <v>0</v>
      </c>
      <c r="P37" s="159" t="str">
        <v>0</v>
      </c>
      <c r="Q37" s="159" t="str">
        <v>0</v>
      </c>
      <c r="R37" s="159" t="str">
        <v>0</v>
      </c>
      <c r="S37" s="158" t="str">
        <v>0</v>
      </c>
      <c r="T37" s="158" t="str">
        <v>0</v>
      </c>
      <c r="U37" s="158" t="str">
        <v xml:space="preserve"> </v>
      </c>
      <c r="V37" s="160">
        <f>IF(COUNTIF(V6:V32,3)=0,"0",COUNTIF(V6:V32,3))</f>
        <v>15</v>
      </c>
      <c r="W37" s="161"/>
      <c r="X37" s="161"/>
      <c r="Y37" s="161" t="str">
        <f>IF(COUNTIF(Y6:Y32,3)=0," ",COUNTIF(Y6:Y32,3))</f>
        <v xml:space="preserve"> </v>
      </c>
      <c r="Z37" s="161">
        <f>IF(COUNTIF(Z6:Z32,3)=0," ",COUNTIF(Z6:Z32,3))</f>
        <v>3</v>
      </c>
      <c r="AA37" s="161">
        <f>IF(COUNTIF(AA6:AA32,3)=0," ",COUNTIF(AA6:AA32,3))</f>
        <v>3</v>
      </c>
      <c r="AB37" s="161">
        <f>IF(COUNTIF(AB6:AB32,3)=0," ",COUNTIF(AB6:AB32,3))</f>
        <v>2</v>
      </c>
      <c r="AC37" s="161"/>
      <c r="AD37" s="161"/>
      <c r="AE37" s="162" t="str">
        <f>IF(COUNTIF(AE6:AE32,3)=0," ",COUNTIF(AE6:AE32,3))</f>
        <v xml:space="preserve"> </v>
      </c>
      <c r="AF37" s="161" t="str">
        <f>IF(COUNTIF(AF6:AF32,3)=0," ",COUNTIF(AF6:AF32,3))</f>
        <v xml:space="preserve"> </v>
      </c>
      <c r="AG37" s="161" t="str">
        <f t="shared" ref="AG37:AU37" si="30">IF(COUNTIF(AG6:AG32,3)=0,"0",COUNTIF(AG6:AG32,3))</f>
        <v>0</v>
      </c>
      <c r="AH37" s="161" t="str">
        <f t="shared" si="30"/>
        <v>0</v>
      </c>
      <c r="AI37" s="161">
        <f t="shared" si="30"/>
        <v>5</v>
      </c>
      <c r="AJ37" s="161">
        <f t="shared" si="30"/>
        <v>3</v>
      </c>
      <c r="AK37" s="161">
        <f t="shared" si="30"/>
        <v>4</v>
      </c>
      <c r="AL37" s="161">
        <f t="shared" si="30"/>
        <v>2</v>
      </c>
      <c r="AM37" s="161">
        <f t="shared" si="30"/>
        <v>8</v>
      </c>
      <c r="AN37" s="161">
        <f t="shared" si="30"/>
        <v>11</v>
      </c>
      <c r="AO37" s="161">
        <f t="shared" si="30"/>
        <v>9</v>
      </c>
      <c r="AP37" s="161" t="str">
        <f t="shared" si="30"/>
        <v>0</v>
      </c>
      <c r="AQ37" s="161" t="str">
        <f t="shared" si="30"/>
        <v>0</v>
      </c>
      <c r="AR37" s="161" t="str">
        <f t="shared" si="30"/>
        <v>0</v>
      </c>
      <c r="AS37" s="161" t="str">
        <f t="shared" si="30"/>
        <v>0</v>
      </c>
      <c r="AT37" s="161" t="str">
        <f t="shared" si="30"/>
        <v>0</v>
      </c>
      <c r="AU37" s="161" t="str">
        <f t="shared" si="30"/>
        <v>0</v>
      </c>
      <c r="AV37" s="163" t="str">
        <f>IF(COUNTIF(AV6:AV32,3)=0," ",COUNTIF(AV6:AV32,3))</f>
        <v xml:space="preserve"> </v>
      </c>
      <c r="AW37" s="161"/>
      <c r="AX37" s="164"/>
      <c r="AY37" s="165"/>
      <c r="AZ37" s="165"/>
      <c r="BA37" s="165"/>
      <c r="BB37" s="165"/>
      <c r="BC37" s="165"/>
      <c r="BD37" s="165"/>
      <c r="BE37" s="165"/>
      <c r="BF37" s="165"/>
      <c r="BG37" s="165"/>
      <c r="BH37" s="165"/>
      <c r="BI37" s="165"/>
      <c r="BJ37" s="165"/>
      <c r="BK37" s="165"/>
      <c r="BL37" s="165"/>
      <c r="BM37" s="165"/>
      <c r="BN37" s="165"/>
      <c r="BO37" s="166"/>
      <c r="BP37" s="166"/>
      <c r="BQ37" s="166"/>
      <c r="BR37" s="166"/>
      <c r="BS37" s="166"/>
      <c r="BT37" s="166"/>
      <c r="BU37" s="166"/>
      <c r="BV37" s="166"/>
      <c r="BW37" s="166"/>
      <c r="BX37" s="166"/>
      <c r="BY37" s="166"/>
      <c r="BZ37" s="166"/>
      <c r="CA37" s="166"/>
      <c r="CB37" s="166"/>
      <c r="CC37" s="166"/>
      <c r="CD37" s="166"/>
      <c r="CE37" s="166"/>
      <c r="CF37" s="166"/>
      <c r="CG37" s="166"/>
      <c r="CH37" s="166"/>
      <c r="CI37" s="166"/>
      <c r="CJ37" s="166"/>
      <c r="CK37" s="166"/>
      <c r="CL37" s="166"/>
      <c r="CM37" s="166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</row>
    <row r="38" spans="1:105" ht="13.2" x14ac:dyDescent="0.25">
      <c r="A38" s="118"/>
      <c r="B38" s="118"/>
      <c r="C38" s="119" t="s">
        <v>66</v>
      </c>
      <c r="D38" s="119"/>
      <c r="E38" s="116"/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1</v>
      </c>
      <c r="M38" s="79">
        <v>1</v>
      </c>
      <c r="N38" s="79">
        <v>0</v>
      </c>
      <c r="O38" s="104">
        <v>0</v>
      </c>
      <c r="P38" s="104">
        <v>0</v>
      </c>
      <c r="Q38" s="104">
        <v>0</v>
      </c>
      <c r="R38" s="104">
        <v>0</v>
      </c>
      <c r="S38" s="79">
        <v>0</v>
      </c>
      <c r="T38" s="79">
        <v>0</v>
      </c>
      <c r="U38" s="79">
        <v>0</v>
      </c>
      <c r="V38" s="80">
        <f>IF(COUNTIF(V6:V32,2)=0,"0",COUNTIF(V6:V32,2))</f>
        <v>2</v>
      </c>
      <c r="W38" s="80"/>
      <c r="X38" s="80"/>
      <c r="Y38" s="80" t="str">
        <f>IF(COUNTIF(Y6:Y32,2)=0," ",COUNTIF(Y6:Y32,2))</f>
        <v xml:space="preserve"> </v>
      </c>
      <c r="Z38" s="80">
        <f>IF(COUNTIF(Z6:Z32,2)=0," ",COUNTIF(Z6:Z32,2))</f>
        <v>4</v>
      </c>
      <c r="AA38" s="80">
        <f>IF(COUNTIF(AA6:AA32,2)=0," ",COUNTIF(AA6:AA32,2))</f>
        <v>5</v>
      </c>
      <c r="AB38" s="80">
        <f>IF(COUNTIF(AB6:AB32,2)=0," ",COUNTIF(AB6:AB32,2))</f>
        <v>2</v>
      </c>
      <c r="AC38" s="80"/>
      <c r="AD38" s="80"/>
      <c r="AE38" s="168" t="str">
        <f>IF(COUNTIF(AE6:AE32,2)=0," ",COUNTIF(AE6:AE32,2))</f>
        <v xml:space="preserve"> </v>
      </c>
      <c r="AF38" s="80" t="str">
        <f>IF(COUNTIF(AF6:AF32,2)=0," ",COUNTIF(AF6:AF32,2))</f>
        <v xml:space="preserve"> </v>
      </c>
      <c r="AG38" s="80">
        <f t="shared" ref="AG38:AV38" si="31">COUNTIF(AG6:AG32,2)+COUNTIF(AG6:AG32,"д")</f>
        <v>0</v>
      </c>
      <c r="AH38" s="80">
        <f t="shared" si="31"/>
        <v>0</v>
      </c>
      <c r="AI38" s="80">
        <f t="shared" si="31"/>
        <v>0</v>
      </c>
      <c r="AJ38" s="80">
        <f t="shared" si="31"/>
        <v>0</v>
      </c>
      <c r="AK38" s="80">
        <f t="shared" si="31"/>
        <v>0</v>
      </c>
      <c r="AL38" s="80">
        <f t="shared" si="31"/>
        <v>0</v>
      </c>
      <c r="AM38" s="80">
        <f t="shared" si="31"/>
        <v>1</v>
      </c>
      <c r="AN38" s="80">
        <f t="shared" si="31"/>
        <v>1</v>
      </c>
      <c r="AO38" s="80">
        <f t="shared" si="31"/>
        <v>0</v>
      </c>
      <c r="AP38" s="80">
        <f t="shared" si="31"/>
        <v>0</v>
      </c>
      <c r="AQ38" s="80">
        <f t="shared" si="31"/>
        <v>0</v>
      </c>
      <c r="AR38" s="80">
        <f t="shared" si="31"/>
        <v>0</v>
      </c>
      <c r="AS38" s="80">
        <f t="shared" si="31"/>
        <v>0</v>
      </c>
      <c r="AT38" s="80">
        <f t="shared" si="31"/>
        <v>0</v>
      </c>
      <c r="AU38" s="80">
        <f t="shared" si="31"/>
        <v>0</v>
      </c>
      <c r="AV38" s="80">
        <f t="shared" si="31"/>
        <v>0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18"/>
      <c r="B39" s="118"/>
      <c r="C39" s="119" t="s">
        <v>67</v>
      </c>
      <c r="D39" s="119"/>
      <c r="E39" s="116"/>
      <c r="F39" s="79">
        <v>0</v>
      </c>
      <c r="G39" s="79">
        <v>1</v>
      </c>
      <c r="H39" s="79">
        <v>2</v>
      </c>
      <c r="I39" s="79">
        <v>3</v>
      </c>
      <c r="J39" s="79">
        <v>3</v>
      </c>
      <c r="K39" s="79">
        <v>1</v>
      </c>
      <c r="L39" s="79">
        <v>0</v>
      </c>
      <c r="M39" s="79">
        <v>1</v>
      </c>
      <c r="N39" s="79">
        <v>1</v>
      </c>
      <c r="O39" s="104">
        <v>0</v>
      </c>
      <c r="P39" s="104">
        <v>0</v>
      </c>
      <c r="Q39" s="104">
        <v>0</v>
      </c>
      <c r="R39" s="104">
        <v>0</v>
      </c>
      <c r="S39" s="79">
        <v>0</v>
      </c>
      <c r="T39" s="79">
        <v>0</v>
      </c>
      <c r="U39" s="79">
        <v>0</v>
      </c>
      <c r="V39" s="80">
        <f t="shared" ref="V39:AB39" si="32">COUNTBLANK(V6:V26)</f>
        <v>0</v>
      </c>
      <c r="W39" s="80">
        <f t="shared" si="32"/>
        <v>0</v>
      </c>
      <c r="X39" s="80">
        <f t="shared" si="32"/>
        <v>0</v>
      </c>
      <c r="Y39" s="80">
        <f t="shared" si="32"/>
        <v>0</v>
      </c>
      <c r="Z39" s="80">
        <f t="shared" si="32"/>
        <v>0</v>
      </c>
      <c r="AA39" s="80">
        <f t="shared" si="32"/>
        <v>0</v>
      </c>
      <c r="AB39" s="80">
        <f t="shared" si="32"/>
        <v>0</v>
      </c>
      <c r="AC39" s="80"/>
      <c r="AD39" s="80">
        <f>COUNTBLANK(AD6:AD32)</f>
        <v>2</v>
      </c>
      <c r="AE39" s="168" t="str">
        <f>IF(COUNTIF(AE6:AE32,"б")=0," ",COUNTIF(AE6:AE32,"б"))</f>
        <v xml:space="preserve"> </v>
      </c>
      <c r="AF39" s="169">
        <f t="shared" ref="AF39:BK39" si="33">IF(COUNTIF(AF6:AF32,"б")=0+COUNTIF(AF6:AF32,"а")=0,"0",COUNTIF(AF6:AF32,"б")+COUNTIF(AF6:AF32,"а"))</f>
        <v>0</v>
      </c>
      <c r="AG39" s="169">
        <f t="shared" si="33"/>
        <v>0</v>
      </c>
      <c r="AH39" s="169">
        <f t="shared" si="33"/>
        <v>1</v>
      </c>
      <c r="AI39" s="169">
        <f t="shared" si="33"/>
        <v>2</v>
      </c>
      <c r="AJ39" s="169">
        <f t="shared" si="33"/>
        <v>3</v>
      </c>
      <c r="AK39" s="169">
        <f t="shared" si="33"/>
        <v>3</v>
      </c>
      <c r="AL39" s="169">
        <f t="shared" si="33"/>
        <v>1</v>
      </c>
      <c r="AM39" s="169">
        <f t="shared" si="33"/>
        <v>0</v>
      </c>
      <c r="AN39" s="169">
        <f t="shared" si="33"/>
        <v>1</v>
      </c>
      <c r="AO39" s="169">
        <f t="shared" si="33"/>
        <v>1</v>
      </c>
      <c r="AP39" s="169">
        <f t="shared" si="33"/>
        <v>0</v>
      </c>
      <c r="AQ39" s="169">
        <f t="shared" si="33"/>
        <v>0</v>
      </c>
      <c r="AR39" s="169">
        <f t="shared" si="33"/>
        <v>0</v>
      </c>
      <c r="AS39" s="169">
        <f t="shared" si="33"/>
        <v>0</v>
      </c>
      <c r="AT39" s="169">
        <f t="shared" si="33"/>
        <v>0</v>
      </c>
      <c r="AU39" s="169">
        <f t="shared" si="33"/>
        <v>0</v>
      </c>
      <c r="AV39" s="169">
        <f t="shared" si="33"/>
        <v>0</v>
      </c>
      <c r="AW39" s="169">
        <f t="shared" si="33"/>
        <v>0</v>
      </c>
      <c r="AX39" s="169">
        <f t="shared" si="33"/>
        <v>0</v>
      </c>
      <c r="AY39" s="169">
        <f t="shared" si="33"/>
        <v>0</v>
      </c>
      <c r="AZ39" s="169">
        <f t="shared" si="33"/>
        <v>0</v>
      </c>
      <c r="BA39" s="169">
        <f t="shared" si="33"/>
        <v>0</v>
      </c>
      <c r="BB39" s="169">
        <f t="shared" si="33"/>
        <v>0</v>
      </c>
      <c r="BC39" s="169">
        <f t="shared" si="33"/>
        <v>0</v>
      </c>
      <c r="BD39" s="169">
        <f t="shared" si="33"/>
        <v>0</v>
      </c>
      <c r="BE39" s="169">
        <f t="shared" si="33"/>
        <v>0</v>
      </c>
      <c r="BF39" s="169">
        <f t="shared" si="33"/>
        <v>0</v>
      </c>
      <c r="BG39" s="169">
        <f t="shared" si="33"/>
        <v>0</v>
      </c>
      <c r="BH39" s="169">
        <f t="shared" si="33"/>
        <v>0</v>
      </c>
      <c r="BI39" s="169">
        <f t="shared" si="33"/>
        <v>0</v>
      </c>
      <c r="BJ39" s="169">
        <f t="shared" si="33"/>
        <v>0</v>
      </c>
      <c r="BK39" s="169">
        <f t="shared" si="33"/>
        <v>0</v>
      </c>
      <c r="BL39" s="169">
        <f t="shared" ref="BL39:CB39" si="34">IF(COUNTIF(BL6:BL32,"б")=0+COUNTIF(BL6:BL32,"а")=0,"0",COUNTIF(BL6:BL32,"б")+COUNTIF(BL6:BL32,"а"))</f>
        <v>0</v>
      </c>
      <c r="BM39" s="169">
        <f t="shared" si="34"/>
        <v>0</v>
      </c>
      <c r="BN39" s="169">
        <f t="shared" si="34"/>
        <v>0</v>
      </c>
      <c r="BO39" s="169">
        <f t="shared" si="34"/>
        <v>0</v>
      </c>
      <c r="BP39" s="169">
        <f t="shared" si="34"/>
        <v>0</v>
      </c>
      <c r="BQ39" s="169">
        <f t="shared" si="34"/>
        <v>0</v>
      </c>
      <c r="BR39" s="169">
        <f t="shared" si="34"/>
        <v>0</v>
      </c>
      <c r="BS39" s="169">
        <f t="shared" si="34"/>
        <v>0</v>
      </c>
      <c r="BT39" s="169">
        <f t="shared" si="34"/>
        <v>0</v>
      </c>
      <c r="BU39" s="169">
        <f t="shared" si="34"/>
        <v>0</v>
      </c>
      <c r="BV39" s="169">
        <f t="shared" si="34"/>
        <v>0</v>
      </c>
      <c r="BW39" s="169">
        <f t="shared" si="34"/>
        <v>0</v>
      </c>
      <c r="BX39" s="169">
        <f t="shared" si="34"/>
        <v>0</v>
      </c>
      <c r="BY39" s="169">
        <f t="shared" si="34"/>
        <v>0</v>
      </c>
      <c r="BZ39" s="169">
        <f t="shared" si="34"/>
        <v>0</v>
      </c>
      <c r="CA39" s="169">
        <f t="shared" si="34"/>
        <v>0</v>
      </c>
      <c r="CB39" s="169">
        <f t="shared" si="34"/>
        <v>0</v>
      </c>
    </row>
    <row r="40" spans="1:105" ht="13.2" x14ac:dyDescent="0.25">
      <c r="A40" s="118"/>
      <c r="B40" s="118"/>
      <c r="C40" s="119" t="s">
        <v>68</v>
      </c>
      <c r="D40" s="119"/>
      <c r="E40" s="116"/>
      <c r="F40" s="79" t="str">
        <v>0</v>
      </c>
      <c r="G40" s="79">
        <v>24</v>
      </c>
      <c r="H40" s="79" t="str">
        <v>0</v>
      </c>
      <c r="I40" s="79" t="str">
        <v>0</v>
      </c>
      <c r="J40" s="79" t="str">
        <v>0</v>
      </c>
      <c r="K40" s="79" t="str">
        <v>0</v>
      </c>
      <c r="L40" s="79" t="str">
        <v>0</v>
      </c>
      <c r="M40" s="79" t="str">
        <v>0</v>
      </c>
      <c r="N40" s="79" t="str">
        <v>0</v>
      </c>
      <c r="O40" s="104" t="str">
        <v>0</v>
      </c>
      <c r="P40" s="104" t="str">
        <v>0</v>
      </c>
      <c r="Q40" s="104" t="str">
        <v>0</v>
      </c>
      <c r="R40" s="104" t="str">
        <v>0</v>
      </c>
      <c r="S40" s="79" t="str">
        <v>0</v>
      </c>
      <c r="T40" s="79" t="str">
        <v>0</v>
      </c>
      <c r="U40" s="79" t="str">
        <v>0</v>
      </c>
      <c r="V40" s="80" t="str">
        <f>IF(COUNTIF(V6:V32,"з")=0,"0",COUNTIF(V6:V32,"з"))</f>
        <v>0</v>
      </c>
      <c r="W40" s="80"/>
      <c r="X40" s="80"/>
      <c r="Y40" s="80" t="str">
        <f>IF(COUNTIF(Y6:Y32,"з")=0," ",COUNTIF(Y6:Y32,"з"))</f>
        <v xml:space="preserve"> </v>
      </c>
      <c r="Z40" s="80" t="str">
        <f>IF(COUNTIF(Z6:Z32,"з")=0," ",COUNTIF(Z6:Z32,"з"))</f>
        <v xml:space="preserve"> </v>
      </c>
      <c r="AA40" s="80" t="str">
        <f>IF(COUNTIF(AA6:AA32,"з")=0," ",COUNTIF(AA6:AA32,"з"))</f>
        <v xml:space="preserve"> </v>
      </c>
      <c r="AB40" s="80" t="str">
        <f>IF(COUNTIF(AB6:AB32,"з")=0," ",COUNTIF(AB6:AB32,"з"))</f>
        <v xml:space="preserve"> </v>
      </c>
      <c r="AC40" s="80"/>
      <c r="AD40" s="80" t="str">
        <f>IF(COUNTIF(AD6:AD32,"з")=0," ",COUNTIF(AD6:AD32,"з"))</f>
        <v xml:space="preserve"> </v>
      </c>
      <c r="AE40" s="168" t="str">
        <f>IF(COUNTIF(AE6:AE32,"з")=0," ",COUNTIF(AE6:AE32,"з"))</f>
        <v xml:space="preserve"> </v>
      </c>
      <c r="AF40" s="80" t="str">
        <f>IF(COUNTIF(AF6:AF32,"з")=0," ",COUNTIF(AF6:AF32,"з"))</f>
        <v xml:space="preserve"> </v>
      </c>
      <c r="AG40" s="80" t="str">
        <f t="shared" ref="AG40:AW40" si="35">IF(COUNTIF(AG6:AG32,"з")=0,"0",COUNTIF(AG6:AG32,"з"))</f>
        <v>0</v>
      </c>
      <c r="AH40" s="80">
        <f t="shared" si="35"/>
        <v>24</v>
      </c>
      <c r="AI40" s="80" t="str">
        <f t="shared" si="35"/>
        <v>0</v>
      </c>
      <c r="AJ40" s="80" t="str">
        <f t="shared" si="35"/>
        <v>0</v>
      </c>
      <c r="AK40" s="80" t="str">
        <f t="shared" si="35"/>
        <v>0</v>
      </c>
      <c r="AL40" s="80" t="str">
        <f t="shared" si="35"/>
        <v>0</v>
      </c>
      <c r="AM40" s="80" t="str">
        <f t="shared" si="35"/>
        <v>0</v>
      </c>
      <c r="AN40" s="80" t="str">
        <f t="shared" si="35"/>
        <v>0</v>
      </c>
      <c r="AO40" s="80" t="str">
        <f t="shared" si="35"/>
        <v>0</v>
      </c>
      <c r="AP40" s="80" t="str">
        <f t="shared" si="35"/>
        <v>0</v>
      </c>
      <c r="AQ40" s="80" t="str">
        <f t="shared" si="35"/>
        <v>0</v>
      </c>
      <c r="AR40" s="80" t="str">
        <f t="shared" si="35"/>
        <v>0</v>
      </c>
      <c r="AS40" s="80" t="str">
        <f t="shared" si="35"/>
        <v>0</v>
      </c>
      <c r="AT40" s="80" t="str">
        <f t="shared" si="35"/>
        <v>0</v>
      </c>
      <c r="AU40" s="80" t="str">
        <f t="shared" si="35"/>
        <v>0</v>
      </c>
      <c r="AV40" s="80" t="str">
        <f t="shared" si="35"/>
        <v>0</v>
      </c>
      <c r="AW40" s="80" t="str">
        <f t="shared" si="35"/>
        <v>0</v>
      </c>
      <c r="AX40" s="19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</row>
    <row r="41" spans="1:105" ht="13.2" x14ac:dyDescent="0.25">
      <c r="A41" s="118"/>
      <c r="B41" s="118"/>
      <c r="C41" s="119" t="s">
        <v>69</v>
      </c>
      <c r="D41" s="119"/>
      <c r="E41" s="116"/>
      <c r="F41" s="79" t="str">
        <v>0</v>
      </c>
      <c r="G41" s="79" t="str">
        <v>0</v>
      </c>
      <c r="H41" s="79" t="str">
        <v>0</v>
      </c>
      <c r="I41" s="79" t="str">
        <v>0</v>
      </c>
      <c r="J41" s="79" t="str">
        <v>0</v>
      </c>
      <c r="K41" s="79" t="str">
        <v>0</v>
      </c>
      <c r="L41" s="79" t="str">
        <v>0</v>
      </c>
      <c r="M41" s="79" t="str">
        <v>0</v>
      </c>
      <c r="N41" s="79" t="str">
        <v>0</v>
      </c>
      <c r="O41" s="104" t="str">
        <v>0</v>
      </c>
      <c r="P41" s="104" t="str">
        <v>0</v>
      </c>
      <c r="Q41" s="104" t="str">
        <v>0</v>
      </c>
      <c r="R41" s="104" t="str">
        <v>0</v>
      </c>
      <c r="S41" s="79" t="str">
        <v>0</v>
      </c>
      <c r="T41" s="79" t="str">
        <v>0</v>
      </c>
      <c r="U41" s="79" t="str">
        <v>0</v>
      </c>
      <c r="V41" s="80" t="str">
        <f>IF(COUNTIF(V6:V32,"н")=0,"0",COUNTIF(V6:V32,"н"))</f>
        <v>0</v>
      </c>
      <c r="W41" s="80"/>
      <c r="X41" s="80"/>
      <c r="Y41" s="80" t="str">
        <f>IF(COUNTIF(Y6:Y32,"н")=0," ",COUNTIF(Y6:Y32,"н"))</f>
        <v xml:space="preserve"> </v>
      </c>
      <c r="Z41" s="80" t="str">
        <f>IF(COUNTIF(Z6:Z32,"н")=0," ",COUNTIF(Z6:Z32,"н"))</f>
        <v xml:space="preserve"> </v>
      </c>
      <c r="AA41" s="80" t="str">
        <f>IF(COUNTIF(AA6:AA32,"н")=0," ",COUNTIF(AA6:AA32,"н"))</f>
        <v xml:space="preserve"> </v>
      </c>
      <c r="AB41" s="80" t="str">
        <f>IF(COUNTIF(AB6:AB32,"н")=0," ",COUNTIF(AB6:AB32,"н"))</f>
        <v xml:space="preserve"> </v>
      </c>
      <c r="AC41" s="80"/>
      <c r="AD41" s="80" t="str">
        <f>IF(COUNTIF(AD6:AD32,"н")=0," ",COUNTIF(AD6:AD32,"н"))</f>
        <v xml:space="preserve"> </v>
      </c>
      <c r="AE41" s="168" t="str">
        <f>IF(COUNTIF(AE6:AE32,"н")=0," ",COUNTIF(AE6:AE32,"н"))</f>
        <v xml:space="preserve"> </v>
      </c>
      <c r="AF41" s="80" t="str">
        <f>IF(COUNTIF(AF6:AF32,"н")=0," ",COUNTIF(AF6:AF32,"н"))</f>
        <v xml:space="preserve"> </v>
      </c>
      <c r="AG41" s="80" t="str">
        <f t="shared" ref="AG41:AW41" si="36">IF(COUNTIF(AG6:AG32,"н")=0,"0",COUNTIF(AG6:AG32,"н"))</f>
        <v>0</v>
      </c>
      <c r="AH41" s="80" t="str">
        <f t="shared" si="36"/>
        <v>0</v>
      </c>
      <c r="AI41" s="80" t="str">
        <f t="shared" si="36"/>
        <v>0</v>
      </c>
      <c r="AJ41" s="80" t="str">
        <f t="shared" si="36"/>
        <v>0</v>
      </c>
      <c r="AK41" s="80" t="str">
        <f t="shared" si="36"/>
        <v>0</v>
      </c>
      <c r="AL41" s="80" t="str">
        <f t="shared" si="36"/>
        <v>0</v>
      </c>
      <c r="AM41" s="80" t="str">
        <f t="shared" si="36"/>
        <v>0</v>
      </c>
      <c r="AN41" s="80" t="str">
        <f t="shared" si="36"/>
        <v>0</v>
      </c>
      <c r="AO41" s="80" t="str">
        <f t="shared" si="36"/>
        <v>0</v>
      </c>
      <c r="AP41" s="80" t="str">
        <f t="shared" si="36"/>
        <v>0</v>
      </c>
      <c r="AQ41" s="80" t="str">
        <f t="shared" si="36"/>
        <v>0</v>
      </c>
      <c r="AR41" s="80" t="str">
        <f t="shared" si="36"/>
        <v>0</v>
      </c>
      <c r="AS41" s="80" t="str">
        <f t="shared" si="36"/>
        <v>0</v>
      </c>
      <c r="AT41" s="80" t="str">
        <f t="shared" si="36"/>
        <v>0</v>
      </c>
      <c r="AU41" s="80" t="str">
        <f t="shared" si="36"/>
        <v>0</v>
      </c>
      <c r="AV41" s="80" t="str">
        <f t="shared" si="36"/>
        <v>0</v>
      </c>
      <c r="AW41" s="80" t="str">
        <f t="shared" si="36"/>
        <v>0</v>
      </c>
      <c r="AX41" s="19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</row>
    <row r="42" spans="1:105" ht="13.2" x14ac:dyDescent="0.25"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6"/>
      <c r="X42" s="16"/>
      <c r="Y42" s="16"/>
      <c r="Z42" s="16"/>
      <c r="AA42" s="16"/>
      <c r="AB42" s="16"/>
      <c r="AC42" s="16"/>
      <c r="AD42" s="16"/>
      <c r="AE42" s="17"/>
      <c r="AF42" s="17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6"/>
      <c r="X43" s="16"/>
      <c r="Y43" s="16"/>
      <c r="Z43" s="16"/>
      <c r="AA43" s="16"/>
      <c r="AB43" s="16"/>
      <c r="AC43" s="16"/>
      <c r="AD43" s="16"/>
      <c r="AE43" s="17"/>
      <c r="AF43" s="17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spans="1:105" ht="13.2" x14ac:dyDescent="0.25"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6"/>
      <c r="X44" s="16"/>
      <c r="Y44" s="16"/>
      <c r="Z44" s="16"/>
      <c r="AA44" s="16"/>
      <c r="AB44" s="16"/>
      <c r="AC44" s="16"/>
      <c r="AD44" s="16"/>
      <c r="AE44" s="17"/>
      <c r="AF44" s="17"/>
      <c r="AG44" s="18"/>
      <c r="AH44" s="18"/>
      <c r="AI44" s="18" t="str">
        <f>IF(COUNTIF(AI6:AI36,"н")=0,"0",COUNTIF(AI6:AI36,"н"))</f>
        <v>0</v>
      </c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9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 t="s">
        <v>759</v>
      </c>
      <c r="G2" s="244"/>
      <c r="H2" s="245" t="s">
        <v>760</v>
      </c>
      <c r="I2" s="245"/>
      <c r="J2" s="245"/>
      <c r="K2" s="245" t="s">
        <v>2</v>
      </c>
      <c r="L2" s="245"/>
      <c r="M2" s="245"/>
      <c r="N2" s="245"/>
      <c r="O2" s="245"/>
      <c r="P2" s="245"/>
      <c r="Q2" s="246" t="s">
        <v>277</v>
      </c>
      <c r="R2" s="191"/>
      <c r="S2" s="247"/>
      <c r="T2" s="247"/>
      <c r="U2" s="31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2633</v>
      </c>
      <c r="B3" s="29"/>
      <c r="C3" s="29"/>
      <c r="D3" s="30" t="s">
        <v>3</v>
      </c>
      <c r="E3" s="31"/>
      <c r="F3" s="33"/>
      <c r="G3" s="248" t="s">
        <v>761</v>
      </c>
      <c r="H3" s="248" t="s">
        <v>6</v>
      </c>
      <c r="I3" s="248" t="s">
        <v>829</v>
      </c>
      <c r="J3" s="248" t="s">
        <v>191</v>
      </c>
      <c r="K3" s="33" t="s">
        <v>280</v>
      </c>
      <c r="L3" s="33" t="s">
        <v>764</v>
      </c>
      <c r="M3" s="33" t="s">
        <v>762</v>
      </c>
      <c r="N3" s="33" t="s">
        <v>830</v>
      </c>
      <c r="O3" s="33"/>
      <c r="P3" s="249"/>
      <c r="Q3" s="33"/>
      <c r="R3" s="33"/>
      <c r="S3" s="33"/>
      <c r="T3" s="319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4" t="s">
        <v>765</v>
      </c>
      <c r="G4" s="45"/>
      <c r="H4" s="45"/>
      <c r="I4" s="45"/>
      <c r="J4" s="44"/>
      <c r="K4" s="44"/>
      <c r="L4" s="44"/>
      <c r="M4" s="258"/>
      <c r="N4" s="45"/>
      <c r="O4" s="48"/>
      <c r="P4" s="45"/>
      <c r="Q4" s="44"/>
      <c r="R4" s="46"/>
      <c r="S4" s="45"/>
      <c r="T4" s="319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766</v>
      </c>
      <c r="G5" s="57" t="s">
        <v>767</v>
      </c>
      <c r="H5" s="57" t="s">
        <v>526</v>
      </c>
      <c r="I5" s="57" t="s">
        <v>768</v>
      </c>
      <c r="J5" s="56" t="s">
        <v>20</v>
      </c>
      <c r="K5" s="57" t="s">
        <v>831</v>
      </c>
      <c r="L5" s="57" t="s">
        <v>560</v>
      </c>
      <c r="M5" s="57" t="s">
        <v>769</v>
      </c>
      <c r="N5" s="56" t="s">
        <v>770</v>
      </c>
      <c r="O5" s="56"/>
      <c r="P5" s="260"/>
      <c r="Q5" s="57"/>
      <c r="R5" s="57"/>
      <c r="S5" s="57"/>
      <c r="T5" s="320"/>
      <c r="U5" s="261"/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54" x14ac:dyDescent="0.25">
      <c r="A6" s="73">
        <v>1</v>
      </c>
      <c r="B6" s="74" t="s">
        <v>287</v>
      </c>
      <c r="C6" s="108" t="s">
        <v>31</v>
      </c>
      <c r="D6" s="203" t="s">
        <v>832</v>
      </c>
      <c r="E6" s="77">
        <v>2633</v>
      </c>
      <c r="F6" s="78" t="s">
        <v>759</v>
      </c>
      <c r="G6" s="78" t="s">
        <v>33</v>
      </c>
      <c r="H6" s="78">
        <v>4</v>
      </c>
      <c r="I6" s="78">
        <v>3</v>
      </c>
      <c r="J6" s="78">
        <v>4</v>
      </c>
      <c r="K6" s="78">
        <v>5</v>
      </c>
      <c r="L6" s="78">
        <v>4</v>
      </c>
      <c r="M6" s="78">
        <v>3</v>
      </c>
      <c r="N6" s="78">
        <v>4</v>
      </c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3</v>
      </c>
      <c r="W6" s="182">
        <f t="shared" ref="W6:W37" si="1">COUNTIF(AG6:AV6,"б")</f>
        <v>0</v>
      </c>
      <c r="X6" s="182">
        <f t="shared" ref="X6:X37" si="2">COUNTIF(AG6:AV6,"д")</f>
        <v>0</v>
      </c>
      <c r="Y6" s="182">
        <f t="shared" ref="Y6:Y37" si="3">COUNTIF(AG6:AV6,2)+COUNTIF(AG6:AV6,"н")+COUNTIF(AG6:AV6,"д")</f>
        <v>0</v>
      </c>
      <c r="Z6" s="182">
        <f t="shared" ref="Z6:Z37" si="4">COUNTIF(AG6:AV6,Z$5)</f>
        <v>2</v>
      </c>
      <c r="AA6" s="182">
        <f t="shared" ref="AA6:AA37" si="5">COUNTIF(AG6:AV6,AA$5)</f>
        <v>4</v>
      </c>
      <c r="AB6" s="182">
        <f t="shared" ref="AB6:AB37" si="6">COUNTIF(AG6:AV6,AB$5)</f>
        <v>1</v>
      </c>
      <c r="AC6" s="182">
        <f t="shared" ref="AC6:AC38" si="7">SUM(X6:AB6)</f>
        <v>7</v>
      </c>
      <c r="AD6" s="272">
        <f t="shared" ref="AD6:AD37" si="8">IF(ISERROR(((X6+Y6)*2+Z6*3+AA6*4+AB6*5)/SUM(X6,Y6:AB6)),"",((X6+Y6)*2+Z6*3+AA6*4+AB6*5)/SUM(X6,Y6:AB6))</f>
        <v>3.8571428571428572</v>
      </c>
      <c r="AE6" s="90">
        <f>IF(AW6=5,0.5,IF(AW6=4,0.25,IF(AW6&lt;=3,0)))</f>
        <v>0</v>
      </c>
      <c r="AG6" s="229" t="str">
        <f t="shared" ref="AG6:AG37" si="9">IF(ISERROR(VALUE(LEFT(F6))),LEFT(F6),VALUE(LEFT(F6)))</f>
        <v>З</v>
      </c>
      <c r="AH6" s="229" t="str">
        <f t="shared" ref="AH6:AH37" si="10">IF(ISERROR(VALUE(LEFT(G6))),LEFT(G6),VALUE(LEFT(G6)))</f>
        <v>з</v>
      </c>
      <c r="AI6" s="229">
        <f t="shared" ref="AI6:AI37" si="11">IF(ISERROR(VALUE(LEFT(H6))),LEFT(H6),VALUE(LEFT(H6)))</f>
        <v>4</v>
      </c>
      <c r="AJ6" s="229">
        <f t="shared" ref="AJ6:AJ37" si="12">IF(ISERROR(VALUE(LEFT(I6))),LEFT(I6),VALUE(LEFT(I6)))</f>
        <v>3</v>
      </c>
      <c r="AK6" s="229">
        <f t="shared" ref="AK6:AK37" si="13">IF(ISERROR(VALUE(LEFT(J6))),LEFT(J6),VALUE(LEFT(J6)))</f>
        <v>4</v>
      </c>
      <c r="AL6" s="229">
        <f t="shared" ref="AL6:AL37" si="14">IF(ISERROR(VALUE(LEFT(K6))),LEFT(K6),VALUE(LEFT(K6)))</f>
        <v>5</v>
      </c>
      <c r="AM6" s="229">
        <f t="shared" ref="AM6:AM37" si="15">IF(ISERROR(VALUE(LEFT(L6))),LEFT(L6),VALUE(LEFT(L6)))</f>
        <v>4</v>
      </c>
      <c r="AN6" s="229">
        <f t="shared" ref="AN6:AN37" si="16">IF(ISERROR(VALUE(LEFT(M6))),LEFT(M6),VALUE(LEFT(M6)))</f>
        <v>3</v>
      </c>
      <c r="AO6" s="229">
        <f t="shared" ref="AO6:AO37" si="17">IF(ISERROR(VALUE(LEFT(N6))),LEFT(N6),VALUE(LEFT(N6)))</f>
        <v>4</v>
      </c>
      <c r="AP6" s="229" t="str">
        <f t="shared" ref="AP6:AP37" si="18">IF(ISERROR(VALUE(LEFT(O6))),LEFT(O6),VALUE(LEFT(O6)))</f>
        <v/>
      </c>
      <c r="AQ6" s="229" t="str">
        <f t="shared" ref="AQ6:AQ37" si="19">IF(ISERROR(VALUE(LEFT(P6))),LEFT(P6),VALUE(LEFT(P6)))</f>
        <v/>
      </c>
      <c r="AR6" s="229" t="str">
        <f t="shared" ref="AR6:AR37" si="20">IF(ISERROR(VALUE(LEFT(Q6))),LEFT(Q6),VALUE(LEFT(Q6)))</f>
        <v/>
      </c>
      <c r="AS6" s="229" t="str">
        <f t="shared" ref="AS6:AS37" si="21">IF(ISERROR(VALUE(LEFT(R6))),LEFT(R6),VALUE(LEFT(R6)))</f>
        <v/>
      </c>
      <c r="AT6" s="229" t="str">
        <f t="shared" ref="AT6:AT37" si="22">IF(ISERROR(VALUE(LEFT(S6))),LEFT(S6),VALUE(LEFT(S6)))</f>
        <v/>
      </c>
      <c r="AU6" s="229" t="str">
        <f t="shared" ref="AU6:AU37" si="23">IF(ISERROR(VALUE(LEFT(T6))),LEFT(T6),VALUE(LEFT(T6)))</f>
        <v/>
      </c>
      <c r="AV6" s="229" t="str">
        <f t="shared" ref="AV6:AV37" si="24">IF(ISERROR(VALUE(LEFT(U6))),LEFT(U6),VALUE(LEFT(U6)))</f>
        <v/>
      </c>
      <c r="AW6" s="230">
        <f t="shared" ref="AW6:AW37" si="25">COUNTIF(AG6:AV6,"з")</f>
        <v>2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36" x14ac:dyDescent="0.25">
      <c r="A7" s="73">
        <v>2</v>
      </c>
      <c r="B7" s="74" t="s">
        <v>287</v>
      </c>
      <c r="C7" s="108" t="s">
        <v>31</v>
      </c>
      <c r="D7" s="203" t="s">
        <v>833</v>
      </c>
      <c r="E7" s="77">
        <v>2633</v>
      </c>
      <c r="F7" s="78" t="s">
        <v>759</v>
      </c>
      <c r="G7" s="78" t="s">
        <v>783</v>
      </c>
      <c r="H7" s="78">
        <v>4</v>
      </c>
      <c r="I7" s="78">
        <v>4</v>
      </c>
      <c r="J7" s="78">
        <v>3</v>
      </c>
      <c r="K7" s="78">
        <v>3</v>
      </c>
      <c r="L7" s="78">
        <v>4</v>
      </c>
      <c r="M7" s="78">
        <v>3</v>
      </c>
      <c r="N7" s="78">
        <v>3</v>
      </c>
      <c r="O7" s="78"/>
      <c r="P7" s="78"/>
      <c r="Q7" s="78"/>
      <c r="R7" s="78"/>
      <c r="S7" s="78"/>
      <c r="T7" s="78"/>
      <c r="U7" s="78"/>
      <c r="V7" s="230">
        <f t="shared" si="0"/>
        <v>2</v>
      </c>
      <c r="W7" s="182">
        <f t="shared" si="1"/>
        <v>0</v>
      </c>
      <c r="X7" s="182">
        <f t="shared" si="2"/>
        <v>0</v>
      </c>
      <c r="Y7" s="182">
        <f t="shared" si="3"/>
        <v>1</v>
      </c>
      <c r="Z7" s="182">
        <f t="shared" si="4"/>
        <v>4</v>
      </c>
      <c r="AA7" s="182">
        <f t="shared" si="5"/>
        <v>3</v>
      </c>
      <c r="AB7" s="182">
        <f t="shared" si="6"/>
        <v>0</v>
      </c>
      <c r="AC7" s="182">
        <f t="shared" si="7"/>
        <v>8</v>
      </c>
      <c r="AD7" s="272">
        <f t="shared" si="8"/>
        <v>3.25</v>
      </c>
      <c r="AE7" s="90">
        <f t="shared" ref="AE7:AE37" si="26">IF(AX7=5,0.5,IF(AX7=4,0.25,IF(AX7&lt;=3,0)))</f>
        <v>0</v>
      </c>
      <c r="AG7" s="229" t="str">
        <f t="shared" si="9"/>
        <v>З</v>
      </c>
      <c r="AH7" s="229" t="str">
        <f t="shared" si="10"/>
        <v>н</v>
      </c>
      <c r="AI7" s="229">
        <f t="shared" si="11"/>
        <v>4</v>
      </c>
      <c r="AJ7" s="229">
        <f t="shared" si="12"/>
        <v>4</v>
      </c>
      <c r="AK7" s="229">
        <f t="shared" si="13"/>
        <v>3</v>
      </c>
      <c r="AL7" s="229">
        <f t="shared" si="14"/>
        <v>3</v>
      </c>
      <c r="AM7" s="229">
        <f t="shared" si="15"/>
        <v>4</v>
      </c>
      <c r="AN7" s="229">
        <f t="shared" si="16"/>
        <v>3</v>
      </c>
      <c r="AO7" s="229">
        <f t="shared" si="17"/>
        <v>3</v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91"/>
      <c r="AY7" s="32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54" x14ac:dyDescent="0.25">
      <c r="A8" s="73">
        <v>3</v>
      </c>
      <c r="B8" s="74" t="s">
        <v>287</v>
      </c>
      <c r="C8" s="108" t="s">
        <v>572</v>
      </c>
      <c r="D8" s="203" t="s">
        <v>834</v>
      </c>
      <c r="E8" s="77">
        <v>2633</v>
      </c>
      <c r="F8" s="78" t="s">
        <v>759</v>
      </c>
      <c r="G8" s="78" t="s">
        <v>33</v>
      </c>
      <c r="H8" s="78">
        <v>5</v>
      </c>
      <c r="I8" s="78">
        <v>4</v>
      </c>
      <c r="J8" s="78">
        <v>4</v>
      </c>
      <c r="K8" s="78">
        <v>5</v>
      </c>
      <c r="L8" s="78">
        <v>5</v>
      </c>
      <c r="M8" s="78">
        <v>3</v>
      </c>
      <c r="N8" s="78">
        <v>5</v>
      </c>
      <c r="O8" s="78"/>
      <c r="P8" s="78"/>
      <c r="Q8" s="78"/>
      <c r="R8" s="78"/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1</v>
      </c>
      <c r="AA8" s="182">
        <f t="shared" si="5"/>
        <v>2</v>
      </c>
      <c r="AB8" s="182">
        <f t="shared" si="6"/>
        <v>4</v>
      </c>
      <c r="AC8" s="182">
        <f t="shared" si="7"/>
        <v>7</v>
      </c>
      <c r="AD8" s="272">
        <f t="shared" si="8"/>
        <v>4.4285714285714288</v>
      </c>
      <c r="AE8" s="90">
        <f t="shared" si="26"/>
        <v>0</v>
      </c>
      <c r="AG8" s="229" t="str">
        <f t="shared" si="9"/>
        <v>З</v>
      </c>
      <c r="AH8" s="229" t="str">
        <f t="shared" si="10"/>
        <v>з</v>
      </c>
      <c r="AI8" s="229">
        <f t="shared" si="11"/>
        <v>5</v>
      </c>
      <c r="AJ8" s="229">
        <f t="shared" si="12"/>
        <v>4</v>
      </c>
      <c r="AK8" s="229">
        <f t="shared" si="13"/>
        <v>4</v>
      </c>
      <c r="AL8" s="229">
        <f t="shared" si="14"/>
        <v>5</v>
      </c>
      <c r="AM8" s="229">
        <f t="shared" si="15"/>
        <v>5</v>
      </c>
      <c r="AN8" s="229">
        <f t="shared" si="16"/>
        <v>3</v>
      </c>
      <c r="AO8" s="229">
        <f t="shared" si="17"/>
        <v>5</v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2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54" x14ac:dyDescent="0.25">
      <c r="A9" s="73">
        <v>4</v>
      </c>
      <c r="B9" s="74" t="s">
        <v>287</v>
      </c>
      <c r="C9" s="108" t="s">
        <v>31</v>
      </c>
      <c r="D9" s="203" t="s">
        <v>835</v>
      </c>
      <c r="E9" s="77">
        <v>2633</v>
      </c>
      <c r="F9" s="78" t="s">
        <v>759</v>
      </c>
      <c r="G9" s="78" t="s">
        <v>33</v>
      </c>
      <c r="H9" s="78">
        <v>5</v>
      </c>
      <c r="I9" s="78">
        <v>3</v>
      </c>
      <c r="J9" s="78">
        <v>4</v>
      </c>
      <c r="K9" s="78">
        <v>4</v>
      </c>
      <c r="L9" s="78">
        <v>5</v>
      </c>
      <c r="M9" s="78">
        <v>4</v>
      </c>
      <c r="N9" s="78">
        <v>4</v>
      </c>
      <c r="O9" s="78"/>
      <c r="P9" s="78"/>
      <c r="Q9" s="78"/>
      <c r="R9" s="78"/>
      <c r="S9" s="78"/>
      <c r="T9" s="78"/>
      <c r="U9" s="78"/>
      <c r="V9" s="230">
        <f t="shared" si="0"/>
        <v>3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1</v>
      </c>
      <c r="AA9" s="182">
        <f t="shared" si="5"/>
        <v>4</v>
      </c>
      <c r="AB9" s="182">
        <f t="shared" si="6"/>
        <v>2</v>
      </c>
      <c r="AC9" s="182">
        <f t="shared" si="7"/>
        <v>7</v>
      </c>
      <c r="AD9" s="272">
        <f t="shared" si="8"/>
        <v>4.1428571428571432</v>
      </c>
      <c r="AE9" s="90">
        <f t="shared" si="26"/>
        <v>0</v>
      </c>
      <c r="AG9" s="229" t="str">
        <f t="shared" si="9"/>
        <v>З</v>
      </c>
      <c r="AH9" s="229" t="str">
        <f t="shared" si="10"/>
        <v>з</v>
      </c>
      <c r="AI9" s="229">
        <f t="shared" si="11"/>
        <v>5</v>
      </c>
      <c r="AJ9" s="229">
        <f t="shared" si="12"/>
        <v>3</v>
      </c>
      <c r="AK9" s="229">
        <f t="shared" si="13"/>
        <v>4</v>
      </c>
      <c r="AL9" s="229">
        <f t="shared" si="14"/>
        <v>4</v>
      </c>
      <c r="AM9" s="229">
        <f t="shared" si="15"/>
        <v>5</v>
      </c>
      <c r="AN9" s="229">
        <f t="shared" si="16"/>
        <v>4</v>
      </c>
      <c r="AO9" s="229">
        <f t="shared" si="17"/>
        <v>4</v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2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6" x14ac:dyDescent="0.25">
      <c r="A10" s="73">
        <v>5</v>
      </c>
      <c r="B10" s="74" t="s">
        <v>287</v>
      </c>
      <c r="C10" s="108" t="s">
        <v>31</v>
      </c>
      <c r="D10" s="203" t="s">
        <v>836</v>
      </c>
      <c r="E10" s="77">
        <v>2633</v>
      </c>
      <c r="F10" s="78" t="s">
        <v>759</v>
      </c>
      <c r="G10" s="78" t="s">
        <v>33</v>
      </c>
      <c r="H10" s="78">
        <v>4</v>
      </c>
      <c r="I10" s="78">
        <v>3</v>
      </c>
      <c r="J10" s="78">
        <v>4</v>
      </c>
      <c r="K10" s="78">
        <v>4</v>
      </c>
      <c r="L10" s="78">
        <v>5</v>
      </c>
      <c r="M10" s="78">
        <v>3</v>
      </c>
      <c r="N10" s="78">
        <v>3</v>
      </c>
      <c r="O10" s="78"/>
      <c r="P10" s="78"/>
      <c r="Q10" s="78"/>
      <c r="R10" s="78"/>
      <c r="S10" s="78"/>
      <c r="T10" s="78"/>
      <c r="U10" s="78"/>
      <c r="V10" s="230">
        <f t="shared" si="0"/>
        <v>3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3</v>
      </c>
      <c r="AA10" s="182">
        <f t="shared" si="5"/>
        <v>3</v>
      </c>
      <c r="AB10" s="182">
        <f t="shared" si="6"/>
        <v>1</v>
      </c>
      <c r="AC10" s="182">
        <f t="shared" si="7"/>
        <v>7</v>
      </c>
      <c r="AD10" s="272">
        <f t="shared" si="8"/>
        <v>3.7142857142857144</v>
      </c>
      <c r="AE10" s="90">
        <f t="shared" si="26"/>
        <v>0</v>
      </c>
      <c r="AG10" s="229" t="str">
        <f t="shared" si="9"/>
        <v>З</v>
      </c>
      <c r="AH10" s="229" t="str">
        <f t="shared" si="10"/>
        <v>з</v>
      </c>
      <c r="AI10" s="229">
        <f t="shared" si="11"/>
        <v>4</v>
      </c>
      <c r="AJ10" s="229">
        <f t="shared" si="12"/>
        <v>3</v>
      </c>
      <c r="AK10" s="229">
        <f t="shared" si="13"/>
        <v>4</v>
      </c>
      <c r="AL10" s="229">
        <f t="shared" si="14"/>
        <v>4</v>
      </c>
      <c r="AM10" s="229">
        <f t="shared" si="15"/>
        <v>5</v>
      </c>
      <c r="AN10" s="229">
        <f t="shared" si="16"/>
        <v>3</v>
      </c>
      <c r="AO10" s="229">
        <f t="shared" si="17"/>
        <v>3</v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2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54" x14ac:dyDescent="0.25">
      <c r="A11" s="73">
        <v>6</v>
      </c>
      <c r="B11" s="74" t="s">
        <v>287</v>
      </c>
      <c r="C11" s="108" t="s">
        <v>31</v>
      </c>
      <c r="D11" s="203" t="s">
        <v>837</v>
      </c>
      <c r="E11" s="77">
        <v>2633</v>
      </c>
      <c r="F11" s="78" t="s">
        <v>759</v>
      </c>
      <c r="G11" s="78" t="s">
        <v>33</v>
      </c>
      <c r="H11" s="78">
        <v>4</v>
      </c>
      <c r="I11" s="78">
        <v>4</v>
      </c>
      <c r="J11" s="78">
        <v>5</v>
      </c>
      <c r="K11" s="78">
        <v>5</v>
      </c>
      <c r="L11" s="78">
        <v>5</v>
      </c>
      <c r="M11" s="78">
        <v>4</v>
      </c>
      <c r="N11" s="78">
        <v>5</v>
      </c>
      <c r="O11" s="78"/>
      <c r="P11" s="78"/>
      <c r="Q11" s="78"/>
      <c r="R11" s="78"/>
      <c r="S11" s="78"/>
      <c r="T11" s="78"/>
      <c r="U11" s="78"/>
      <c r="V11" s="230">
        <f t="shared" si="0"/>
        <v>4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3</v>
      </c>
      <c r="AB11" s="182">
        <f t="shared" si="6"/>
        <v>4</v>
      </c>
      <c r="AC11" s="182">
        <f t="shared" si="7"/>
        <v>7</v>
      </c>
      <c r="AD11" s="272">
        <f t="shared" si="8"/>
        <v>4.5714285714285712</v>
      </c>
      <c r="AE11" s="90">
        <f t="shared" si="26"/>
        <v>0</v>
      </c>
      <c r="AG11" s="229" t="str">
        <f t="shared" si="9"/>
        <v>З</v>
      </c>
      <c r="AH11" s="229" t="str">
        <f t="shared" si="10"/>
        <v>з</v>
      </c>
      <c r="AI11" s="229">
        <f t="shared" si="11"/>
        <v>4</v>
      </c>
      <c r="AJ11" s="229">
        <f t="shared" si="12"/>
        <v>4</v>
      </c>
      <c r="AK11" s="229">
        <f t="shared" si="13"/>
        <v>5</v>
      </c>
      <c r="AL11" s="229">
        <f t="shared" si="14"/>
        <v>5</v>
      </c>
      <c r="AM11" s="229">
        <f t="shared" si="15"/>
        <v>5</v>
      </c>
      <c r="AN11" s="229">
        <f t="shared" si="16"/>
        <v>4</v>
      </c>
      <c r="AO11" s="229">
        <f t="shared" si="17"/>
        <v>5</v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2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287</v>
      </c>
      <c r="C12" s="108" t="s">
        <v>31</v>
      </c>
      <c r="D12" s="203" t="s">
        <v>838</v>
      </c>
      <c r="E12" s="77">
        <v>2633</v>
      </c>
      <c r="F12" s="78" t="s">
        <v>759</v>
      </c>
      <c r="G12" s="78" t="s">
        <v>33</v>
      </c>
      <c r="H12" s="78">
        <v>4</v>
      </c>
      <c r="I12" s="78">
        <v>4</v>
      </c>
      <c r="J12" s="78">
        <v>4</v>
      </c>
      <c r="K12" s="78">
        <v>4</v>
      </c>
      <c r="L12" s="78">
        <v>5</v>
      </c>
      <c r="M12" s="78">
        <v>4</v>
      </c>
      <c r="N12" s="78">
        <v>5</v>
      </c>
      <c r="O12" s="78"/>
      <c r="P12" s="78"/>
      <c r="Q12" s="78"/>
      <c r="R12" s="78"/>
      <c r="S12" s="78"/>
      <c r="T12" s="78"/>
      <c r="U12" s="78"/>
      <c r="V12" s="230">
        <f t="shared" si="0"/>
        <v>4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5</v>
      </c>
      <c r="AB12" s="182">
        <f t="shared" si="6"/>
        <v>2</v>
      </c>
      <c r="AC12" s="182">
        <f t="shared" si="7"/>
        <v>7</v>
      </c>
      <c r="AD12" s="272">
        <f t="shared" si="8"/>
        <v>4.2857142857142856</v>
      </c>
      <c r="AE12" s="90">
        <f t="shared" si="26"/>
        <v>0</v>
      </c>
      <c r="AG12" s="229" t="str">
        <f t="shared" si="9"/>
        <v>З</v>
      </c>
      <c r="AH12" s="229" t="str">
        <f t="shared" si="10"/>
        <v>з</v>
      </c>
      <c r="AI12" s="229">
        <f t="shared" si="11"/>
        <v>4</v>
      </c>
      <c r="AJ12" s="229">
        <f t="shared" si="12"/>
        <v>4</v>
      </c>
      <c r="AK12" s="229">
        <f t="shared" si="13"/>
        <v>4</v>
      </c>
      <c r="AL12" s="229">
        <f t="shared" si="14"/>
        <v>4</v>
      </c>
      <c r="AM12" s="229">
        <f t="shared" si="15"/>
        <v>5</v>
      </c>
      <c r="AN12" s="229">
        <f t="shared" si="16"/>
        <v>4</v>
      </c>
      <c r="AO12" s="229">
        <f t="shared" si="17"/>
        <v>5</v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2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36" x14ac:dyDescent="0.25">
      <c r="A13" s="73">
        <v>8</v>
      </c>
      <c r="B13" s="74" t="s">
        <v>287</v>
      </c>
      <c r="C13" s="108" t="s">
        <v>137</v>
      </c>
      <c r="D13" s="203" t="s">
        <v>839</v>
      </c>
      <c r="E13" s="77">
        <v>2633</v>
      </c>
      <c r="F13" s="78" t="s">
        <v>759</v>
      </c>
      <c r="G13" s="78" t="s">
        <v>33</v>
      </c>
      <c r="H13" s="78">
        <v>5</v>
      </c>
      <c r="I13" s="78">
        <v>3</v>
      </c>
      <c r="J13" s="78">
        <v>5</v>
      </c>
      <c r="K13" s="78">
        <v>5</v>
      </c>
      <c r="L13" s="78">
        <v>4</v>
      </c>
      <c r="M13" s="78">
        <v>3</v>
      </c>
      <c r="N13" s="78">
        <v>3</v>
      </c>
      <c r="O13" s="78"/>
      <c r="P13" s="78"/>
      <c r="Q13" s="78"/>
      <c r="R13" s="78"/>
      <c r="S13" s="78"/>
      <c r="T13" s="78"/>
      <c r="U13" s="78"/>
      <c r="V13" s="230">
        <f t="shared" si="0"/>
        <v>3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3</v>
      </c>
      <c r="AA13" s="182">
        <f t="shared" si="5"/>
        <v>1</v>
      </c>
      <c r="AB13" s="182">
        <f t="shared" si="6"/>
        <v>3</v>
      </c>
      <c r="AC13" s="182">
        <f t="shared" si="7"/>
        <v>7</v>
      </c>
      <c r="AD13" s="272">
        <f t="shared" si="8"/>
        <v>4</v>
      </c>
      <c r="AE13" s="90">
        <f t="shared" si="26"/>
        <v>0</v>
      </c>
      <c r="AG13" s="229" t="str">
        <f t="shared" si="9"/>
        <v>З</v>
      </c>
      <c r="AH13" s="229" t="str">
        <f t="shared" si="10"/>
        <v>з</v>
      </c>
      <c r="AI13" s="229">
        <f t="shared" si="11"/>
        <v>5</v>
      </c>
      <c r="AJ13" s="229">
        <f t="shared" si="12"/>
        <v>3</v>
      </c>
      <c r="AK13" s="229">
        <f t="shared" si="13"/>
        <v>5</v>
      </c>
      <c r="AL13" s="229">
        <f t="shared" si="14"/>
        <v>5</v>
      </c>
      <c r="AM13" s="229">
        <f t="shared" si="15"/>
        <v>4</v>
      </c>
      <c r="AN13" s="229">
        <f t="shared" si="16"/>
        <v>3</v>
      </c>
      <c r="AO13" s="229">
        <f t="shared" si="17"/>
        <v>3</v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2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54" x14ac:dyDescent="0.25">
      <c r="A14" s="73">
        <v>9</v>
      </c>
      <c r="B14" s="273"/>
      <c r="C14" s="108" t="s">
        <v>31</v>
      </c>
      <c r="D14" s="203" t="s">
        <v>840</v>
      </c>
      <c r="E14" s="77">
        <v>2633</v>
      </c>
      <c r="F14" s="78" t="s">
        <v>759</v>
      </c>
      <c r="G14" s="78" t="s">
        <v>33</v>
      </c>
      <c r="H14" s="78">
        <v>4</v>
      </c>
      <c r="I14" s="78">
        <v>3</v>
      </c>
      <c r="J14" s="78">
        <v>3</v>
      </c>
      <c r="K14" s="78">
        <v>4</v>
      </c>
      <c r="L14" s="78">
        <v>4</v>
      </c>
      <c r="M14" s="78">
        <v>3</v>
      </c>
      <c r="N14" s="78">
        <v>5</v>
      </c>
      <c r="O14" s="78"/>
      <c r="P14" s="78"/>
      <c r="Q14" s="93"/>
      <c r="R14" s="93"/>
      <c r="S14" s="78"/>
      <c r="T14" s="78"/>
      <c r="U14" s="78"/>
      <c r="V14" s="230">
        <f t="shared" si="0"/>
        <v>3</v>
      </c>
      <c r="W14" s="182">
        <f t="shared" si="1"/>
        <v>0</v>
      </c>
      <c r="X14" s="182">
        <f t="shared" si="2"/>
        <v>0</v>
      </c>
      <c r="Y14" s="182">
        <f t="shared" si="3"/>
        <v>0</v>
      </c>
      <c r="Z14" s="182">
        <f t="shared" si="4"/>
        <v>3</v>
      </c>
      <c r="AA14" s="182">
        <f t="shared" si="5"/>
        <v>3</v>
      </c>
      <c r="AB14" s="182">
        <f t="shared" si="6"/>
        <v>1</v>
      </c>
      <c r="AC14" s="182">
        <f t="shared" si="7"/>
        <v>7</v>
      </c>
      <c r="AD14" s="227">
        <f t="shared" si="8"/>
        <v>3.7142857142857144</v>
      </c>
      <c r="AE14" s="228">
        <f t="shared" si="26"/>
        <v>0</v>
      </c>
      <c r="AF14" s="1"/>
      <c r="AG14" s="229" t="str">
        <f t="shared" si="9"/>
        <v>З</v>
      </c>
      <c r="AH14" s="229" t="str">
        <f t="shared" si="10"/>
        <v>з</v>
      </c>
      <c r="AI14" s="229">
        <f t="shared" si="11"/>
        <v>4</v>
      </c>
      <c r="AJ14" s="229">
        <f t="shared" si="12"/>
        <v>3</v>
      </c>
      <c r="AK14" s="229">
        <f t="shared" si="13"/>
        <v>3</v>
      </c>
      <c r="AL14" s="229">
        <f t="shared" si="14"/>
        <v>4</v>
      </c>
      <c r="AM14" s="229">
        <f t="shared" si="15"/>
        <v>4</v>
      </c>
      <c r="AN14" s="229">
        <f t="shared" si="16"/>
        <v>3</v>
      </c>
      <c r="AO14" s="229">
        <f t="shared" si="17"/>
        <v>5</v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2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36" x14ac:dyDescent="0.25">
      <c r="A15" s="73">
        <v>10</v>
      </c>
      <c r="B15" s="273"/>
      <c r="C15" s="108" t="s">
        <v>31</v>
      </c>
      <c r="D15" s="203" t="s">
        <v>841</v>
      </c>
      <c r="E15" s="77">
        <v>2633</v>
      </c>
      <c r="F15" s="78" t="s">
        <v>759</v>
      </c>
      <c r="G15" s="78" t="s">
        <v>33</v>
      </c>
      <c r="H15" s="78">
        <v>3</v>
      </c>
      <c r="I15" s="78">
        <v>3</v>
      </c>
      <c r="J15" s="78">
        <v>4</v>
      </c>
      <c r="K15" s="78">
        <v>4</v>
      </c>
      <c r="L15" s="78">
        <v>4</v>
      </c>
      <c r="M15" s="78">
        <v>4</v>
      </c>
      <c r="N15" s="78">
        <v>4</v>
      </c>
      <c r="O15" s="78"/>
      <c r="P15" s="78"/>
      <c r="Q15" s="93"/>
      <c r="R15" s="93"/>
      <c r="S15" s="78"/>
      <c r="T15" s="78"/>
      <c r="U15" s="78"/>
      <c r="V15" s="230">
        <f t="shared" si="0"/>
        <v>3</v>
      </c>
      <c r="W15" s="182">
        <f t="shared" si="1"/>
        <v>0</v>
      </c>
      <c r="X15" s="182">
        <f t="shared" si="2"/>
        <v>0</v>
      </c>
      <c r="Y15" s="182">
        <f t="shared" si="3"/>
        <v>0</v>
      </c>
      <c r="Z15" s="182">
        <f t="shared" si="4"/>
        <v>2</v>
      </c>
      <c r="AA15" s="182">
        <f t="shared" si="5"/>
        <v>5</v>
      </c>
      <c r="AB15" s="182">
        <f t="shared" si="6"/>
        <v>0</v>
      </c>
      <c r="AC15" s="182">
        <f t="shared" si="7"/>
        <v>7</v>
      </c>
      <c r="AD15" s="227">
        <f t="shared" si="8"/>
        <v>3.7142857142857144</v>
      </c>
      <c r="AE15" s="228">
        <f t="shared" si="26"/>
        <v>0</v>
      </c>
      <c r="AF15" s="1"/>
      <c r="AG15" s="229" t="str">
        <f t="shared" si="9"/>
        <v>З</v>
      </c>
      <c r="AH15" s="229" t="str">
        <f t="shared" si="10"/>
        <v>з</v>
      </c>
      <c r="AI15" s="229">
        <f t="shared" si="11"/>
        <v>3</v>
      </c>
      <c r="AJ15" s="229">
        <f t="shared" si="12"/>
        <v>3</v>
      </c>
      <c r="AK15" s="229">
        <f t="shared" si="13"/>
        <v>4</v>
      </c>
      <c r="AL15" s="229">
        <f t="shared" si="14"/>
        <v>4</v>
      </c>
      <c r="AM15" s="229">
        <f t="shared" si="15"/>
        <v>4</v>
      </c>
      <c r="AN15" s="229">
        <f t="shared" si="16"/>
        <v>4</v>
      </c>
      <c r="AO15" s="229">
        <f t="shared" si="17"/>
        <v>4</v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2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54" x14ac:dyDescent="0.25">
      <c r="A16" s="73">
        <v>11</v>
      </c>
      <c r="B16" s="273"/>
      <c r="C16" s="108" t="s">
        <v>31</v>
      </c>
      <c r="D16" s="203" t="s">
        <v>842</v>
      </c>
      <c r="E16" s="77">
        <v>2633</v>
      </c>
      <c r="F16" s="78" t="s">
        <v>759</v>
      </c>
      <c r="G16" s="78" t="s">
        <v>33</v>
      </c>
      <c r="H16" s="78">
        <v>4</v>
      </c>
      <c r="I16" s="78">
        <v>4</v>
      </c>
      <c r="J16" s="78">
        <v>4</v>
      </c>
      <c r="K16" s="78">
        <v>5</v>
      </c>
      <c r="L16" s="78">
        <v>5</v>
      </c>
      <c r="M16" s="78">
        <v>4</v>
      </c>
      <c r="N16" s="78">
        <v>4</v>
      </c>
      <c r="O16" s="78"/>
      <c r="P16" s="78"/>
      <c r="Q16" s="93"/>
      <c r="R16" s="93"/>
      <c r="S16" s="78"/>
      <c r="T16" s="78"/>
      <c r="U16" s="78"/>
      <c r="V16" s="230">
        <f t="shared" si="0"/>
        <v>4</v>
      </c>
      <c r="W16" s="182">
        <f t="shared" si="1"/>
        <v>0</v>
      </c>
      <c r="X16" s="182">
        <f t="shared" si="2"/>
        <v>0</v>
      </c>
      <c r="Y16" s="182">
        <f t="shared" si="3"/>
        <v>0</v>
      </c>
      <c r="Z16" s="182">
        <f t="shared" si="4"/>
        <v>0</v>
      </c>
      <c r="AA16" s="182">
        <f t="shared" si="5"/>
        <v>5</v>
      </c>
      <c r="AB16" s="182">
        <f t="shared" si="6"/>
        <v>2</v>
      </c>
      <c r="AC16" s="182">
        <f t="shared" si="7"/>
        <v>7</v>
      </c>
      <c r="AD16" s="227">
        <f t="shared" si="8"/>
        <v>4.2857142857142856</v>
      </c>
      <c r="AE16" s="228">
        <f t="shared" si="26"/>
        <v>0</v>
      </c>
      <c r="AF16" s="1"/>
      <c r="AG16" s="229" t="str">
        <f t="shared" si="9"/>
        <v>З</v>
      </c>
      <c r="AH16" s="229" t="str">
        <f t="shared" si="10"/>
        <v>з</v>
      </c>
      <c r="AI16" s="229">
        <f t="shared" si="11"/>
        <v>4</v>
      </c>
      <c r="AJ16" s="229">
        <f t="shared" si="12"/>
        <v>4</v>
      </c>
      <c r="AK16" s="229">
        <f t="shared" si="13"/>
        <v>4</v>
      </c>
      <c r="AL16" s="229">
        <f t="shared" si="14"/>
        <v>5</v>
      </c>
      <c r="AM16" s="229">
        <f t="shared" si="15"/>
        <v>5</v>
      </c>
      <c r="AN16" s="229">
        <f t="shared" si="16"/>
        <v>4</v>
      </c>
      <c r="AO16" s="229">
        <f t="shared" si="17"/>
        <v>4</v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2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54" x14ac:dyDescent="0.25">
      <c r="A17" s="73">
        <v>12</v>
      </c>
      <c r="B17" s="274"/>
      <c r="C17" s="108" t="s">
        <v>572</v>
      </c>
      <c r="D17" s="203" t="s">
        <v>843</v>
      </c>
      <c r="E17" s="77">
        <v>2633</v>
      </c>
      <c r="F17" s="78" t="s">
        <v>759</v>
      </c>
      <c r="G17" s="78" t="s">
        <v>33</v>
      </c>
      <c r="H17" s="78">
        <v>4</v>
      </c>
      <c r="I17" s="78">
        <v>3</v>
      </c>
      <c r="J17" s="78">
        <v>3</v>
      </c>
      <c r="K17" s="78">
        <v>5</v>
      </c>
      <c r="L17" s="78">
        <v>5</v>
      </c>
      <c r="M17" s="78">
        <v>3</v>
      </c>
      <c r="N17" s="78">
        <v>3</v>
      </c>
      <c r="O17" s="78"/>
      <c r="P17" s="78"/>
      <c r="Q17" s="93"/>
      <c r="R17" s="93"/>
      <c r="S17" s="78"/>
      <c r="T17" s="78"/>
      <c r="U17" s="78"/>
      <c r="V17" s="230">
        <f t="shared" si="0"/>
        <v>3</v>
      </c>
      <c r="W17" s="182">
        <f t="shared" si="1"/>
        <v>0</v>
      </c>
      <c r="X17" s="182">
        <f t="shared" si="2"/>
        <v>0</v>
      </c>
      <c r="Y17" s="182">
        <f t="shared" si="3"/>
        <v>0</v>
      </c>
      <c r="Z17" s="182">
        <f t="shared" si="4"/>
        <v>4</v>
      </c>
      <c r="AA17" s="182">
        <f t="shared" si="5"/>
        <v>1</v>
      </c>
      <c r="AB17" s="182">
        <f t="shared" si="6"/>
        <v>2</v>
      </c>
      <c r="AC17" s="182">
        <f t="shared" si="7"/>
        <v>7</v>
      </c>
      <c r="AD17" s="227">
        <f t="shared" si="8"/>
        <v>3.7142857142857144</v>
      </c>
      <c r="AE17" s="228">
        <f t="shared" si="26"/>
        <v>0</v>
      </c>
      <c r="AF17" s="1"/>
      <c r="AG17" s="229" t="str">
        <f t="shared" si="9"/>
        <v>З</v>
      </c>
      <c r="AH17" s="229" t="str">
        <f t="shared" si="10"/>
        <v>з</v>
      </c>
      <c r="AI17" s="229">
        <f t="shared" si="11"/>
        <v>4</v>
      </c>
      <c r="AJ17" s="229">
        <f t="shared" si="12"/>
        <v>3</v>
      </c>
      <c r="AK17" s="229">
        <f t="shared" si="13"/>
        <v>3</v>
      </c>
      <c r="AL17" s="229">
        <f t="shared" si="14"/>
        <v>5</v>
      </c>
      <c r="AM17" s="229">
        <f t="shared" si="15"/>
        <v>5</v>
      </c>
      <c r="AN17" s="229">
        <f t="shared" si="16"/>
        <v>3</v>
      </c>
      <c r="AO17" s="229">
        <f t="shared" si="17"/>
        <v>3</v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2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54" x14ac:dyDescent="0.25">
      <c r="A18" s="73">
        <v>13</v>
      </c>
      <c r="B18" s="190"/>
      <c r="C18" s="108" t="s">
        <v>31</v>
      </c>
      <c r="D18" s="203" t="s">
        <v>844</v>
      </c>
      <c r="E18" s="77">
        <v>2633</v>
      </c>
      <c r="F18" s="78" t="s">
        <v>759</v>
      </c>
      <c r="G18" s="78" t="s">
        <v>33</v>
      </c>
      <c r="H18" s="78">
        <v>5</v>
      </c>
      <c r="I18" s="78">
        <v>3</v>
      </c>
      <c r="J18" s="78">
        <v>4</v>
      </c>
      <c r="K18" s="78">
        <v>5</v>
      </c>
      <c r="L18" s="78">
        <v>5</v>
      </c>
      <c r="M18" s="78">
        <v>4</v>
      </c>
      <c r="N18" s="78">
        <v>5</v>
      </c>
      <c r="O18" s="78"/>
      <c r="P18" s="78"/>
      <c r="Q18" s="93"/>
      <c r="R18" s="93"/>
      <c r="S18" s="78"/>
      <c r="T18" s="78"/>
      <c r="U18" s="78"/>
      <c r="V18" s="230">
        <f t="shared" si="0"/>
        <v>3</v>
      </c>
      <c r="W18" s="182">
        <f t="shared" si="1"/>
        <v>0</v>
      </c>
      <c r="X18" s="182">
        <f t="shared" si="2"/>
        <v>0</v>
      </c>
      <c r="Y18" s="182">
        <f t="shared" si="3"/>
        <v>0</v>
      </c>
      <c r="Z18" s="182">
        <f t="shared" si="4"/>
        <v>1</v>
      </c>
      <c r="AA18" s="182">
        <f t="shared" si="5"/>
        <v>2</v>
      </c>
      <c r="AB18" s="182">
        <f t="shared" si="6"/>
        <v>4</v>
      </c>
      <c r="AC18" s="182">
        <f t="shared" si="7"/>
        <v>7</v>
      </c>
      <c r="AD18" s="227">
        <f t="shared" si="8"/>
        <v>4.4285714285714288</v>
      </c>
      <c r="AE18" s="228">
        <f t="shared" si="26"/>
        <v>0</v>
      </c>
      <c r="AF18" s="1"/>
      <c r="AG18" s="229" t="str">
        <f t="shared" si="9"/>
        <v>З</v>
      </c>
      <c r="AH18" s="229" t="str">
        <f t="shared" si="10"/>
        <v>з</v>
      </c>
      <c r="AI18" s="229">
        <f t="shared" si="11"/>
        <v>5</v>
      </c>
      <c r="AJ18" s="229">
        <f t="shared" si="12"/>
        <v>3</v>
      </c>
      <c r="AK18" s="229">
        <f t="shared" si="13"/>
        <v>4</v>
      </c>
      <c r="AL18" s="229">
        <f t="shared" si="14"/>
        <v>5</v>
      </c>
      <c r="AM18" s="229">
        <f t="shared" si="15"/>
        <v>5</v>
      </c>
      <c r="AN18" s="229">
        <f t="shared" si="16"/>
        <v>4</v>
      </c>
      <c r="AO18" s="229">
        <f t="shared" si="17"/>
        <v>5</v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2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54" x14ac:dyDescent="0.25">
      <c r="A19" s="73">
        <v>14</v>
      </c>
      <c r="B19" s="190"/>
      <c r="C19" s="108" t="s">
        <v>31</v>
      </c>
      <c r="D19" s="206" t="s">
        <v>845</v>
      </c>
      <c r="E19" s="77">
        <v>2633</v>
      </c>
      <c r="F19" s="78" t="s">
        <v>759</v>
      </c>
      <c r="G19" s="78" t="s">
        <v>33</v>
      </c>
      <c r="H19" s="78">
        <v>4</v>
      </c>
      <c r="I19" s="78">
        <v>3</v>
      </c>
      <c r="J19" s="78">
        <v>4</v>
      </c>
      <c r="K19" s="78">
        <v>4</v>
      </c>
      <c r="L19" s="78">
        <v>4</v>
      </c>
      <c r="M19" s="78">
        <v>4</v>
      </c>
      <c r="N19" s="78">
        <v>4</v>
      </c>
      <c r="O19" s="78"/>
      <c r="P19" s="78"/>
      <c r="Q19" s="78"/>
      <c r="R19" s="78"/>
      <c r="S19" s="78"/>
      <c r="T19" s="78"/>
      <c r="U19" s="78"/>
      <c r="V19" s="230">
        <f t="shared" si="0"/>
        <v>3</v>
      </c>
      <c r="W19" s="182">
        <f t="shared" si="1"/>
        <v>0</v>
      </c>
      <c r="X19" s="182">
        <f t="shared" si="2"/>
        <v>0</v>
      </c>
      <c r="Y19" s="182">
        <f t="shared" si="3"/>
        <v>0</v>
      </c>
      <c r="Z19" s="182">
        <f t="shared" si="4"/>
        <v>1</v>
      </c>
      <c r="AA19" s="182">
        <f t="shared" si="5"/>
        <v>6</v>
      </c>
      <c r="AB19" s="182">
        <f t="shared" si="6"/>
        <v>0</v>
      </c>
      <c r="AC19" s="182">
        <f t="shared" si="7"/>
        <v>7</v>
      </c>
      <c r="AD19" s="227">
        <f t="shared" si="8"/>
        <v>3.8571428571428572</v>
      </c>
      <c r="AE19" s="228">
        <f t="shared" si="26"/>
        <v>0</v>
      </c>
      <c r="AF19" s="1"/>
      <c r="AG19" s="229" t="str">
        <f t="shared" si="9"/>
        <v>З</v>
      </c>
      <c r="AH19" s="229" t="str">
        <f t="shared" si="10"/>
        <v>з</v>
      </c>
      <c r="AI19" s="229">
        <f t="shared" si="11"/>
        <v>4</v>
      </c>
      <c r="AJ19" s="229">
        <f t="shared" si="12"/>
        <v>3</v>
      </c>
      <c r="AK19" s="229">
        <f t="shared" si="13"/>
        <v>4</v>
      </c>
      <c r="AL19" s="229">
        <f t="shared" si="14"/>
        <v>4</v>
      </c>
      <c r="AM19" s="229">
        <f t="shared" si="15"/>
        <v>4</v>
      </c>
      <c r="AN19" s="229">
        <f t="shared" si="16"/>
        <v>4</v>
      </c>
      <c r="AO19" s="229">
        <f t="shared" si="17"/>
        <v>4</v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2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54" x14ac:dyDescent="0.25">
      <c r="A20" s="73">
        <v>15</v>
      </c>
      <c r="B20" s="190"/>
      <c r="C20" s="108" t="s">
        <v>572</v>
      </c>
      <c r="D20" s="203" t="s">
        <v>846</v>
      </c>
      <c r="E20" s="77">
        <v>2633</v>
      </c>
      <c r="F20" s="78" t="s">
        <v>759</v>
      </c>
      <c r="G20" s="78" t="s">
        <v>33</v>
      </c>
      <c r="H20" s="78">
        <v>4</v>
      </c>
      <c r="I20" s="78">
        <v>4</v>
      </c>
      <c r="J20" s="78">
        <v>4</v>
      </c>
      <c r="K20" s="78">
        <v>5</v>
      </c>
      <c r="L20" s="78">
        <v>5</v>
      </c>
      <c r="M20" s="78">
        <v>4</v>
      </c>
      <c r="N20" s="78">
        <v>5</v>
      </c>
      <c r="O20" s="78"/>
      <c r="P20" s="78"/>
      <c r="Q20" s="93"/>
      <c r="R20" s="93"/>
      <c r="S20" s="78"/>
      <c r="T20" s="78"/>
      <c r="U20" s="78"/>
      <c r="V20" s="230">
        <f t="shared" si="0"/>
        <v>4</v>
      </c>
      <c r="W20" s="182">
        <f t="shared" si="1"/>
        <v>0</v>
      </c>
      <c r="X20" s="182">
        <f t="shared" si="2"/>
        <v>0</v>
      </c>
      <c r="Y20" s="182">
        <f t="shared" si="3"/>
        <v>0</v>
      </c>
      <c r="Z20" s="182">
        <f t="shared" si="4"/>
        <v>0</v>
      </c>
      <c r="AA20" s="182">
        <f t="shared" si="5"/>
        <v>4</v>
      </c>
      <c r="AB20" s="182">
        <f t="shared" si="6"/>
        <v>3</v>
      </c>
      <c r="AC20" s="182">
        <f t="shared" si="7"/>
        <v>7</v>
      </c>
      <c r="AD20" s="227">
        <f t="shared" si="8"/>
        <v>4.4285714285714288</v>
      </c>
      <c r="AE20" s="228">
        <f t="shared" si="26"/>
        <v>0</v>
      </c>
      <c r="AF20" s="1"/>
      <c r="AG20" s="229" t="str">
        <f t="shared" si="9"/>
        <v>З</v>
      </c>
      <c r="AH20" s="229" t="str">
        <f t="shared" si="10"/>
        <v>з</v>
      </c>
      <c r="AI20" s="229">
        <f t="shared" si="11"/>
        <v>4</v>
      </c>
      <c r="AJ20" s="229">
        <f t="shared" si="12"/>
        <v>4</v>
      </c>
      <c r="AK20" s="229">
        <f t="shared" si="13"/>
        <v>4</v>
      </c>
      <c r="AL20" s="229">
        <f t="shared" si="14"/>
        <v>5</v>
      </c>
      <c r="AM20" s="229">
        <f t="shared" si="15"/>
        <v>5</v>
      </c>
      <c r="AN20" s="229">
        <f t="shared" si="16"/>
        <v>4</v>
      </c>
      <c r="AO20" s="229">
        <f t="shared" si="17"/>
        <v>5</v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2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36" x14ac:dyDescent="0.25">
      <c r="A21" s="73">
        <v>16</v>
      </c>
      <c r="B21" s="190"/>
      <c r="C21" s="108" t="s">
        <v>31</v>
      </c>
      <c r="D21" s="203" t="s">
        <v>847</v>
      </c>
      <c r="E21" s="77">
        <v>2633</v>
      </c>
      <c r="F21" s="78" t="s">
        <v>759</v>
      </c>
      <c r="G21" s="78" t="s">
        <v>33</v>
      </c>
      <c r="H21" s="78">
        <v>4</v>
      </c>
      <c r="I21" s="78">
        <v>3</v>
      </c>
      <c r="J21" s="78">
        <v>5</v>
      </c>
      <c r="K21" s="78">
        <v>5</v>
      </c>
      <c r="L21" s="78">
        <v>5</v>
      </c>
      <c r="M21" s="78">
        <v>4</v>
      </c>
      <c r="N21" s="78">
        <v>4</v>
      </c>
      <c r="O21" s="78"/>
      <c r="P21" s="78"/>
      <c r="Q21" s="93"/>
      <c r="R21" s="93"/>
      <c r="S21" s="78"/>
      <c r="T21" s="78"/>
      <c r="U21" s="78"/>
      <c r="V21" s="230">
        <f t="shared" si="0"/>
        <v>3</v>
      </c>
      <c r="W21" s="182">
        <f t="shared" si="1"/>
        <v>0</v>
      </c>
      <c r="X21" s="182">
        <f t="shared" si="2"/>
        <v>0</v>
      </c>
      <c r="Y21" s="182">
        <f t="shared" si="3"/>
        <v>0</v>
      </c>
      <c r="Z21" s="182">
        <f t="shared" si="4"/>
        <v>1</v>
      </c>
      <c r="AA21" s="182">
        <f t="shared" si="5"/>
        <v>3</v>
      </c>
      <c r="AB21" s="182">
        <f t="shared" si="6"/>
        <v>3</v>
      </c>
      <c r="AC21" s="182">
        <f t="shared" si="7"/>
        <v>7</v>
      </c>
      <c r="AD21" s="227">
        <f t="shared" si="8"/>
        <v>4.2857142857142856</v>
      </c>
      <c r="AE21" s="228">
        <f t="shared" si="26"/>
        <v>0</v>
      </c>
      <c r="AF21" s="1"/>
      <c r="AG21" s="229" t="str">
        <f t="shared" si="9"/>
        <v>З</v>
      </c>
      <c r="AH21" s="229" t="str">
        <f t="shared" si="10"/>
        <v>з</v>
      </c>
      <c r="AI21" s="229">
        <f t="shared" si="11"/>
        <v>4</v>
      </c>
      <c r="AJ21" s="229">
        <f t="shared" si="12"/>
        <v>3</v>
      </c>
      <c r="AK21" s="229">
        <f t="shared" si="13"/>
        <v>5</v>
      </c>
      <c r="AL21" s="229">
        <f t="shared" si="14"/>
        <v>5</v>
      </c>
      <c r="AM21" s="229">
        <f t="shared" si="15"/>
        <v>5</v>
      </c>
      <c r="AN21" s="229">
        <f t="shared" si="16"/>
        <v>4</v>
      </c>
      <c r="AO21" s="229">
        <f t="shared" si="17"/>
        <v>4</v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2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54" x14ac:dyDescent="0.25">
      <c r="A22" s="73">
        <v>17</v>
      </c>
      <c r="B22" s="190"/>
      <c r="C22" s="108" t="s">
        <v>572</v>
      </c>
      <c r="D22" s="203" t="s">
        <v>848</v>
      </c>
      <c r="E22" s="77">
        <v>2633</v>
      </c>
      <c r="F22" s="78" t="s">
        <v>759</v>
      </c>
      <c r="G22" s="78" t="s">
        <v>33</v>
      </c>
      <c r="H22" s="78">
        <v>5</v>
      </c>
      <c r="I22" s="78">
        <v>4</v>
      </c>
      <c r="J22" s="78">
        <v>4</v>
      </c>
      <c r="K22" s="78">
        <v>4</v>
      </c>
      <c r="L22" s="78">
        <v>4</v>
      </c>
      <c r="M22" s="78">
        <v>3</v>
      </c>
      <c r="N22" s="78">
        <v>3</v>
      </c>
      <c r="O22" s="78"/>
      <c r="P22" s="78"/>
      <c r="Q22" s="93"/>
      <c r="R22" s="93"/>
      <c r="S22" s="78"/>
      <c r="T22" s="78"/>
      <c r="U22" s="78"/>
      <c r="V22" s="230">
        <f t="shared" si="0"/>
        <v>3</v>
      </c>
      <c r="W22" s="182">
        <f t="shared" si="1"/>
        <v>0</v>
      </c>
      <c r="X22" s="182">
        <f t="shared" si="2"/>
        <v>0</v>
      </c>
      <c r="Y22" s="182">
        <f t="shared" si="3"/>
        <v>0</v>
      </c>
      <c r="Z22" s="182">
        <f t="shared" si="4"/>
        <v>2</v>
      </c>
      <c r="AA22" s="182">
        <f t="shared" si="5"/>
        <v>4</v>
      </c>
      <c r="AB22" s="182">
        <f t="shared" si="6"/>
        <v>1</v>
      </c>
      <c r="AC22" s="182">
        <f t="shared" si="7"/>
        <v>7</v>
      </c>
      <c r="AD22" s="227">
        <f t="shared" si="8"/>
        <v>3.8571428571428572</v>
      </c>
      <c r="AE22" s="228">
        <f t="shared" si="26"/>
        <v>0</v>
      </c>
      <c r="AF22" s="1"/>
      <c r="AG22" s="229" t="str">
        <f t="shared" si="9"/>
        <v>З</v>
      </c>
      <c r="AH22" s="229" t="str">
        <f t="shared" si="10"/>
        <v>з</v>
      </c>
      <c r="AI22" s="229">
        <f t="shared" si="11"/>
        <v>5</v>
      </c>
      <c r="AJ22" s="229">
        <f t="shared" si="12"/>
        <v>4</v>
      </c>
      <c r="AK22" s="229">
        <f t="shared" si="13"/>
        <v>4</v>
      </c>
      <c r="AL22" s="229">
        <f t="shared" si="14"/>
        <v>4</v>
      </c>
      <c r="AM22" s="229">
        <f t="shared" si="15"/>
        <v>4</v>
      </c>
      <c r="AN22" s="229">
        <f t="shared" si="16"/>
        <v>3</v>
      </c>
      <c r="AO22" s="229">
        <f t="shared" si="17"/>
        <v>3</v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2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54" x14ac:dyDescent="0.25">
      <c r="A23" s="73">
        <v>18</v>
      </c>
      <c r="B23" s="190"/>
      <c r="C23" s="108" t="s">
        <v>572</v>
      </c>
      <c r="D23" s="203" t="s">
        <v>849</v>
      </c>
      <c r="E23" s="77">
        <v>2633</v>
      </c>
      <c r="F23" s="78" t="s">
        <v>759</v>
      </c>
      <c r="G23" s="78" t="s">
        <v>33</v>
      </c>
      <c r="H23" s="78">
        <v>5</v>
      </c>
      <c r="I23" s="78">
        <v>5</v>
      </c>
      <c r="J23" s="78">
        <v>5</v>
      </c>
      <c r="K23" s="78">
        <v>5</v>
      </c>
      <c r="L23" s="78">
        <v>5</v>
      </c>
      <c r="M23" s="78">
        <v>5</v>
      </c>
      <c r="N23" s="78">
        <v>5</v>
      </c>
      <c r="O23" s="78"/>
      <c r="P23" s="78"/>
      <c r="Q23" s="93"/>
      <c r="R23" s="93"/>
      <c r="S23" s="78"/>
      <c r="T23" s="78"/>
      <c r="U23" s="78"/>
      <c r="V23" s="230">
        <f t="shared" si="0"/>
        <v>5</v>
      </c>
      <c r="W23" s="182">
        <f t="shared" si="1"/>
        <v>0</v>
      </c>
      <c r="X23" s="182">
        <f t="shared" si="2"/>
        <v>0</v>
      </c>
      <c r="Y23" s="182">
        <f t="shared" si="3"/>
        <v>0</v>
      </c>
      <c r="Z23" s="182">
        <f t="shared" si="4"/>
        <v>0</v>
      </c>
      <c r="AA23" s="182">
        <f t="shared" si="5"/>
        <v>0</v>
      </c>
      <c r="AB23" s="182">
        <f t="shared" si="6"/>
        <v>7</v>
      </c>
      <c r="AC23" s="182">
        <f t="shared" si="7"/>
        <v>7</v>
      </c>
      <c r="AD23" s="227">
        <f t="shared" si="8"/>
        <v>5</v>
      </c>
      <c r="AE23" s="228">
        <f t="shared" si="26"/>
        <v>0</v>
      </c>
      <c r="AF23" s="1"/>
      <c r="AG23" s="229" t="str">
        <f t="shared" si="9"/>
        <v>З</v>
      </c>
      <c r="AH23" s="229" t="str">
        <f t="shared" si="10"/>
        <v>з</v>
      </c>
      <c r="AI23" s="229">
        <f t="shared" si="11"/>
        <v>5</v>
      </c>
      <c r="AJ23" s="229">
        <f t="shared" si="12"/>
        <v>5</v>
      </c>
      <c r="AK23" s="229">
        <f t="shared" si="13"/>
        <v>5</v>
      </c>
      <c r="AL23" s="229">
        <f t="shared" si="14"/>
        <v>5</v>
      </c>
      <c r="AM23" s="229">
        <f t="shared" si="15"/>
        <v>5</v>
      </c>
      <c r="AN23" s="229">
        <f t="shared" si="16"/>
        <v>5</v>
      </c>
      <c r="AO23" s="229">
        <f t="shared" si="17"/>
        <v>5</v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2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54" x14ac:dyDescent="0.25">
      <c r="A24" s="73">
        <v>19</v>
      </c>
      <c r="B24" s="190"/>
      <c r="C24" s="108" t="s">
        <v>31</v>
      </c>
      <c r="D24" s="203" t="s">
        <v>850</v>
      </c>
      <c r="E24" s="77">
        <v>2633</v>
      </c>
      <c r="F24" s="78" t="s">
        <v>759</v>
      </c>
      <c r="G24" s="78" t="s">
        <v>33</v>
      </c>
      <c r="H24" s="78">
        <v>5</v>
      </c>
      <c r="I24" s="78">
        <v>5</v>
      </c>
      <c r="J24" s="78">
        <v>4</v>
      </c>
      <c r="K24" s="78">
        <v>4</v>
      </c>
      <c r="L24" s="78">
        <v>5</v>
      </c>
      <c r="M24" s="78">
        <v>3</v>
      </c>
      <c r="N24" s="78">
        <v>3</v>
      </c>
      <c r="O24" s="78"/>
      <c r="P24" s="78"/>
      <c r="Q24" s="78"/>
      <c r="R24" s="78"/>
      <c r="S24" s="78"/>
      <c r="T24" s="78"/>
      <c r="U24" s="78"/>
      <c r="V24" s="230">
        <f t="shared" si="0"/>
        <v>3</v>
      </c>
      <c r="W24" s="182">
        <f t="shared" si="1"/>
        <v>0</v>
      </c>
      <c r="X24" s="182">
        <f t="shared" si="2"/>
        <v>0</v>
      </c>
      <c r="Y24" s="182">
        <f t="shared" si="3"/>
        <v>0</v>
      </c>
      <c r="Z24" s="182">
        <f t="shared" si="4"/>
        <v>2</v>
      </c>
      <c r="AA24" s="182">
        <f t="shared" si="5"/>
        <v>2</v>
      </c>
      <c r="AB24" s="182">
        <f t="shared" si="6"/>
        <v>3</v>
      </c>
      <c r="AC24" s="182">
        <f t="shared" si="7"/>
        <v>7</v>
      </c>
      <c r="AD24" s="227">
        <f t="shared" si="8"/>
        <v>4.1428571428571432</v>
      </c>
      <c r="AE24" s="228">
        <f t="shared" si="26"/>
        <v>0</v>
      </c>
      <c r="AF24" s="1"/>
      <c r="AG24" s="229" t="str">
        <f t="shared" si="9"/>
        <v>З</v>
      </c>
      <c r="AH24" s="229" t="str">
        <f t="shared" si="10"/>
        <v>з</v>
      </c>
      <c r="AI24" s="229">
        <f t="shared" si="11"/>
        <v>5</v>
      </c>
      <c r="AJ24" s="229">
        <f t="shared" si="12"/>
        <v>5</v>
      </c>
      <c r="AK24" s="229">
        <f t="shared" si="13"/>
        <v>4</v>
      </c>
      <c r="AL24" s="229">
        <f t="shared" si="14"/>
        <v>4</v>
      </c>
      <c r="AM24" s="229">
        <f t="shared" si="15"/>
        <v>5</v>
      </c>
      <c r="AN24" s="229">
        <f t="shared" si="16"/>
        <v>3</v>
      </c>
      <c r="AO24" s="229">
        <f t="shared" si="17"/>
        <v>3</v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2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36" x14ac:dyDescent="0.25">
      <c r="A25" s="73">
        <v>20</v>
      </c>
      <c r="B25" s="190"/>
      <c r="C25" s="108" t="s">
        <v>31</v>
      </c>
      <c r="D25" s="203" t="s">
        <v>851</v>
      </c>
      <c r="E25" s="77">
        <v>2633</v>
      </c>
      <c r="F25" s="78" t="s">
        <v>759</v>
      </c>
      <c r="G25" s="78" t="s">
        <v>33</v>
      </c>
      <c r="H25" s="78">
        <v>5</v>
      </c>
      <c r="I25" s="78">
        <v>3</v>
      </c>
      <c r="J25" s="78">
        <v>4</v>
      </c>
      <c r="K25" s="78">
        <v>5</v>
      </c>
      <c r="L25" s="78">
        <v>5</v>
      </c>
      <c r="M25" s="78">
        <v>3</v>
      </c>
      <c r="N25" s="78">
        <v>3</v>
      </c>
      <c r="O25" s="78"/>
      <c r="P25" s="78"/>
      <c r="Q25" s="93"/>
      <c r="R25" s="93"/>
      <c r="S25" s="78"/>
      <c r="T25" s="78"/>
      <c r="U25" s="78"/>
      <c r="V25" s="230">
        <f t="shared" si="0"/>
        <v>3</v>
      </c>
      <c r="W25" s="182">
        <f t="shared" si="1"/>
        <v>0</v>
      </c>
      <c r="X25" s="182">
        <f t="shared" si="2"/>
        <v>0</v>
      </c>
      <c r="Y25" s="182">
        <f t="shared" si="3"/>
        <v>0</v>
      </c>
      <c r="Z25" s="182">
        <f t="shared" si="4"/>
        <v>3</v>
      </c>
      <c r="AA25" s="182">
        <f t="shared" si="5"/>
        <v>1</v>
      </c>
      <c r="AB25" s="182">
        <f t="shared" si="6"/>
        <v>3</v>
      </c>
      <c r="AC25" s="182">
        <f t="shared" si="7"/>
        <v>7</v>
      </c>
      <c r="AD25" s="227">
        <f t="shared" si="8"/>
        <v>4</v>
      </c>
      <c r="AE25" s="228">
        <f t="shared" si="26"/>
        <v>0</v>
      </c>
      <c r="AF25" s="1"/>
      <c r="AG25" s="229" t="str">
        <f t="shared" si="9"/>
        <v>З</v>
      </c>
      <c r="AH25" s="229" t="str">
        <f t="shared" si="10"/>
        <v>з</v>
      </c>
      <c r="AI25" s="229">
        <f t="shared" si="11"/>
        <v>5</v>
      </c>
      <c r="AJ25" s="229">
        <f t="shared" si="12"/>
        <v>3</v>
      </c>
      <c r="AK25" s="229">
        <f t="shared" si="13"/>
        <v>4</v>
      </c>
      <c r="AL25" s="229">
        <f t="shared" si="14"/>
        <v>5</v>
      </c>
      <c r="AM25" s="229">
        <f t="shared" si="15"/>
        <v>5</v>
      </c>
      <c r="AN25" s="229">
        <f t="shared" si="16"/>
        <v>3</v>
      </c>
      <c r="AO25" s="229">
        <f t="shared" si="17"/>
        <v>3</v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2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73">
        <v>21</v>
      </c>
      <c r="B26" s="190"/>
      <c r="C26" s="108" t="s">
        <v>31</v>
      </c>
      <c r="D26" s="203" t="s">
        <v>852</v>
      </c>
      <c r="E26" s="77">
        <v>2633</v>
      </c>
      <c r="F26" s="78" t="s">
        <v>759</v>
      </c>
      <c r="G26" s="78" t="s">
        <v>33</v>
      </c>
      <c r="H26" s="78">
        <v>3</v>
      </c>
      <c r="I26" s="78">
        <v>5</v>
      </c>
      <c r="J26" s="78">
        <v>4</v>
      </c>
      <c r="K26" s="78">
        <v>3</v>
      </c>
      <c r="L26" s="78">
        <v>5</v>
      </c>
      <c r="M26" s="78">
        <v>3</v>
      </c>
      <c r="N26" s="78">
        <v>3</v>
      </c>
      <c r="O26" s="78"/>
      <c r="P26" s="78"/>
      <c r="Q26" s="93"/>
      <c r="R26" s="93"/>
      <c r="S26" s="78"/>
      <c r="T26" s="78"/>
      <c r="U26" s="78"/>
      <c r="V26" s="230">
        <f t="shared" si="0"/>
        <v>3</v>
      </c>
      <c r="W26" s="182">
        <f t="shared" si="1"/>
        <v>0</v>
      </c>
      <c r="X26" s="182">
        <f t="shared" si="2"/>
        <v>0</v>
      </c>
      <c r="Y26" s="182">
        <f t="shared" si="3"/>
        <v>0</v>
      </c>
      <c r="Z26" s="182">
        <f t="shared" si="4"/>
        <v>4</v>
      </c>
      <c r="AA26" s="182">
        <f t="shared" si="5"/>
        <v>1</v>
      </c>
      <c r="AB26" s="182">
        <f t="shared" si="6"/>
        <v>2</v>
      </c>
      <c r="AC26" s="182">
        <f t="shared" si="7"/>
        <v>7</v>
      </c>
      <c r="AD26" s="227">
        <f t="shared" si="8"/>
        <v>3.7142857142857144</v>
      </c>
      <c r="AE26" s="228">
        <f t="shared" si="26"/>
        <v>0</v>
      </c>
      <c r="AF26" s="1"/>
      <c r="AG26" s="229" t="str">
        <f t="shared" si="9"/>
        <v>З</v>
      </c>
      <c r="AH26" s="229" t="str">
        <f t="shared" si="10"/>
        <v>з</v>
      </c>
      <c r="AI26" s="229">
        <f t="shared" si="11"/>
        <v>3</v>
      </c>
      <c r="AJ26" s="229">
        <f t="shared" si="12"/>
        <v>5</v>
      </c>
      <c r="AK26" s="229">
        <f t="shared" si="13"/>
        <v>4</v>
      </c>
      <c r="AL26" s="229">
        <f t="shared" si="14"/>
        <v>3</v>
      </c>
      <c r="AM26" s="229">
        <f t="shared" si="15"/>
        <v>5</v>
      </c>
      <c r="AN26" s="229">
        <f t="shared" si="16"/>
        <v>3</v>
      </c>
      <c r="AO26" s="229">
        <f t="shared" si="17"/>
        <v>3</v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2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54" x14ac:dyDescent="0.25">
      <c r="A27" s="73">
        <v>22</v>
      </c>
      <c r="B27" s="190"/>
      <c r="C27" s="108" t="s">
        <v>31</v>
      </c>
      <c r="D27" s="203" t="s">
        <v>853</v>
      </c>
      <c r="E27" s="77">
        <v>2633</v>
      </c>
      <c r="F27" s="78" t="s">
        <v>759</v>
      </c>
      <c r="G27" s="78" t="s">
        <v>33</v>
      </c>
      <c r="H27" s="78">
        <v>4</v>
      </c>
      <c r="I27" s="78">
        <v>4</v>
      </c>
      <c r="J27" s="78">
        <v>4</v>
      </c>
      <c r="K27" s="78">
        <v>4</v>
      </c>
      <c r="L27" s="78">
        <v>5</v>
      </c>
      <c r="M27" s="78">
        <v>3</v>
      </c>
      <c r="N27" s="78">
        <v>4</v>
      </c>
      <c r="O27" s="78"/>
      <c r="P27" s="78"/>
      <c r="Q27" s="93"/>
      <c r="R27" s="93"/>
      <c r="S27" s="78"/>
      <c r="T27" s="78"/>
      <c r="U27" s="78"/>
      <c r="V27" s="230">
        <f t="shared" si="0"/>
        <v>3</v>
      </c>
      <c r="W27" s="182">
        <f t="shared" si="1"/>
        <v>0</v>
      </c>
      <c r="X27" s="182">
        <f t="shared" si="2"/>
        <v>0</v>
      </c>
      <c r="Y27" s="182">
        <f t="shared" si="3"/>
        <v>0</v>
      </c>
      <c r="Z27" s="182">
        <f t="shared" si="4"/>
        <v>1</v>
      </c>
      <c r="AA27" s="182">
        <f t="shared" si="5"/>
        <v>5</v>
      </c>
      <c r="AB27" s="182">
        <f t="shared" si="6"/>
        <v>1</v>
      </c>
      <c r="AC27" s="182">
        <f t="shared" si="7"/>
        <v>7</v>
      </c>
      <c r="AD27" s="227">
        <f t="shared" si="8"/>
        <v>4</v>
      </c>
      <c r="AE27" s="228">
        <f t="shared" si="26"/>
        <v>0</v>
      </c>
      <c r="AF27" s="1"/>
      <c r="AG27" s="229" t="str">
        <f t="shared" si="9"/>
        <v>З</v>
      </c>
      <c r="AH27" s="229" t="str">
        <f t="shared" si="10"/>
        <v>з</v>
      </c>
      <c r="AI27" s="229">
        <f t="shared" si="11"/>
        <v>4</v>
      </c>
      <c r="AJ27" s="229">
        <f t="shared" si="12"/>
        <v>4</v>
      </c>
      <c r="AK27" s="229">
        <f t="shared" si="13"/>
        <v>4</v>
      </c>
      <c r="AL27" s="229">
        <f t="shared" si="14"/>
        <v>4</v>
      </c>
      <c r="AM27" s="229">
        <f t="shared" si="15"/>
        <v>5</v>
      </c>
      <c r="AN27" s="229">
        <f t="shared" si="16"/>
        <v>3</v>
      </c>
      <c r="AO27" s="229">
        <f t="shared" si="17"/>
        <v>4</v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2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54" x14ac:dyDescent="0.25">
      <c r="A28" s="73">
        <v>23</v>
      </c>
      <c r="B28" s="190"/>
      <c r="C28" s="108" t="s">
        <v>31</v>
      </c>
      <c r="D28" s="203" t="s">
        <v>854</v>
      </c>
      <c r="E28" s="77">
        <v>2633</v>
      </c>
      <c r="F28" s="78" t="s">
        <v>759</v>
      </c>
      <c r="G28" s="78" t="s">
        <v>33</v>
      </c>
      <c r="H28" s="78">
        <v>4</v>
      </c>
      <c r="I28" s="78">
        <v>4</v>
      </c>
      <c r="J28" s="78">
        <v>4</v>
      </c>
      <c r="K28" s="78">
        <v>4</v>
      </c>
      <c r="L28" s="78">
        <v>5</v>
      </c>
      <c r="M28" s="78">
        <v>3</v>
      </c>
      <c r="N28" s="78">
        <v>3</v>
      </c>
      <c r="O28" s="78"/>
      <c r="P28" s="78"/>
      <c r="Q28" s="93"/>
      <c r="R28" s="93"/>
      <c r="S28" s="78"/>
      <c r="T28" s="78"/>
      <c r="U28" s="78"/>
      <c r="V28" s="230">
        <f t="shared" si="0"/>
        <v>3</v>
      </c>
      <c r="W28" s="182">
        <f t="shared" si="1"/>
        <v>0</v>
      </c>
      <c r="X28" s="182">
        <f t="shared" si="2"/>
        <v>0</v>
      </c>
      <c r="Y28" s="182">
        <f t="shared" si="3"/>
        <v>0</v>
      </c>
      <c r="Z28" s="182">
        <f t="shared" si="4"/>
        <v>2</v>
      </c>
      <c r="AA28" s="182">
        <f t="shared" si="5"/>
        <v>4</v>
      </c>
      <c r="AB28" s="182">
        <f t="shared" si="6"/>
        <v>1</v>
      </c>
      <c r="AC28" s="182">
        <f t="shared" si="7"/>
        <v>7</v>
      </c>
      <c r="AD28" s="227">
        <f t="shared" si="8"/>
        <v>3.8571428571428572</v>
      </c>
      <c r="AE28" s="228">
        <f t="shared" si="26"/>
        <v>0</v>
      </c>
      <c r="AF28" s="1"/>
      <c r="AG28" s="229" t="str">
        <f t="shared" si="9"/>
        <v>З</v>
      </c>
      <c r="AH28" s="229" t="str">
        <f t="shared" si="10"/>
        <v>з</v>
      </c>
      <c r="AI28" s="229">
        <f t="shared" si="11"/>
        <v>4</v>
      </c>
      <c r="AJ28" s="229">
        <f t="shared" si="12"/>
        <v>4</v>
      </c>
      <c r="AK28" s="229">
        <f t="shared" si="13"/>
        <v>4</v>
      </c>
      <c r="AL28" s="229">
        <f t="shared" si="14"/>
        <v>4</v>
      </c>
      <c r="AM28" s="229">
        <f t="shared" si="15"/>
        <v>5</v>
      </c>
      <c r="AN28" s="229">
        <f t="shared" si="16"/>
        <v>3</v>
      </c>
      <c r="AO28" s="229">
        <f t="shared" si="17"/>
        <v>3</v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2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36" x14ac:dyDescent="0.25">
      <c r="A29" s="73">
        <v>24</v>
      </c>
      <c r="B29" s="190"/>
      <c r="C29" s="108" t="s">
        <v>31</v>
      </c>
      <c r="D29" s="203" t="s">
        <v>855</v>
      </c>
      <c r="E29" s="77">
        <v>2633</v>
      </c>
      <c r="F29" s="78" t="s">
        <v>759</v>
      </c>
      <c r="G29" s="78" t="s">
        <v>783</v>
      </c>
      <c r="H29" s="78">
        <v>4</v>
      </c>
      <c r="I29" s="78">
        <v>3</v>
      </c>
      <c r="J29" s="78">
        <v>5</v>
      </c>
      <c r="K29" s="78">
        <v>4</v>
      </c>
      <c r="L29" s="78">
        <v>4</v>
      </c>
      <c r="M29" s="78">
        <v>3</v>
      </c>
      <c r="N29" s="78">
        <v>4</v>
      </c>
      <c r="O29" s="78"/>
      <c r="P29" s="78"/>
      <c r="Q29" s="93"/>
      <c r="R29" s="93"/>
      <c r="S29" s="78"/>
      <c r="T29" s="78"/>
      <c r="U29" s="78"/>
      <c r="V29" s="230">
        <f t="shared" si="0"/>
        <v>2</v>
      </c>
      <c r="W29" s="182">
        <f t="shared" si="1"/>
        <v>0</v>
      </c>
      <c r="X29" s="182">
        <f t="shared" si="2"/>
        <v>0</v>
      </c>
      <c r="Y29" s="182">
        <f t="shared" si="3"/>
        <v>1</v>
      </c>
      <c r="Z29" s="182">
        <f t="shared" si="4"/>
        <v>2</v>
      </c>
      <c r="AA29" s="182">
        <f t="shared" si="5"/>
        <v>4</v>
      </c>
      <c r="AB29" s="182">
        <f t="shared" si="6"/>
        <v>1</v>
      </c>
      <c r="AC29" s="182">
        <f t="shared" si="7"/>
        <v>8</v>
      </c>
      <c r="AD29" s="227">
        <f t="shared" si="8"/>
        <v>3.625</v>
      </c>
      <c r="AE29" s="228">
        <f t="shared" si="26"/>
        <v>0</v>
      </c>
      <c r="AF29" s="1"/>
      <c r="AG29" s="229" t="str">
        <f t="shared" si="9"/>
        <v>З</v>
      </c>
      <c r="AH29" s="229" t="str">
        <f t="shared" si="10"/>
        <v>н</v>
      </c>
      <c r="AI29" s="229">
        <f t="shared" si="11"/>
        <v>4</v>
      </c>
      <c r="AJ29" s="229">
        <f t="shared" si="12"/>
        <v>3</v>
      </c>
      <c r="AK29" s="229">
        <f t="shared" si="13"/>
        <v>5</v>
      </c>
      <c r="AL29" s="229">
        <f t="shared" si="14"/>
        <v>4</v>
      </c>
      <c r="AM29" s="229">
        <f t="shared" si="15"/>
        <v>4</v>
      </c>
      <c r="AN29" s="229">
        <f t="shared" si="16"/>
        <v>3</v>
      </c>
      <c r="AO29" s="229">
        <f t="shared" si="17"/>
        <v>4</v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36" x14ac:dyDescent="0.25">
      <c r="A30" s="73">
        <v>25</v>
      </c>
      <c r="B30" s="190"/>
      <c r="C30" s="108" t="s">
        <v>31</v>
      </c>
      <c r="D30" s="203" t="s">
        <v>856</v>
      </c>
      <c r="E30" s="77">
        <v>2633</v>
      </c>
      <c r="F30" s="78" t="s">
        <v>759</v>
      </c>
      <c r="G30" s="78" t="s">
        <v>33</v>
      </c>
      <c r="H30" s="78">
        <v>4</v>
      </c>
      <c r="I30" s="78">
        <v>4</v>
      </c>
      <c r="J30" s="78">
        <v>4</v>
      </c>
      <c r="K30" s="78">
        <v>5</v>
      </c>
      <c r="L30" s="78">
        <v>5</v>
      </c>
      <c r="M30" s="78">
        <v>4</v>
      </c>
      <c r="N30" s="78">
        <v>5</v>
      </c>
      <c r="O30" s="78"/>
      <c r="P30" s="78"/>
      <c r="Q30" s="93"/>
      <c r="R30" s="93"/>
      <c r="S30" s="78"/>
      <c r="T30" s="78"/>
      <c r="U30" s="78"/>
      <c r="V30" s="230">
        <f t="shared" si="0"/>
        <v>4</v>
      </c>
      <c r="W30" s="182">
        <f t="shared" si="1"/>
        <v>0</v>
      </c>
      <c r="X30" s="182">
        <f t="shared" si="2"/>
        <v>0</v>
      </c>
      <c r="Y30" s="182">
        <f t="shared" si="3"/>
        <v>0</v>
      </c>
      <c r="Z30" s="182">
        <f t="shared" si="4"/>
        <v>0</v>
      </c>
      <c r="AA30" s="182">
        <f t="shared" si="5"/>
        <v>4</v>
      </c>
      <c r="AB30" s="182">
        <f t="shared" si="6"/>
        <v>3</v>
      </c>
      <c r="AC30" s="182">
        <f t="shared" si="7"/>
        <v>7</v>
      </c>
      <c r="AD30" s="227">
        <f t="shared" si="8"/>
        <v>4.4285714285714288</v>
      </c>
      <c r="AE30" s="228">
        <f t="shared" si="26"/>
        <v>0</v>
      </c>
      <c r="AF30" s="1"/>
      <c r="AG30" s="229" t="str">
        <f t="shared" si="9"/>
        <v>З</v>
      </c>
      <c r="AH30" s="229" t="str">
        <f t="shared" si="10"/>
        <v>з</v>
      </c>
      <c r="AI30" s="229">
        <f t="shared" si="11"/>
        <v>4</v>
      </c>
      <c r="AJ30" s="229">
        <f t="shared" si="12"/>
        <v>4</v>
      </c>
      <c r="AK30" s="229">
        <f t="shared" si="13"/>
        <v>4</v>
      </c>
      <c r="AL30" s="229">
        <f t="shared" si="14"/>
        <v>5</v>
      </c>
      <c r="AM30" s="229">
        <f t="shared" si="15"/>
        <v>5</v>
      </c>
      <c r="AN30" s="229">
        <f t="shared" si="16"/>
        <v>4</v>
      </c>
      <c r="AO30" s="229">
        <f t="shared" si="17"/>
        <v>5</v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2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54" x14ac:dyDescent="0.25">
      <c r="A31" s="73">
        <v>26</v>
      </c>
      <c r="B31" s="190"/>
      <c r="C31" s="108" t="s">
        <v>31</v>
      </c>
      <c r="D31" s="203" t="s">
        <v>857</v>
      </c>
      <c r="E31" s="77">
        <v>2633</v>
      </c>
      <c r="F31" s="78" t="s">
        <v>759</v>
      </c>
      <c r="G31" s="78" t="s">
        <v>33</v>
      </c>
      <c r="H31" s="78">
        <v>3</v>
      </c>
      <c r="I31" s="78">
        <v>3</v>
      </c>
      <c r="J31" s="78">
        <v>5</v>
      </c>
      <c r="K31" s="78">
        <v>4</v>
      </c>
      <c r="L31" s="78">
        <v>5</v>
      </c>
      <c r="M31" s="78">
        <v>3</v>
      </c>
      <c r="N31" s="78">
        <v>3</v>
      </c>
      <c r="O31" s="78"/>
      <c r="P31" s="78"/>
      <c r="Q31" s="93"/>
      <c r="R31" s="93"/>
      <c r="S31" s="78"/>
      <c r="T31" s="78"/>
      <c r="U31" s="78"/>
      <c r="V31" s="230">
        <f t="shared" si="0"/>
        <v>3</v>
      </c>
      <c r="W31" s="182">
        <f t="shared" si="1"/>
        <v>0</v>
      </c>
      <c r="X31" s="182">
        <f t="shared" si="2"/>
        <v>0</v>
      </c>
      <c r="Y31" s="182">
        <f t="shared" si="3"/>
        <v>0</v>
      </c>
      <c r="Z31" s="182">
        <f t="shared" si="4"/>
        <v>4</v>
      </c>
      <c r="AA31" s="182">
        <f t="shared" si="5"/>
        <v>1</v>
      </c>
      <c r="AB31" s="182">
        <f t="shared" si="6"/>
        <v>2</v>
      </c>
      <c r="AC31" s="182">
        <f t="shared" si="7"/>
        <v>7</v>
      </c>
      <c r="AD31" s="227">
        <f t="shared" si="8"/>
        <v>3.7142857142857144</v>
      </c>
      <c r="AE31" s="228">
        <f t="shared" si="26"/>
        <v>0</v>
      </c>
      <c r="AF31" s="1"/>
      <c r="AG31" s="229" t="str">
        <f t="shared" si="9"/>
        <v>З</v>
      </c>
      <c r="AH31" s="229" t="str">
        <f t="shared" si="10"/>
        <v>з</v>
      </c>
      <c r="AI31" s="229">
        <f t="shared" si="11"/>
        <v>3</v>
      </c>
      <c r="AJ31" s="229">
        <f t="shared" si="12"/>
        <v>3</v>
      </c>
      <c r="AK31" s="229">
        <f t="shared" si="13"/>
        <v>5</v>
      </c>
      <c r="AL31" s="229">
        <f t="shared" si="14"/>
        <v>4</v>
      </c>
      <c r="AM31" s="229">
        <f t="shared" si="15"/>
        <v>5</v>
      </c>
      <c r="AN31" s="229">
        <f t="shared" si="16"/>
        <v>3</v>
      </c>
      <c r="AO31" s="229">
        <f t="shared" si="17"/>
        <v>3</v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2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36" x14ac:dyDescent="0.25">
      <c r="A32" s="73">
        <v>27</v>
      </c>
      <c r="B32" s="27"/>
      <c r="C32" s="108" t="s">
        <v>31</v>
      </c>
      <c r="D32" s="206" t="s">
        <v>858</v>
      </c>
      <c r="E32" s="77">
        <v>2633</v>
      </c>
      <c r="F32" s="78" t="s">
        <v>759</v>
      </c>
      <c r="G32" s="78" t="s">
        <v>33</v>
      </c>
      <c r="H32" s="78">
        <v>5</v>
      </c>
      <c r="I32" s="78">
        <v>5</v>
      </c>
      <c r="J32" s="78">
        <v>4</v>
      </c>
      <c r="K32" s="78">
        <v>5</v>
      </c>
      <c r="L32" s="78">
        <v>5</v>
      </c>
      <c r="M32" s="78">
        <v>5</v>
      </c>
      <c r="N32" s="78">
        <v>5</v>
      </c>
      <c r="O32" s="78"/>
      <c r="P32" s="78"/>
      <c r="Q32" s="93"/>
      <c r="R32" s="93"/>
      <c r="S32" s="78"/>
      <c r="T32" s="78"/>
      <c r="U32" s="78"/>
      <c r="V32" s="230">
        <f t="shared" si="0"/>
        <v>4</v>
      </c>
      <c r="W32" s="182">
        <f t="shared" si="1"/>
        <v>0</v>
      </c>
      <c r="X32" s="182">
        <f t="shared" si="2"/>
        <v>0</v>
      </c>
      <c r="Y32" s="182">
        <f t="shared" si="3"/>
        <v>0</v>
      </c>
      <c r="Z32" s="182">
        <f t="shared" si="4"/>
        <v>0</v>
      </c>
      <c r="AA32" s="182">
        <f t="shared" si="5"/>
        <v>1</v>
      </c>
      <c r="AB32" s="182">
        <f t="shared" si="6"/>
        <v>6</v>
      </c>
      <c r="AC32" s="182">
        <f t="shared" si="7"/>
        <v>7</v>
      </c>
      <c r="AD32" s="227">
        <f t="shared" si="8"/>
        <v>4.8571428571428568</v>
      </c>
      <c r="AE32" s="228">
        <f t="shared" si="26"/>
        <v>0</v>
      </c>
      <c r="AF32" s="1"/>
      <c r="AG32" s="317" t="str">
        <f t="shared" si="9"/>
        <v>З</v>
      </c>
      <c r="AH32" s="317" t="str">
        <f t="shared" si="10"/>
        <v>з</v>
      </c>
      <c r="AI32" s="317">
        <f t="shared" si="11"/>
        <v>5</v>
      </c>
      <c r="AJ32" s="317">
        <f t="shared" si="12"/>
        <v>5</v>
      </c>
      <c r="AK32" s="317">
        <f t="shared" si="13"/>
        <v>4</v>
      </c>
      <c r="AL32" s="317">
        <f t="shared" si="14"/>
        <v>5</v>
      </c>
      <c r="AM32" s="317">
        <f t="shared" si="15"/>
        <v>5</v>
      </c>
      <c r="AN32" s="317">
        <f t="shared" si="16"/>
        <v>5</v>
      </c>
      <c r="AO32" s="317">
        <f t="shared" si="17"/>
        <v>5</v>
      </c>
      <c r="AP32" s="317" t="str">
        <f t="shared" si="18"/>
        <v/>
      </c>
      <c r="AQ32" s="317" t="str">
        <f t="shared" si="19"/>
        <v/>
      </c>
      <c r="AR32" s="317" t="str">
        <f t="shared" si="20"/>
        <v/>
      </c>
      <c r="AS32" s="317" t="str">
        <f t="shared" si="21"/>
        <v/>
      </c>
      <c r="AT32" s="317" t="str">
        <f t="shared" si="22"/>
        <v/>
      </c>
      <c r="AU32" s="317" t="str">
        <f t="shared" si="23"/>
        <v/>
      </c>
      <c r="AV32" s="317" t="str">
        <f t="shared" si="24"/>
        <v/>
      </c>
      <c r="AW32" s="116">
        <f t="shared" si="25"/>
        <v>2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8" x14ac:dyDescent="0.25">
      <c r="A33" s="73"/>
      <c r="B33" s="27"/>
      <c r="C33" s="108"/>
      <c r="D33" s="203"/>
      <c r="E33" s="77"/>
      <c r="F33" s="78"/>
      <c r="G33" s="78"/>
      <c r="H33" s="78"/>
      <c r="I33" s="78"/>
      <c r="J33" s="78"/>
      <c r="K33" s="78"/>
      <c r="L33" s="93"/>
      <c r="M33" s="78"/>
      <c r="N33" s="78"/>
      <c r="O33" s="93"/>
      <c r="P33" s="93"/>
      <c r="Q33" s="103"/>
      <c r="R33" s="93"/>
      <c r="S33" s="78"/>
      <c r="T33" s="78"/>
      <c r="U33" s="78"/>
      <c r="V33" s="230">
        <f t="shared" si="0"/>
        <v>0</v>
      </c>
      <c r="W33" s="182">
        <f t="shared" si="1"/>
        <v>0</v>
      </c>
      <c r="X33" s="182">
        <f t="shared" si="2"/>
        <v>0</v>
      </c>
      <c r="Y33" s="182">
        <f t="shared" si="3"/>
        <v>0</v>
      </c>
      <c r="Z33" s="182">
        <f t="shared" si="4"/>
        <v>0</v>
      </c>
      <c r="AA33" s="182">
        <f t="shared" si="5"/>
        <v>0</v>
      </c>
      <c r="AB33" s="182">
        <f t="shared" si="6"/>
        <v>0</v>
      </c>
      <c r="AC33" s="182">
        <f t="shared" si="7"/>
        <v>0</v>
      </c>
      <c r="AD33" s="227" t="str">
        <f t="shared" si="8"/>
        <v/>
      </c>
      <c r="AE33" s="228">
        <f t="shared" si="26"/>
        <v>0</v>
      </c>
      <c r="AF33" s="1"/>
      <c r="AG33" s="317" t="str">
        <f t="shared" si="9"/>
        <v/>
      </c>
      <c r="AH33" s="317" t="str">
        <f t="shared" si="10"/>
        <v/>
      </c>
      <c r="AI33" s="317" t="str">
        <f t="shared" si="11"/>
        <v/>
      </c>
      <c r="AJ33" s="317" t="str">
        <f t="shared" si="12"/>
        <v/>
      </c>
      <c r="AK33" s="317" t="str">
        <f t="shared" si="13"/>
        <v/>
      </c>
      <c r="AL33" s="317" t="str">
        <f t="shared" si="14"/>
        <v/>
      </c>
      <c r="AM33" s="317" t="str">
        <f t="shared" si="15"/>
        <v/>
      </c>
      <c r="AN33" s="317" t="str">
        <f t="shared" si="16"/>
        <v/>
      </c>
      <c r="AO33" s="317" t="str">
        <f t="shared" si="17"/>
        <v/>
      </c>
      <c r="AP33" s="317" t="str">
        <f t="shared" si="18"/>
        <v/>
      </c>
      <c r="AQ33" s="317" t="str">
        <f t="shared" si="19"/>
        <v/>
      </c>
      <c r="AR33" s="317" t="str">
        <f t="shared" si="20"/>
        <v/>
      </c>
      <c r="AS33" s="317" t="str">
        <f t="shared" si="21"/>
        <v/>
      </c>
      <c r="AT33" s="317" t="str">
        <f t="shared" si="22"/>
        <v/>
      </c>
      <c r="AU33" s="317" t="str">
        <f t="shared" si="23"/>
        <v/>
      </c>
      <c r="AV33" s="317" t="str">
        <f t="shared" si="24"/>
        <v/>
      </c>
      <c r="AW33" s="116">
        <f t="shared" si="25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/>
      <c r="B34" s="110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230">
        <f t="shared" si="0"/>
        <v>0</v>
      </c>
      <c r="W34" s="182">
        <f t="shared" si="1"/>
        <v>0</v>
      </c>
      <c r="X34" s="182">
        <f t="shared" si="2"/>
        <v>0</v>
      </c>
      <c r="Y34" s="182">
        <f t="shared" si="3"/>
        <v>0</v>
      </c>
      <c r="Z34" s="182">
        <f t="shared" si="4"/>
        <v>0</v>
      </c>
      <c r="AA34" s="182">
        <f t="shared" si="5"/>
        <v>0</v>
      </c>
      <c r="AB34" s="182">
        <f t="shared" si="6"/>
        <v>0</v>
      </c>
      <c r="AC34" s="182">
        <f t="shared" si="7"/>
        <v>0</v>
      </c>
      <c r="AD34" s="227" t="str">
        <f t="shared" si="8"/>
        <v/>
      </c>
      <c r="AE34" s="228">
        <f t="shared" si="26"/>
        <v>0</v>
      </c>
      <c r="AF34" s="1"/>
      <c r="AG34" s="317" t="str">
        <f t="shared" si="9"/>
        <v/>
      </c>
      <c r="AH34" s="317" t="str">
        <f t="shared" si="10"/>
        <v/>
      </c>
      <c r="AI34" s="317" t="str">
        <f t="shared" si="11"/>
        <v/>
      </c>
      <c r="AJ34" s="317" t="str">
        <f t="shared" si="12"/>
        <v/>
      </c>
      <c r="AK34" s="317" t="str">
        <f t="shared" si="13"/>
        <v/>
      </c>
      <c r="AL34" s="317" t="str">
        <f t="shared" si="14"/>
        <v/>
      </c>
      <c r="AM34" s="317" t="str">
        <f t="shared" si="15"/>
        <v/>
      </c>
      <c r="AN34" s="317" t="str">
        <f t="shared" si="16"/>
        <v/>
      </c>
      <c r="AO34" s="317" t="str">
        <f t="shared" si="17"/>
        <v/>
      </c>
      <c r="AP34" s="317" t="str">
        <f t="shared" si="18"/>
        <v/>
      </c>
      <c r="AQ34" s="317" t="str">
        <f t="shared" si="19"/>
        <v/>
      </c>
      <c r="AR34" s="317" t="str">
        <f t="shared" si="20"/>
        <v/>
      </c>
      <c r="AS34" s="317" t="str">
        <f t="shared" si="21"/>
        <v/>
      </c>
      <c r="AT34" s="317" t="str">
        <f t="shared" si="22"/>
        <v/>
      </c>
      <c r="AU34" s="317" t="str">
        <f t="shared" si="23"/>
        <v/>
      </c>
      <c r="AV34" s="317" t="str">
        <f t="shared" si="24"/>
        <v/>
      </c>
      <c r="AW34" s="116">
        <f t="shared" si="25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/>
      <c r="B35" s="110"/>
      <c r="C35" s="276"/>
      <c r="D35" s="32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230">
        <f t="shared" si="0"/>
        <v>0</v>
      </c>
      <c r="W35" s="182">
        <f t="shared" si="1"/>
        <v>0</v>
      </c>
      <c r="X35" s="182">
        <f t="shared" si="2"/>
        <v>0</v>
      </c>
      <c r="Y35" s="182">
        <f t="shared" si="3"/>
        <v>0</v>
      </c>
      <c r="Z35" s="182">
        <f t="shared" si="4"/>
        <v>0</v>
      </c>
      <c r="AA35" s="182">
        <f t="shared" si="5"/>
        <v>0</v>
      </c>
      <c r="AB35" s="182">
        <f t="shared" si="6"/>
        <v>0</v>
      </c>
      <c r="AC35" s="182">
        <f t="shared" si="7"/>
        <v>0</v>
      </c>
      <c r="AD35" s="227" t="str">
        <f t="shared" si="8"/>
        <v/>
      </c>
      <c r="AE35" s="228">
        <f t="shared" si="26"/>
        <v>0</v>
      </c>
      <c r="AF35" s="1"/>
      <c r="AG35" s="317" t="str">
        <f t="shared" si="9"/>
        <v/>
      </c>
      <c r="AH35" s="317" t="str">
        <f t="shared" si="10"/>
        <v/>
      </c>
      <c r="AI35" s="317" t="str">
        <f t="shared" si="11"/>
        <v/>
      </c>
      <c r="AJ35" s="317" t="str">
        <f t="shared" si="12"/>
        <v/>
      </c>
      <c r="AK35" s="317" t="str">
        <f t="shared" si="13"/>
        <v/>
      </c>
      <c r="AL35" s="317" t="str">
        <f t="shared" si="14"/>
        <v/>
      </c>
      <c r="AM35" s="317" t="str">
        <f t="shared" si="15"/>
        <v/>
      </c>
      <c r="AN35" s="317" t="str">
        <f t="shared" si="16"/>
        <v/>
      </c>
      <c r="AO35" s="317" t="str">
        <f t="shared" si="17"/>
        <v/>
      </c>
      <c r="AP35" s="317" t="str">
        <f t="shared" si="18"/>
        <v/>
      </c>
      <c r="AQ35" s="317" t="str">
        <f t="shared" si="19"/>
        <v/>
      </c>
      <c r="AR35" s="317" t="str">
        <f t="shared" si="20"/>
        <v/>
      </c>
      <c r="AS35" s="317" t="str">
        <f t="shared" si="21"/>
        <v/>
      </c>
      <c r="AT35" s="317" t="str">
        <f t="shared" si="22"/>
        <v/>
      </c>
      <c r="AU35" s="317" t="str">
        <f t="shared" si="23"/>
        <v/>
      </c>
      <c r="AV35" s="317" t="str">
        <f t="shared" si="24"/>
        <v/>
      </c>
      <c r="AW35" s="116">
        <f t="shared" si="25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/>
      <c r="B36" s="110"/>
      <c r="C36" s="276"/>
      <c r="D36" s="322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93"/>
      <c r="S36" s="78"/>
      <c r="T36" s="78"/>
      <c r="U36" s="78"/>
      <c r="V36" s="230">
        <f t="shared" si="0"/>
        <v>0</v>
      </c>
      <c r="W36" s="182">
        <f t="shared" si="1"/>
        <v>0</v>
      </c>
      <c r="X36" s="182">
        <f t="shared" si="2"/>
        <v>0</v>
      </c>
      <c r="Y36" s="182">
        <f t="shared" si="3"/>
        <v>0</v>
      </c>
      <c r="Z36" s="182">
        <f t="shared" si="4"/>
        <v>0</v>
      </c>
      <c r="AA36" s="182">
        <f t="shared" si="5"/>
        <v>0</v>
      </c>
      <c r="AB36" s="182">
        <f t="shared" si="6"/>
        <v>0</v>
      </c>
      <c r="AC36" s="182">
        <f t="shared" si="7"/>
        <v>0</v>
      </c>
      <c r="AD36" s="227" t="str">
        <f t="shared" si="8"/>
        <v/>
      </c>
      <c r="AE36" s="228">
        <f t="shared" si="26"/>
        <v>0</v>
      </c>
      <c r="AF36" s="1"/>
      <c r="AG36" s="317" t="str">
        <f t="shared" si="9"/>
        <v/>
      </c>
      <c r="AH36" s="317" t="str">
        <f t="shared" si="10"/>
        <v/>
      </c>
      <c r="AI36" s="317" t="str">
        <f t="shared" si="11"/>
        <v/>
      </c>
      <c r="AJ36" s="317" t="str">
        <f t="shared" si="12"/>
        <v/>
      </c>
      <c r="AK36" s="317" t="str">
        <f t="shared" si="13"/>
        <v/>
      </c>
      <c r="AL36" s="317" t="str">
        <f t="shared" si="14"/>
        <v/>
      </c>
      <c r="AM36" s="317" t="str">
        <f t="shared" si="15"/>
        <v/>
      </c>
      <c r="AN36" s="317" t="str">
        <f t="shared" si="16"/>
        <v/>
      </c>
      <c r="AO36" s="317" t="str">
        <f t="shared" si="17"/>
        <v/>
      </c>
      <c r="AP36" s="317" t="str">
        <f t="shared" si="18"/>
        <v/>
      </c>
      <c r="AQ36" s="317" t="str">
        <f t="shared" si="19"/>
        <v/>
      </c>
      <c r="AR36" s="317" t="str">
        <f t="shared" si="20"/>
        <v/>
      </c>
      <c r="AS36" s="317" t="str">
        <f t="shared" si="21"/>
        <v/>
      </c>
      <c r="AT36" s="317" t="str">
        <f t="shared" si="22"/>
        <v/>
      </c>
      <c r="AU36" s="317" t="str">
        <f t="shared" si="23"/>
        <v/>
      </c>
      <c r="AV36" s="317" t="str">
        <f t="shared" si="24"/>
        <v/>
      </c>
      <c r="AW36" s="116">
        <f t="shared" si="25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7.399999999999999" x14ac:dyDescent="0.3">
      <c r="A37" s="73"/>
      <c r="B37" s="115"/>
      <c r="C37" s="276"/>
      <c r="D37" s="322"/>
      <c r="E37" s="77"/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230">
        <f t="shared" si="0"/>
        <v>0</v>
      </c>
      <c r="W37" s="182">
        <f t="shared" si="1"/>
        <v>0</v>
      </c>
      <c r="X37" s="182">
        <f t="shared" si="2"/>
        <v>0</v>
      </c>
      <c r="Y37" s="182">
        <f t="shared" si="3"/>
        <v>0</v>
      </c>
      <c r="Z37" s="182">
        <f t="shared" si="4"/>
        <v>0</v>
      </c>
      <c r="AA37" s="182">
        <f t="shared" si="5"/>
        <v>0</v>
      </c>
      <c r="AB37" s="182">
        <f t="shared" si="6"/>
        <v>0</v>
      </c>
      <c r="AC37" s="182">
        <f t="shared" si="7"/>
        <v>0</v>
      </c>
      <c r="AD37" s="227" t="str">
        <f t="shared" si="8"/>
        <v/>
      </c>
      <c r="AE37" s="323">
        <f t="shared" si="26"/>
        <v>0</v>
      </c>
      <c r="AF37" s="1"/>
      <c r="AG37" s="317" t="str">
        <f t="shared" si="9"/>
        <v/>
      </c>
      <c r="AH37" s="317" t="str">
        <f t="shared" si="10"/>
        <v/>
      </c>
      <c r="AI37" s="317" t="str">
        <f t="shared" si="11"/>
        <v/>
      </c>
      <c r="AJ37" s="317" t="str">
        <f t="shared" si="12"/>
        <v/>
      </c>
      <c r="AK37" s="317" t="str">
        <f t="shared" si="13"/>
        <v/>
      </c>
      <c r="AL37" s="317" t="str">
        <f t="shared" si="14"/>
        <v/>
      </c>
      <c r="AM37" s="317" t="str">
        <f t="shared" si="15"/>
        <v/>
      </c>
      <c r="AN37" s="317" t="str">
        <f t="shared" si="16"/>
        <v/>
      </c>
      <c r="AO37" s="317" t="str">
        <f t="shared" si="17"/>
        <v/>
      </c>
      <c r="AP37" s="317" t="str">
        <f t="shared" si="18"/>
        <v/>
      </c>
      <c r="AQ37" s="317" t="str">
        <f t="shared" si="19"/>
        <v/>
      </c>
      <c r="AR37" s="317" t="str">
        <f t="shared" si="20"/>
        <v/>
      </c>
      <c r="AS37" s="317" t="str">
        <f t="shared" si="21"/>
        <v/>
      </c>
      <c r="AT37" s="317" t="str">
        <f t="shared" si="22"/>
        <v/>
      </c>
      <c r="AU37" s="317" t="str">
        <f t="shared" si="23"/>
        <v/>
      </c>
      <c r="AV37" s="317" t="str">
        <f t="shared" si="24"/>
        <v/>
      </c>
      <c r="AW37" s="116">
        <f t="shared" si="25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7.399999999999999" x14ac:dyDescent="0.3">
      <c r="A38" s="73"/>
      <c r="B38" s="115"/>
      <c r="C38" s="115"/>
      <c r="D38" s="115"/>
      <c r="E38" s="116">
        <f>COUNTIF(E6:E37,"2633")</f>
        <v>27</v>
      </c>
      <c r="F38" s="78"/>
      <c r="G38" s="78"/>
      <c r="H38" s="78"/>
      <c r="I38" s="78"/>
      <c r="J38" s="78"/>
      <c r="K38" s="78"/>
      <c r="L38" s="93"/>
      <c r="M38" s="78"/>
      <c r="N38" s="78"/>
      <c r="O38" s="93"/>
      <c r="P38" s="78"/>
      <c r="Q38" s="78"/>
      <c r="R38" s="93"/>
      <c r="S38" s="78"/>
      <c r="T38" s="78"/>
      <c r="U38" s="78"/>
      <c r="V38" s="116" t="e">
        <f>сводн.!#REF!</f>
        <v>#REF!</v>
      </c>
      <c r="W38" s="226">
        <f>SUM(W6:W37)</f>
        <v>0</v>
      </c>
      <c r="X38" s="226">
        <f>SUM(X6:X37)</f>
        <v>0</v>
      </c>
      <c r="Y38" s="226">
        <f>SUM(Y6:Y37)-X38</f>
        <v>2</v>
      </c>
      <c r="Z38" s="226">
        <f>SUM(Z6:Z37)</f>
        <v>46</v>
      </c>
      <c r="AA38" s="226">
        <f>SUM(AA6:AA37)</f>
        <v>81</v>
      </c>
      <c r="AB38" s="226">
        <f>SUM(AB6:AB37)</f>
        <v>62</v>
      </c>
      <c r="AC38" s="226">
        <f t="shared" si="7"/>
        <v>191</v>
      </c>
      <c r="AD38" s="227"/>
      <c r="AE38" s="278"/>
      <c r="AF38" s="1"/>
      <c r="AG38" s="317"/>
      <c r="AH38" s="317"/>
      <c r="AI38" s="317"/>
      <c r="AJ38" s="317"/>
      <c r="AK38" s="317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7"/>
      <c r="AW38" s="116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62</v>
      </c>
      <c r="D39" s="119"/>
      <c r="E39" s="116"/>
      <c r="F39" s="279" t="str">
        <f t="array" ref="F39:U46">AG39:AV46</f>
        <v xml:space="preserve"> </v>
      </c>
      <c r="G39" s="279" t="str">
        <v xml:space="preserve"> </v>
      </c>
      <c r="H39" s="279">
        <v>4.2222222222222223</v>
      </c>
      <c r="I39" s="279">
        <v>3.6666666666666665</v>
      </c>
      <c r="J39" s="279">
        <v>4.1111111111111107</v>
      </c>
      <c r="K39" s="279">
        <v>4.4074074074074074</v>
      </c>
      <c r="L39" s="279">
        <v>4.7037037037037033</v>
      </c>
      <c r="M39" s="279">
        <v>3.5185185185185186</v>
      </c>
      <c r="N39" s="279">
        <v>3.9629629629629628</v>
      </c>
      <c r="O39" s="121" t="str">
        <v xml:space="preserve"> </v>
      </c>
      <c r="P39" s="121" t="str">
        <v xml:space="preserve"> </v>
      </c>
      <c r="Q39" s="121" t="str">
        <v xml:space="preserve"> </v>
      </c>
      <c r="R39" s="121" t="str">
        <v xml:space="preserve"> </v>
      </c>
      <c r="S39" s="279" t="str">
        <v xml:space="preserve"> </v>
      </c>
      <c r="T39" s="279" t="str">
        <v xml:space="preserve"> </v>
      </c>
      <c r="U39" s="279" t="str">
        <v xml:space="preserve"> </v>
      </c>
      <c r="V39" s="280">
        <f>сводн.!T27</f>
        <v>3</v>
      </c>
      <c r="AD39" s="227">
        <f>IF(ISERROR(((X38+Y38)*2+Z38*3+AA38*4+AB38*5)/SUM(X38,Y38:AB38)),"",((X38+Y38)*2+Z38*3+AA38*4+AB38*5)/SUM(X38,Y38:AB38))</f>
        <v>4.0628272251308903</v>
      </c>
      <c r="AE39" s="281"/>
      <c r="AF39" s="1"/>
      <c r="AG39" s="282" t="str">
        <f t="shared" ref="AG39:AV39" si="27">IF(COUNT(AG6:AG37)=0," ",SUM(AG6:AG37)/COUNT(AG6:AG37))</f>
        <v xml:space="preserve"> </v>
      </c>
      <c r="AH39" s="282" t="str">
        <f t="shared" si="27"/>
        <v xml:space="preserve"> </v>
      </c>
      <c r="AI39" s="282">
        <f t="shared" si="27"/>
        <v>4.2222222222222223</v>
      </c>
      <c r="AJ39" s="282">
        <f t="shared" si="27"/>
        <v>3.6666666666666665</v>
      </c>
      <c r="AK39" s="282">
        <f t="shared" si="27"/>
        <v>4.1111111111111107</v>
      </c>
      <c r="AL39" s="282">
        <f t="shared" si="27"/>
        <v>4.4074074074074074</v>
      </c>
      <c r="AM39" s="282">
        <f t="shared" si="27"/>
        <v>4.7037037037037033</v>
      </c>
      <c r="AN39" s="282">
        <f t="shared" si="27"/>
        <v>3.5185185185185186</v>
      </c>
      <c r="AO39" s="282">
        <f t="shared" si="27"/>
        <v>3.9629629629629628</v>
      </c>
      <c r="AP39" s="282" t="str">
        <f t="shared" si="27"/>
        <v xml:space="preserve"> </v>
      </c>
      <c r="AQ39" s="282" t="str">
        <f t="shared" si="27"/>
        <v xml:space="preserve"> </v>
      </c>
      <c r="AR39" s="282" t="str">
        <f t="shared" si="27"/>
        <v xml:space="preserve"> </v>
      </c>
      <c r="AS39" s="282" t="str">
        <f t="shared" si="27"/>
        <v xml:space="preserve"> </v>
      </c>
      <c r="AT39" s="282" t="str">
        <f t="shared" si="27"/>
        <v xml:space="preserve"> </v>
      </c>
      <c r="AU39" s="282" t="str">
        <f t="shared" si="27"/>
        <v xml:space="preserve"> </v>
      </c>
      <c r="AV39" s="283" t="str">
        <f t="shared" si="27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pans="1:102" ht="13.2" x14ac:dyDescent="0.25">
      <c r="A40" s="127"/>
      <c r="B40" s="127"/>
      <c r="C40" s="128" t="s">
        <v>63</v>
      </c>
      <c r="D40" s="128"/>
      <c r="E40" s="129"/>
      <c r="F40" s="284" t="str">
        <v>0</v>
      </c>
      <c r="G40" s="284" t="str">
        <v>0</v>
      </c>
      <c r="H40" s="284">
        <v>9</v>
      </c>
      <c r="I40" s="284">
        <v>4</v>
      </c>
      <c r="J40" s="284">
        <v>6</v>
      </c>
      <c r="K40" s="284">
        <v>13</v>
      </c>
      <c r="L40" s="284">
        <v>19</v>
      </c>
      <c r="M40" s="284">
        <v>2</v>
      </c>
      <c r="N40" s="284">
        <v>9</v>
      </c>
      <c r="O40" s="285" t="str">
        <v>0</v>
      </c>
      <c r="P40" s="285" t="str">
        <v>0</v>
      </c>
      <c r="Q40" s="285" t="str">
        <v>0</v>
      </c>
      <c r="R40" s="285" t="str">
        <v>0</v>
      </c>
      <c r="S40" s="284" t="str">
        <v>0</v>
      </c>
      <c r="T40" s="284" t="str">
        <v>0</v>
      </c>
      <c r="U40" s="284" t="str">
        <v xml:space="preserve"> </v>
      </c>
      <c r="V40" s="286">
        <f>IF(COUNTIF(V6:V37,5)=0,"0",COUNTIF(V6:V37,5))</f>
        <v>1</v>
      </c>
      <c r="W40" s="129"/>
      <c r="X40" s="287">
        <f>SUM(X38:AB38)</f>
        <v>191</v>
      </c>
      <c r="Y40" s="287"/>
      <c r="Z40" s="287"/>
      <c r="AA40" s="287"/>
      <c r="AB40" s="287"/>
      <c r="AC40" s="287"/>
      <c r="AD40" s="227">
        <f>IF(ISERROR(((X40+Y40)*2+Z40*3+AA40*4+AB40*5)/SUM(X40,Y40:AB40)),"",((X40+Y40)*2+Z40*3+AA40*4+AB40*5)/SUM(X40,Y40:AB40))</f>
        <v>2</v>
      </c>
      <c r="AE40" s="288"/>
      <c r="AG40" s="289" t="str">
        <f t="shared" ref="AG40:AU40" si="28">IF(COUNTIF(AG6:AG37,5)=0,"0",COUNTIF(AG6:AG37,5))</f>
        <v>0</v>
      </c>
      <c r="AH40" s="289" t="str">
        <f t="shared" si="28"/>
        <v>0</v>
      </c>
      <c r="AI40" s="289">
        <f t="shared" si="28"/>
        <v>9</v>
      </c>
      <c r="AJ40" s="289">
        <f t="shared" si="28"/>
        <v>4</v>
      </c>
      <c r="AK40" s="289">
        <f t="shared" si="28"/>
        <v>6</v>
      </c>
      <c r="AL40" s="289">
        <f t="shared" si="28"/>
        <v>13</v>
      </c>
      <c r="AM40" s="289">
        <f t="shared" si="28"/>
        <v>19</v>
      </c>
      <c r="AN40" s="289">
        <f t="shared" si="28"/>
        <v>2</v>
      </c>
      <c r="AO40" s="289">
        <f t="shared" si="28"/>
        <v>9</v>
      </c>
      <c r="AP40" s="289" t="str">
        <f t="shared" si="28"/>
        <v>0</v>
      </c>
      <c r="AQ40" s="289" t="str">
        <f t="shared" si="28"/>
        <v>0</v>
      </c>
      <c r="AR40" s="289" t="str">
        <f t="shared" si="28"/>
        <v>0</v>
      </c>
      <c r="AS40" s="289" t="str">
        <f t="shared" si="28"/>
        <v>0</v>
      </c>
      <c r="AT40" s="289" t="str">
        <f t="shared" si="28"/>
        <v>0</v>
      </c>
      <c r="AU40" s="289" t="str">
        <f t="shared" si="28"/>
        <v>0</v>
      </c>
      <c r="AV40" s="290" t="str">
        <f>IF(COUNTIF(AV6:AV37,5)=0," ",COUNTIF(AV6:AV37,5))</f>
        <v xml:space="preserve"> </v>
      </c>
      <c r="AW40" s="289"/>
      <c r="AX40" s="291"/>
      <c r="AY40" s="292"/>
      <c r="AZ40" s="292"/>
      <c r="BA40" s="292"/>
      <c r="BB40" s="292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3"/>
      <c r="BP40" s="293"/>
      <c r="BQ40" s="293"/>
      <c r="BR40" s="293"/>
      <c r="BS40" s="293"/>
      <c r="BT40" s="293"/>
      <c r="BU40" s="293"/>
      <c r="BV40" s="293"/>
      <c r="BW40" s="293"/>
      <c r="BX40" s="293"/>
      <c r="BY40" s="293"/>
      <c r="BZ40" s="293"/>
      <c r="CA40" s="293"/>
      <c r="CB40" s="293"/>
      <c r="CC40" s="293"/>
      <c r="CD40" s="293"/>
      <c r="CE40" s="293"/>
      <c r="CF40" s="293"/>
      <c r="CG40" s="293"/>
      <c r="CH40" s="293"/>
      <c r="CI40" s="293"/>
      <c r="CJ40" s="293"/>
      <c r="CK40" s="293"/>
      <c r="CL40" s="293"/>
      <c r="CM40" s="293"/>
    </row>
    <row r="41" spans="1:102" ht="13.2" x14ac:dyDescent="0.25">
      <c r="A41" s="142"/>
      <c r="B41" s="142"/>
      <c r="C41" s="143" t="s">
        <v>64</v>
      </c>
      <c r="D41" s="143"/>
      <c r="E41" s="144"/>
      <c r="F41" s="294" t="str">
        <v>0</v>
      </c>
      <c r="G41" s="294" t="str">
        <v>0</v>
      </c>
      <c r="H41" s="294">
        <v>15</v>
      </c>
      <c r="I41" s="294">
        <v>10</v>
      </c>
      <c r="J41" s="294">
        <v>18</v>
      </c>
      <c r="K41" s="294">
        <v>12</v>
      </c>
      <c r="L41" s="294">
        <v>8</v>
      </c>
      <c r="M41" s="294">
        <v>10</v>
      </c>
      <c r="N41" s="294">
        <v>8</v>
      </c>
      <c r="O41" s="295" t="str">
        <v>0</v>
      </c>
      <c r="P41" s="295" t="str">
        <v>0</v>
      </c>
      <c r="Q41" s="295" t="str">
        <v>0</v>
      </c>
      <c r="R41" s="295" t="str">
        <v>0</v>
      </c>
      <c r="S41" s="294" t="str">
        <v>0</v>
      </c>
      <c r="T41" s="294" t="str">
        <v>0</v>
      </c>
      <c r="U41" s="294" t="str">
        <v xml:space="preserve"> </v>
      </c>
      <c r="V41" s="296">
        <f>IF(COUNTIF(V6:V37,4)=0,"0",COUNTIF(V6:V37,4))</f>
        <v>6</v>
      </c>
      <c r="W41" s="297"/>
      <c r="X41" s="297"/>
      <c r="Y41" s="297" t="str">
        <f>IF(COUNTIF(Y6:Y37,4)=0," ",COUNTIF(Y6:Y37,4))</f>
        <v xml:space="preserve"> </v>
      </c>
      <c r="Z41" s="297">
        <f>IF(COUNTIF(Z6:Z37,4)=0," ",COUNTIF(Z6:Z37,4))</f>
        <v>4</v>
      </c>
      <c r="AA41" s="297">
        <f>IF(COUNTIF(AA6:AA37,4)=0," ",COUNTIF(AA6:AA37,4))</f>
        <v>7</v>
      </c>
      <c r="AB41" s="297">
        <f>IF(COUNTIF(AB6:AB37,4)=0," ",COUNTIF(AB6:AB37,4))</f>
        <v>3</v>
      </c>
      <c r="AC41" s="297"/>
      <c r="AD41" s="297"/>
      <c r="AE41" s="298" t="str">
        <f>IF(COUNTIF(AE6:AE37,4)=0," ",COUNTIF(AE6:AE37,4))</f>
        <v xml:space="preserve"> </v>
      </c>
      <c r="AF41" s="297" t="str">
        <f>IF(COUNTIF(AF6:AF37,4)=0," ",COUNTIF(AF6:AF37,4))</f>
        <v xml:space="preserve"> </v>
      </c>
      <c r="AG41" s="297" t="str">
        <f t="shared" ref="AG41:AU41" si="29">IF(COUNTIF(AG6:AG37,4)=0,"0",COUNTIF(AG6:AG37,4))</f>
        <v>0</v>
      </c>
      <c r="AH41" s="297" t="str">
        <f t="shared" si="29"/>
        <v>0</v>
      </c>
      <c r="AI41" s="297">
        <f t="shared" si="29"/>
        <v>15</v>
      </c>
      <c r="AJ41" s="297">
        <f t="shared" si="29"/>
        <v>10</v>
      </c>
      <c r="AK41" s="297">
        <f t="shared" si="29"/>
        <v>18</v>
      </c>
      <c r="AL41" s="297">
        <f t="shared" si="29"/>
        <v>12</v>
      </c>
      <c r="AM41" s="297">
        <f t="shared" si="29"/>
        <v>8</v>
      </c>
      <c r="AN41" s="297">
        <f t="shared" si="29"/>
        <v>10</v>
      </c>
      <c r="AO41" s="297">
        <f t="shared" si="29"/>
        <v>8</v>
      </c>
      <c r="AP41" s="297" t="str">
        <f t="shared" si="29"/>
        <v>0</v>
      </c>
      <c r="AQ41" s="297" t="str">
        <f t="shared" si="29"/>
        <v>0</v>
      </c>
      <c r="AR41" s="297" t="str">
        <f t="shared" si="29"/>
        <v>0</v>
      </c>
      <c r="AS41" s="297" t="str">
        <f t="shared" si="29"/>
        <v>0</v>
      </c>
      <c r="AT41" s="297" t="str">
        <f t="shared" si="29"/>
        <v>0</v>
      </c>
      <c r="AU41" s="297" t="str">
        <f t="shared" si="29"/>
        <v>0</v>
      </c>
      <c r="AV41" s="299" t="str">
        <f>IF(COUNTIF(AV6:AV37,4)=0," ",COUNTIF(AV6:AV37,4))</f>
        <v xml:space="preserve"> </v>
      </c>
      <c r="AW41" s="297"/>
      <c r="AX41" s="300"/>
      <c r="AY41" s="301"/>
      <c r="AZ41" s="301"/>
      <c r="BA41" s="301"/>
      <c r="BB41" s="301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2"/>
      <c r="BP41" s="302"/>
      <c r="BQ41" s="302"/>
      <c r="BR41" s="302"/>
      <c r="BS41" s="302"/>
      <c r="BT41" s="302"/>
      <c r="BU41" s="302"/>
      <c r="BV41" s="302"/>
      <c r="BW41" s="302"/>
      <c r="BX41" s="302"/>
      <c r="BY41" s="302"/>
      <c r="BZ41" s="302"/>
      <c r="CA41" s="302"/>
      <c r="CB41" s="302"/>
      <c r="CC41" s="302"/>
      <c r="CD41" s="302"/>
      <c r="CE41" s="302"/>
      <c r="CF41" s="302"/>
      <c r="CG41" s="302"/>
      <c r="CH41" s="302"/>
      <c r="CI41" s="302"/>
      <c r="CJ41" s="302"/>
      <c r="CK41" s="302"/>
      <c r="CL41" s="302"/>
      <c r="CM41" s="302"/>
    </row>
    <row r="42" spans="1:102" ht="13.2" x14ac:dyDescent="0.25">
      <c r="A42" s="155"/>
      <c r="B42" s="155"/>
      <c r="C42" s="156" t="s">
        <v>65</v>
      </c>
      <c r="D42" s="156"/>
      <c r="E42" s="157"/>
      <c r="F42" s="303" t="str">
        <v>0</v>
      </c>
      <c r="G42" s="303" t="str">
        <v>0</v>
      </c>
      <c r="H42" s="303">
        <v>3</v>
      </c>
      <c r="I42" s="303">
        <v>13</v>
      </c>
      <c r="J42" s="303">
        <v>3</v>
      </c>
      <c r="K42" s="303">
        <v>2</v>
      </c>
      <c r="L42" s="303" t="str">
        <v>0</v>
      </c>
      <c r="M42" s="303">
        <v>15</v>
      </c>
      <c r="N42" s="303">
        <v>10</v>
      </c>
      <c r="O42" s="304" t="str">
        <v>0</v>
      </c>
      <c r="P42" s="304" t="str">
        <v>0</v>
      </c>
      <c r="Q42" s="304" t="str">
        <v>0</v>
      </c>
      <c r="R42" s="304" t="str">
        <v>0</v>
      </c>
      <c r="S42" s="303" t="str">
        <v>0</v>
      </c>
      <c r="T42" s="303" t="str">
        <v>0</v>
      </c>
      <c r="U42" s="303" t="str">
        <v xml:space="preserve"> </v>
      </c>
      <c r="V42" s="305">
        <f>IF(COUNTIF(V6:V37,3)=0,"0",COUNTIF(V6:V37,3))</f>
        <v>18</v>
      </c>
      <c r="W42" s="306"/>
      <c r="X42" s="306"/>
      <c r="Y42" s="306" t="str">
        <f>IF(COUNTIF(Y6:Y37,3)=0," ",COUNTIF(Y6:Y37,3))</f>
        <v xml:space="preserve"> </v>
      </c>
      <c r="Z42" s="306">
        <f>IF(COUNTIF(Z6:Z37,3)=0," ",COUNTIF(Z6:Z37,3))</f>
        <v>4</v>
      </c>
      <c r="AA42" s="306">
        <f>IF(COUNTIF(AA6:AA37,3)=0," ",COUNTIF(AA6:AA37,3))</f>
        <v>5</v>
      </c>
      <c r="AB42" s="306">
        <f>IF(COUNTIF(AB6:AB37,3)=0," ",COUNTIF(AB6:AB37,3))</f>
        <v>6</v>
      </c>
      <c r="AC42" s="306"/>
      <c r="AD42" s="306"/>
      <c r="AE42" s="307" t="str">
        <f>IF(COUNTIF(AE6:AE37,3)=0," ",COUNTIF(AE6:AE37,3))</f>
        <v xml:space="preserve"> </v>
      </c>
      <c r="AF42" s="306" t="str">
        <f>IF(COUNTIF(AF6:AF37,3)=0," ",COUNTIF(AF6:AF37,3))</f>
        <v xml:space="preserve"> </v>
      </c>
      <c r="AG42" s="306" t="str">
        <f t="shared" ref="AG42:AU42" si="30">IF(COUNTIF(AG6:AG37,3)=0,"0",COUNTIF(AG6:AG37,3))</f>
        <v>0</v>
      </c>
      <c r="AH42" s="306" t="str">
        <f t="shared" si="30"/>
        <v>0</v>
      </c>
      <c r="AI42" s="306">
        <f t="shared" si="30"/>
        <v>3</v>
      </c>
      <c r="AJ42" s="306">
        <f t="shared" si="30"/>
        <v>13</v>
      </c>
      <c r="AK42" s="306">
        <f t="shared" si="30"/>
        <v>3</v>
      </c>
      <c r="AL42" s="306">
        <f t="shared" si="30"/>
        <v>2</v>
      </c>
      <c r="AM42" s="306" t="str">
        <f t="shared" si="30"/>
        <v>0</v>
      </c>
      <c r="AN42" s="306">
        <f t="shared" si="30"/>
        <v>15</v>
      </c>
      <c r="AO42" s="306">
        <f t="shared" si="30"/>
        <v>10</v>
      </c>
      <c r="AP42" s="306" t="str">
        <f t="shared" si="30"/>
        <v>0</v>
      </c>
      <c r="AQ42" s="306" t="str">
        <f t="shared" si="30"/>
        <v>0</v>
      </c>
      <c r="AR42" s="306" t="str">
        <f t="shared" si="30"/>
        <v>0</v>
      </c>
      <c r="AS42" s="306" t="str">
        <f t="shared" si="30"/>
        <v>0</v>
      </c>
      <c r="AT42" s="306" t="str">
        <f t="shared" si="30"/>
        <v>0</v>
      </c>
      <c r="AU42" s="306" t="str">
        <f t="shared" si="30"/>
        <v>0</v>
      </c>
      <c r="AV42" s="308" t="str">
        <f>IF(COUNTIF(AV6:AV37,3)=0," ",COUNTIF(AV6:AV37,3))</f>
        <v xml:space="preserve"> </v>
      </c>
      <c r="AW42" s="306"/>
      <c r="AX42" s="309"/>
      <c r="AY42" s="310"/>
      <c r="AZ42" s="310"/>
      <c r="BA42" s="310"/>
      <c r="BB42" s="310"/>
      <c r="BC42" s="310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1"/>
      <c r="BP42" s="311"/>
      <c r="BQ42" s="311"/>
      <c r="BR42" s="311"/>
      <c r="BS42" s="311"/>
      <c r="BT42" s="311"/>
      <c r="BU42" s="311"/>
      <c r="BV42" s="311"/>
      <c r="BW42" s="311"/>
      <c r="BX42" s="311"/>
      <c r="BY42" s="311"/>
      <c r="BZ42" s="311"/>
      <c r="CA42" s="311"/>
      <c r="CB42" s="311"/>
      <c r="CC42" s="311"/>
      <c r="CD42" s="311"/>
      <c r="CE42" s="311"/>
      <c r="CF42" s="311"/>
      <c r="CG42" s="311"/>
      <c r="CH42" s="311"/>
      <c r="CI42" s="311"/>
      <c r="CJ42" s="311"/>
      <c r="CK42" s="311"/>
      <c r="CL42" s="311"/>
      <c r="CM42" s="311"/>
    </row>
    <row r="43" spans="1:102" ht="13.2" x14ac:dyDescent="0.25">
      <c r="A43" s="118"/>
      <c r="B43" s="118"/>
      <c r="C43" s="119" t="s">
        <v>66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>IF(COUNTIF(V6:V37,2)=0,"0",COUNTIF(V6:V37,2))</f>
        <v>2</v>
      </c>
      <c r="W43" s="230"/>
      <c r="X43" s="230"/>
      <c r="Y43" s="230" t="str">
        <f>IF(COUNTIF(Y6:Y37,2)=0," ",COUNTIF(Y6:Y37,2))</f>
        <v xml:space="preserve"> </v>
      </c>
      <c r="Z43" s="230">
        <f>IF(COUNTIF(Z6:Z37,2)=0," ",COUNTIF(Z6:Z37,2))</f>
        <v>6</v>
      </c>
      <c r="AA43" s="230">
        <f>IF(COUNTIF(AA6:AA37,2)=0," ",COUNTIF(AA6:AA37,2))</f>
        <v>3</v>
      </c>
      <c r="AB43" s="230">
        <f>IF(COUNTIF(AB6:AB37,2)=0," ",COUNTIF(AB6:AB37,2))</f>
        <v>6</v>
      </c>
      <c r="AC43" s="230"/>
      <c r="AD43" s="230"/>
      <c r="AE43" s="312" t="str">
        <f>IF(COUNTIF(AE6:AE37,2)=0," ",COUNTIF(AE6:AE37,2))</f>
        <v xml:space="preserve"> </v>
      </c>
      <c r="AF43" s="230" t="str">
        <f>IF(COUNTIF(AF6:AF37,2)=0," ",COUNTIF(AF6:AF37,2))</f>
        <v xml:space="preserve"> </v>
      </c>
      <c r="AG43" s="230">
        <f t="shared" ref="AG43:AV43" si="31">COUNTIF(AG6:AG36,2)+COUNTIF(AG6:AG36,"д")</f>
        <v>0</v>
      </c>
      <c r="AH43" s="230">
        <f t="shared" si="31"/>
        <v>0</v>
      </c>
      <c r="AI43" s="230">
        <f t="shared" si="31"/>
        <v>0</v>
      </c>
      <c r="AJ43" s="230">
        <f t="shared" si="31"/>
        <v>0</v>
      </c>
      <c r="AK43" s="230">
        <f t="shared" si="31"/>
        <v>0</v>
      </c>
      <c r="AL43" s="230">
        <f t="shared" si="31"/>
        <v>0</v>
      </c>
      <c r="AM43" s="230">
        <f t="shared" si="31"/>
        <v>0</v>
      </c>
      <c r="AN43" s="230">
        <f t="shared" si="31"/>
        <v>0</v>
      </c>
      <c r="AO43" s="230">
        <f t="shared" si="31"/>
        <v>0</v>
      </c>
      <c r="AP43" s="230">
        <f t="shared" si="31"/>
        <v>0</v>
      </c>
      <c r="AQ43" s="230">
        <f t="shared" si="31"/>
        <v>0</v>
      </c>
      <c r="AR43" s="230">
        <f t="shared" si="31"/>
        <v>0</v>
      </c>
      <c r="AS43" s="230">
        <f t="shared" si="31"/>
        <v>0</v>
      </c>
      <c r="AT43" s="230">
        <f t="shared" si="31"/>
        <v>0</v>
      </c>
      <c r="AU43" s="230">
        <f t="shared" si="31"/>
        <v>0</v>
      </c>
      <c r="AV43" s="230">
        <f t="shared" si="31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67</v>
      </c>
      <c r="D44" s="119"/>
      <c r="E44" s="116"/>
      <c r="F44" s="78">
        <v>0</v>
      </c>
      <c r="G44" s="78">
        <v>0</v>
      </c>
      <c r="H44" s="78">
        <v>0</v>
      </c>
      <c r="I44" s="78">
        <v>0</v>
      </c>
      <c r="J44" s="78">
        <v>0</v>
      </c>
      <c r="K44" s="78">
        <v>0</v>
      </c>
      <c r="L44" s="78">
        <v>0</v>
      </c>
      <c r="M44" s="78">
        <v>0</v>
      </c>
      <c r="N44" s="78">
        <v>0</v>
      </c>
      <c r="O44" s="93">
        <v>0</v>
      </c>
      <c r="P44" s="93">
        <v>0</v>
      </c>
      <c r="Q44" s="93">
        <v>0</v>
      </c>
      <c r="R44" s="93">
        <v>0</v>
      </c>
      <c r="S44" s="78">
        <v>0</v>
      </c>
      <c r="T44" s="78">
        <v>0</v>
      </c>
      <c r="U44" s="78">
        <v>0</v>
      </c>
      <c r="V44" s="230">
        <f t="shared" ref="V44:AB44" si="32">COUNTBLANK(V6:V26)</f>
        <v>0</v>
      </c>
      <c r="W44" s="230">
        <f t="shared" si="32"/>
        <v>0</v>
      </c>
      <c r="X44" s="230">
        <f t="shared" si="32"/>
        <v>0</v>
      </c>
      <c r="Y44" s="230">
        <f t="shared" si="32"/>
        <v>0</v>
      </c>
      <c r="Z44" s="230">
        <f t="shared" si="32"/>
        <v>0</v>
      </c>
      <c r="AA44" s="230">
        <f t="shared" si="32"/>
        <v>0</v>
      </c>
      <c r="AB44" s="230">
        <f t="shared" si="32"/>
        <v>0</v>
      </c>
      <c r="AC44" s="230"/>
      <c r="AD44" s="230">
        <f>COUNTBLANK(AD6:AD34)</f>
        <v>2</v>
      </c>
      <c r="AE44" s="312" t="str">
        <f>IF(COUNTIF(AE6:AE37,"б")=0," ",COUNTIF(AE6:AE37,"б"))</f>
        <v xml:space="preserve"> </v>
      </c>
      <c r="AF44" s="313">
        <f t="shared" ref="AF44:BK44" si="33">IF(COUNTIF(AF6:AF37,"б")=0+COUNTIF(AF6:AF37,"а")=0,"0",COUNTIF(AF6:AF37,"б")+COUNTIF(AF6:AF37,"а"))</f>
        <v>0</v>
      </c>
      <c r="AG44" s="313">
        <f t="shared" si="33"/>
        <v>0</v>
      </c>
      <c r="AH44" s="313">
        <f t="shared" si="33"/>
        <v>0</v>
      </c>
      <c r="AI44" s="313">
        <f t="shared" si="33"/>
        <v>0</v>
      </c>
      <c r="AJ44" s="313">
        <f t="shared" si="33"/>
        <v>0</v>
      </c>
      <c r="AK44" s="313">
        <f t="shared" si="33"/>
        <v>0</v>
      </c>
      <c r="AL44" s="313">
        <f t="shared" si="33"/>
        <v>0</v>
      </c>
      <c r="AM44" s="313">
        <f t="shared" si="33"/>
        <v>0</v>
      </c>
      <c r="AN44" s="313">
        <f t="shared" si="33"/>
        <v>0</v>
      </c>
      <c r="AO44" s="313">
        <f t="shared" si="33"/>
        <v>0</v>
      </c>
      <c r="AP44" s="313">
        <f t="shared" si="33"/>
        <v>0</v>
      </c>
      <c r="AQ44" s="313">
        <f t="shared" si="33"/>
        <v>0</v>
      </c>
      <c r="AR44" s="313">
        <f t="shared" si="33"/>
        <v>0</v>
      </c>
      <c r="AS44" s="313">
        <f t="shared" si="33"/>
        <v>0</v>
      </c>
      <c r="AT44" s="313">
        <f t="shared" si="33"/>
        <v>0</v>
      </c>
      <c r="AU44" s="313">
        <f t="shared" si="33"/>
        <v>0</v>
      </c>
      <c r="AV44" s="313">
        <f t="shared" si="33"/>
        <v>0</v>
      </c>
      <c r="AW44" s="313">
        <f t="shared" si="33"/>
        <v>0</v>
      </c>
      <c r="AX44" s="313">
        <f t="shared" si="33"/>
        <v>0</v>
      </c>
      <c r="AY44" s="313">
        <f t="shared" si="33"/>
        <v>0</v>
      </c>
      <c r="AZ44" s="313">
        <f t="shared" si="33"/>
        <v>0</v>
      </c>
      <c r="BA44" s="313">
        <f t="shared" si="33"/>
        <v>0</v>
      </c>
      <c r="BB44" s="313">
        <f t="shared" si="33"/>
        <v>0</v>
      </c>
      <c r="BC44" s="313">
        <f t="shared" si="33"/>
        <v>0</v>
      </c>
      <c r="BD44" s="313">
        <f t="shared" si="33"/>
        <v>0</v>
      </c>
      <c r="BE44" s="313">
        <f t="shared" si="33"/>
        <v>0</v>
      </c>
      <c r="BF44" s="313">
        <f t="shared" si="33"/>
        <v>0</v>
      </c>
      <c r="BG44" s="313">
        <f t="shared" si="33"/>
        <v>0</v>
      </c>
      <c r="BH44" s="313">
        <f t="shared" si="33"/>
        <v>0</v>
      </c>
      <c r="BI44" s="313">
        <f t="shared" si="33"/>
        <v>0</v>
      </c>
      <c r="BJ44" s="313">
        <f t="shared" si="33"/>
        <v>0</v>
      </c>
      <c r="BK44" s="313">
        <f t="shared" si="33"/>
        <v>0</v>
      </c>
      <c r="BL44" s="313">
        <f t="shared" ref="BL44:CB44" si="34">IF(COUNTIF(BL6:BL37,"б")=0+COUNTIF(BL6:BL37,"а")=0,"0",COUNTIF(BL6:BL37,"б")+COUNTIF(BL6:BL37,"а"))</f>
        <v>0</v>
      </c>
      <c r="BM44" s="313">
        <f t="shared" si="34"/>
        <v>0</v>
      </c>
      <c r="BN44" s="313">
        <f t="shared" si="34"/>
        <v>0</v>
      </c>
      <c r="BO44" s="313">
        <f t="shared" si="34"/>
        <v>0</v>
      </c>
      <c r="BP44" s="313">
        <f t="shared" si="34"/>
        <v>0</v>
      </c>
      <c r="BQ44" s="313">
        <f t="shared" si="34"/>
        <v>0</v>
      </c>
      <c r="BR44" s="313">
        <f t="shared" si="34"/>
        <v>0</v>
      </c>
      <c r="BS44" s="313">
        <f t="shared" si="34"/>
        <v>0</v>
      </c>
      <c r="BT44" s="313">
        <f t="shared" si="34"/>
        <v>0</v>
      </c>
      <c r="BU44" s="313">
        <f t="shared" si="34"/>
        <v>0</v>
      </c>
      <c r="BV44" s="313">
        <f t="shared" si="34"/>
        <v>0</v>
      </c>
      <c r="BW44" s="313">
        <f t="shared" si="34"/>
        <v>0</v>
      </c>
      <c r="BX44" s="313">
        <f t="shared" si="34"/>
        <v>0</v>
      </c>
      <c r="BY44" s="313">
        <f t="shared" si="34"/>
        <v>0</v>
      </c>
      <c r="BZ44" s="313">
        <f t="shared" si="34"/>
        <v>0</v>
      </c>
      <c r="CA44" s="313">
        <f t="shared" si="34"/>
        <v>0</v>
      </c>
      <c r="CB44" s="313">
        <f t="shared" si="34"/>
        <v>0</v>
      </c>
    </row>
    <row r="45" spans="1:102" ht="13.2" x14ac:dyDescent="0.25">
      <c r="A45" s="118"/>
      <c r="B45" s="118"/>
      <c r="C45" s="119" t="s">
        <v>68</v>
      </c>
      <c r="D45" s="119"/>
      <c r="E45" s="116"/>
      <c r="F45" s="78">
        <v>27</v>
      </c>
      <c r="G45" s="78">
        <v>25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IF(COUNTIF(V6:V37,"з")=0,"0",COUNTIF(V6:V37,"з"))</f>
        <v>0</v>
      </c>
      <c r="W45" s="230"/>
      <c r="X45" s="230"/>
      <c r="Y45" s="230" t="str">
        <f>IF(COUNTIF(Y6:Y37,"з")=0," ",COUNTIF(Y6:Y37,"з"))</f>
        <v xml:space="preserve"> </v>
      </c>
      <c r="Z45" s="230" t="str">
        <f>IF(COUNTIF(Z6:Z37,"з")=0," ",COUNTIF(Z6:Z37,"з"))</f>
        <v xml:space="preserve"> </v>
      </c>
      <c r="AA45" s="230" t="str">
        <f>IF(COUNTIF(AA6:AA37,"з")=0," ",COUNTIF(AA6:AA37,"з"))</f>
        <v xml:space="preserve"> </v>
      </c>
      <c r="AB45" s="230" t="str">
        <f>IF(COUNTIF(AB6:AB37,"з")=0," ",COUNTIF(AB6:AB37,"з"))</f>
        <v xml:space="preserve"> </v>
      </c>
      <c r="AC45" s="230"/>
      <c r="AD45" s="230" t="str">
        <f>IF(COUNTIF(AD6:AD37,"з")=0," ",COUNTIF(AD6:AD37,"з"))</f>
        <v xml:space="preserve"> </v>
      </c>
      <c r="AE45" s="312" t="str">
        <f>IF(COUNTIF(AE6:AE37,"з")=0," ",COUNTIF(AE6:AE37,"з"))</f>
        <v xml:space="preserve"> </v>
      </c>
      <c r="AF45" s="230" t="str">
        <f>IF(COUNTIF(AF6:AF37,"з")=0," ",COUNTIF(AF6:AF37,"з"))</f>
        <v xml:space="preserve"> </v>
      </c>
      <c r="AG45" s="230">
        <f t="shared" ref="AG45:AW45" si="35">IF(COUNTIF(AG6:AG37,"з")=0,"0",COUNTIF(AG6:AG37,"з"))</f>
        <v>27</v>
      </c>
      <c r="AH45" s="230">
        <f t="shared" si="35"/>
        <v>25</v>
      </c>
      <c r="AI45" s="230" t="str">
        <f t="shared" si="35"/>
        <v>0</v>
      </c>
      <c r="AJ45" s="230" t="str">
        <f t="shared" si="35"/>
        <v>0</v>
      </c>
      <c r="AK45" s="230" t="str">
        <f t="shared" si="35"/>
        <v>0</v>
      </c>
      <c r="AL45" s="230" t="str">
        <f t="shared" si="35"/>
        <v>0</v>
      </c>
      <c r="AM45" s="230" t="str">
        <f t="shared" si="35"/>
        <v>0</v>
      </c>
      <c r="AN45" s="230" t="str">
        <f t="shared" si="35"/>
        <v>0</v>
      </c>
      <c r="AO45" s="230" t="str">
        <f t="shared" si="35"/>
        <v>0</v>
      </c>
      <c r="AP45" s="230" t="str">
        <f t="shared" si="35"/>
        <v>0</v>
      </c>
      <c r="AQ45" s="230" t="str">
        <f t="shared" si="35"/>
        <v>0</v>
      </c>
      <c r="AR45" s="230" t="str">
        <f t="shared" si="35"/>
        <v>0</v>
      </c>
      <c r="AS45" s="230" t="str">
        <f t="shared" si="35"/>
        <v>0</v>
      </c>
      <c r="AT45" s="230" t="str">
        <f t="shared" si="35"/>
        <v>0</v>
      </c>
      <c r="AU45" s="230" t="str">
        <f t="shared" si="35"/>
        <v>0</v>
      </c>
      <c r="AV45" s="230" t="str">
        <f t="shared" si="35"/>
        <v>0</v>
      </c>
      <c r="AW45" s="230" t="str">
        <f t="shared" si="35"/>
        <v>0</v>
      </c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</row>
    <row r="46" spans="1:102" ht="13.2" x14ac:dyDescent="0.25">
      <c r="A46" s="118"/>
      <c r="B46" s="118"/>
      <c r="C46" s="119" t="s">
        <v>69</v>
      </c>
      <c r="D46" s="119"/>
      <c r="E46" s="116"/>
      <c r="F46" s="78" t="str">
        <v>0</v>
      </c>
      <c r="G46" s="78">
        <v>2</v>
      </c>
      <c r="H46" s="78" t="str">
        <v>0</v>
      </c>
      <c r="I46" s="78" t="str">
        <v>0</v>
      </c>
      <c r="J46" s="78" t="str">
        <v>0</v>
      </c>
      <c r="K46" s="78" t="str">
        <v>0</v>
      </c>
      <c r="L46" s="78" t="str">
        <v>0</v>
      </c>
      <c r="M46" s="78" t="str">
        <v>0</v>
      </c>
      <c r="N46" s="78" t="str">
        <v>0</v>
      </c>
      <c r="O46" s="93" t="str">
        <v>0</v>
      </c>
      <c r="P46" s="93" t="str">
        <v>0</v>
      </c>
      <c r="Q46" s="93" t="str">
        <v>0</v>
      </c>
      <c r="R46" s="93" t="str">
        <v>0</v>
      </c>
      <c r="S46" s="78" t="str">
        <v>0</v>
      </c>
      <c r="T46" s="78" t="str">
        <v>0</v>
      </c>
      <c r="U46" s="78" t="str">
        <v>0</v>
      </c>
      <c r="V46" s="230" t="str">
        <f>IF(COUNTIF(V6:V37,"н")=0,"0",COUNTIF(V6:V37,"н"))</f>
        <v>0</v>
      </c>
      <c r="W46" s="230"/>
      <c r="X46" s="230"/>
      <c r="Y46" s="230" t="str">
        <f>IF(COUNTIF(Y6:Y37,"н")=0," ",COUNTIF(Y6:Y37,"н"))</f>
        <v xml:space="preserve"> </v>
      </c>
      <c r="Z46" s="230" t="str">
        <f>IF(COUNTIF(Z6:Z37,"н")=0," ",COUNTIF(Z6:Z37,"н"))</f>
        <v xml:space="preserve"> </v>
      </c>
      <c r="AA46" s="230" t="str">
        <f>IF(COUNTIF(AA6:AA37,"н")=0," ",COUNTIF(AA6:AA37,"н"))</f>
        <v xml:space="preserve"> </v>
      </c>
      <c r="AB46" s="230" t="str">
        <f>IF(COUNTIF(AB6:AB37,"н")=0," ",COUNTIF(AB6:AB37,"н"))</f>
        <v xml:space="preserve"> </v>
      </c>
      <c r="AC46" s="230"/>
      <c r="AD46" s="230" t="str">
        <f>IF(COUNTIF(AD6:AD37,"н")=0," ",COUNTIF(AD6:AD37,"н"))</f>
        <v xml:space="preserve"> </v>
      </c>
      <c r="AE46" s="312" t="str">
        <f>IF(COUNTIF(AE6:AE37,"н")=0," ",COUNTIF(AE6:AE37,"н"))</f>
        <v xml:space="preserve"> </v>
      </c>
      <c r="AF46" s="230" t="str">
        <f>IF(COUNTIF(AF6:AF37,"н")=0," ",COUNTIF(AF6:AF37,"н"))</f>
        <v xml:space="preserve"> </v>
      </c>
      <c r="AG46" s="230" t="str">
        <f t="shared" ref="AG46:AW46" si="36">IF(COUNTIF(AG6:AG37,"н")=0,"0",COUNTIF(AG6:AG37,"н"))</f>
        <v>0</v>
      </c>
      <c r="AH46" s="230">
        <f t="shared" si="36"/>
        <v>2</v>
      </c>
      <c r="AI46" s="230" t="str">
        <f t="shared" si="36"/>
        <v>0</v>
      </c>
      <c r="AJ46" s="230" t="str">
        <f t="shared" si="36"/>
        <v>0</v>
      </c>
      <c r="AK46" s="230" t="str">
        <f t="shared" si="36"/>
        <v>0</v>
      </c>
      <c r="AL46" s="230" t="str">
        <f t="shared" si="36"/>
        <v>0</v>
      </c>
      <c r="AM46" s="230" t="str">
        <f t="shared" si="36"/>
        <v>0</v>
      </c>
      <c r="AN46" s="230" t="str">
        <f t="shared" si="36"/>
        <v>0</v>
      </c>
      <c r="AO46" s="230" t="str">
        <f t="shared" si="36"/>
        <v>0</v>
      </c>
      <c r="AP46" s="230" t="str">
        <f t="shared" si="36"/>
        <v>0</v>
      </c>
      <c r="AQ46" s="230" t="str">
        <f t="shared" si="36"/>
        <v>0</v>
      </c>
      <c r="AR46" s="230" t="str">
        <f t="shared" si="36"/>
        <v>0</v>
      </c>
      <c r="AS46" s="230" t="str">
        <f t="shared" si="36"/>
        <v>0</v>
      </c>
      <c r="AT46" s="230" t="str">
        <f t="shared" si="36"/>
        <v>0</v>
      </c>
      <c r="AU46" s="230" t="str">
        <f t="shared" si="36"/>
        <v>0</v>
      </c>
      <c r="AV46" s="230" t="str">
        <f t="shared" si="36"/>
        <v>0</v>
      </c>
      <c r="AW46" s="230" t="str">
        <f t="shared" si="36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pans="23:91" ht="13.2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2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 t="s">
        <v>759</v>
      </c>
      <c r="G2" s="244" t="s">
        <v>759</v>
      </c>
      <c r="H2" s="245" t="s">
        <v>760</v>
      </c>
      <c r="I2" s="245"/>
      <c r="J2" s="245"/>
      <c r="K2" s="245" t="s">
        <v>2</v>
      </c>
      <c r="L2" s="245"/>
      <c r="M2" s="245"/>
      <c r="N2" s="245"/>
      <c r="O2" s="245"/>
      <c r="P2" s="246"/>
      <c r="Q2" s="246" t="s">
        <v>277</v>
      </c>
      <c r="R2" s="324"/>
      <c r="S2" s="325"/>
      <c r="T2" s="247"/>
      <c r="U2" s="31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2634</v>
      </c>
      <c r="B3" s="29"/>
      <c r="C3" s="29"/>
      <c r="D3" s="30" t="s">
        <v>3</v>
      </c>
      <c r="E3" s="31"/>
      <c r="F3" s="33"/>
      <c r="G3" s="33" t="s">
        <v>10</v>
      </c>
      <c r="H3" s="248" t="s">
        <v>319</v>
      </c>
      <c r="I3" s="248" t="s">
        <v>859</v>
      </c>
      <c r="J3" s="248" t="s">
        <v>191</v>
      </c>
      <c r="K3" s="33" t="s">
        <v>459</v>
      </c>
      <c r="L3" s="33" t="s">
        <v>860</v>
      </c>
      <c r="M3" s="33" t="s">
        <v>861</v>
      </c>
      <c r="N3" s="33" t="s">
        <v>862</v>
      </c>
      <c r="O3" s="249"/>
      <c r="P3" s="33"/>
      <c r="Q3" s="33"/>
      <c r="R3" s="194"/>
      <c r="S3" s="194"/>
      <c r="T3" s="319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4"/>
      <c r="H4" s="45"/>
      <c r="I4" s="45"/>
      <c r="J4" s="44"/>
      <c r="K4" s="44"/>
      <c r="L4" s="44"/>
      <c r="M4" s="258"/>
      <c r="N4" s="45"/>
      <c r="O4" s="45"/>
      <c r="P4" s="45"/>
      <c r="Q4" s="44"/>
      <c r="R4" s="45"/>
      <c r="S4" s="45"/>
      <c r="T4" s="319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7.2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766</v>
      </c>
      <c r="G5" s="57" t="s">
        <v>767</v>
      </c>
      <c r="H5" s="57" t="s">
        <v>526</v>
      </c>
      <c r="I5" s="58" t="s">
        <v>768</v>
      </c>
      <c r="J5" s="56" t="s">
        <v>20</v>
      </c>
      <c r="K5" s="57" t="s">
        <v>560</v>
      </c>
      <c r="L5" s="57" t="s">
        <v>769</v>
      </c>
      <c r="M5" s="56" t="s">
        <v>770</v>
      </c>
      <c r="N5" s="56" t="s">
        <v>802</v>
      </c>
      <c r="O5" s="260"/>
      <c r="P5" s="57"/>
      <c r="Q5" s="57"/>
      <c r="R5" s="57"/>
      <c r="S5" s="57"/>
      <c r="T5" s="320"/>
      <c r="U5" s="261"/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54" x14ac:dyDescent="0.25">
      <c r="A6" s="73">
        <v>1</v>
      </c>
      <c r="B6" s="74" t="s">
        <v>287</v>
      </c>
      <c r="C6" s="108" t="s">
        <v>31</v>
      </c>
      <c r="D6" s="203" t="s">
        <v>863</v>
      </c>
      <c r="E6" s="77">
        <v>2634</v>
      </c>
      <c r="F6" s="78"/>
      <c r="G6" s="78" t="s">
        <v>783</v>
      </c>
      <c r="H6" s="78">
        <v>5</v>
      </c>
      <c r="I6" s="78">
        <v>5</v>
      </c>
      <c r="J6" s="78">
        <v>4</v>
      </c>
      <c r="K6" s="78">
        <v>4</v>
      </c>
      <c r="L6" s="78">
        <v>3</v>
      </c>
      <c r="M6" s="78">
        <v>5</v>
      </c>
      <c r="N6" s="78" t="s">
        <v>35</v>
      </c>
      <c r="O6" s="78"/>
      <c r="P6" s="78"/>
      <c r="Q6" s="78"/>
      <c r="R6" s="78"/>
      <c r="S6" s="78"/>
      <c r="T6" s="78"/>
      <c r="U6" s="78"/>
      <c r="V6" s="230">
        <f t="shared" ref="V6:V32" si="0">IF(AC6&gt;0,IF(SUM(X6:Y6)/AC6&gt;0,2,IF(AND(SUM(X6:Y6)/AC6=0,Z6/AC6&gt;0),3,IF(AND((AB6/AC6+AA6/AC6)=1,AA6/AC6&gt;0),4,5))),0)</f>
        <v>2</v>
      </c>
      <c r="W6" s="182">
        <f t="shared" ref="W6:W32" si="1">COUNTIF(AG6:AV6,"б")</f>
        <v>0</v>
      </c>
      <c r="X6" s="182">
        <f t="shared" ref="X6:X32" si="2">COUNTIF(AG6:AV6,"д")</f>
        <v>0</v>
      </c>
      <c r="Y6" s="182">
        <f t="shared" ref="Y6:Y32" si="3">COUNTIF(AG6:AV6,2)+COUNTIF(AG6:AV6,"н")+COUNTIF(AG6:AV6,"д")</f>
        <v>2</v>
      </c>
      <c r="Z6" s="182">
        <f t="shared" ref="Z6:Z32" si="4">COUNTIF(AG6:AV6,Z$5)</f>
        <v>1</v>
      </c>
      <c r="AA6" s="182">
        <f t="shared" ref="AA6:AA32" si="5">COUNTIF(AG6:AV6,AA$5)</f>
        <v>2</v>
      </c>
      <c r="AB6" s="182">
        <f t="shared" ref="AB6:AB32" si="6">COUNTIF(AG6:AV6,AB$5)</f>
        <v>3</v>
      </c>
      <c r="AC6" s="182">
        <f t="shared" ref="AC6:AC33" si="7">SUM(X6:AB6)</f>
        <v>8</v>
      </c>
      <c r="AD6" s="272">
        <f t="shared" ref="AD6:AD32" si="8">IF(ISERROR(((X6+Y6)*2+Z6*3+AA6*4+AB6*5)/SUM(X6,Y6:AB6)),"",((X6+Y6)*2+Z6*3+AA6*4+AB6*5)/SUM(X6,Y6:AB6))</f>
        <v>3.75</v>
      </c>
      <c r="AE6" s="90">
        <f>IF(AW6=5,0.5,IF(AW6=4,0.25,IF(AW6&lt;=3,0)))</f>
        <v>0</v>
      </c>
      <c r="AG6" s="229" t="str">
        <f t="shared" ref="AG6:AG32" si="9">IF(ISERROR(VALUE(LEFT(F6))),LEFT(F6),VALUE(LEFT(F6)))</f>
        <v/>
      </c>
      <c r="AH6" s="229" t="str">
        <f t="shared" ref="AH6:AH32" si="10">IF(ISERROR(VALUE(LEFT(G6))),LEFT(G6),VALUE(LEFT(G6)))</f>
        <v>н</v>
      </c>
      <c r="AI6" s="229">
        <f t="shared" ref="AI6:AI32" si="11">IF(ISERROR(VALUE(LEFT(H6))),LEFT(H6),VALUE(LEFT(H6)))</f>
        <v>5</v>
      </c>
      <c r="AJ6" s="229">
        <f t="shared" ref="AJ6:AJ32" si="12">IF(ISERROR(VALUE(LEFT(I6))),LEFT(I6),VALUE(LEFT(I6)))</f>
        <v>5</v>
      </c>
      <c r="AK6" s="229">
        <f t="shared" ref="AK6:AK32" si="13">IF(ISERROR(VALUE(LEFT(J6))),LEFT(J6),VALUE(LEFT(J6)))</f>
        <v>4</v>
      </c>
      <c r="AL6" s="229">
        <f t="shared" ref="AL6:AL32" si="14">IF(ISERROR(VALUE(LEFT(K6))),LEFT(K6),VALUE(LEFT(K6)))</f>
        <v>4</v>
      </c>
      <c r="AM6" s="229">
        <f t="shared" ref="AM6:AM32" si="15">IF(ISERROR(VALUE(LEFT(L6))),LEFT(L6),VALUE(LEFT(L6)))</f>
        <v>3</v>
      </c>
      <c r="AN6" s="229">
        <f t="shared" ref="AN6:AN32" si="16">IF(ISERROR(VALUE(LEFT(M6))),LEFT(M6),VALUE(LEFT(M6)))</f>
        <v>5</v>
      </c>
      <c r="AO6" s="229">
        <f t="shared" ref="AO6:AO32" si="17">IF(ISERROR(VALUE(LEFT(N6))),LEFT(N6),VALUE(LEFT(N6)))</f>
        <v>2</v>
      </c>
      <c r="AP6" s="229" t="str">
        <f t="shared" ref="AP6:AP32" si="18">IF(ISERROR(VALUE(LEFT(O6))),LEFT(O6),VALUE(LEFT(O6)))</f>
        <v/>
      </c>
      <c r="AQ6" s="229" t="str">
        <f t="shared" ref="AQ6:AQ32" si="19">IF(ISERROR(VALUE(LEFT(P6))),LEFT(P6),VALUE(LEFT(P6)))</f>
        <v/>
      </c>
      <c r="AR6" s="229" t="str">
        <f t="shared" ref="AR6:AR32" si="20">IF(ISERROR(VALUE(LEFT(Q6))),LEFT(Q6),VALUE(LEFT(Q6)))</f>
        <v/>
      </c>
      <c r="AS6" s="229" t="str">
        <f t="shared" ref="AS6:AS32" si="21">IF(ISERROR(VALUE(LEFT(R6))),LEFT(R6),VALUE(LEFT(R6)))</f>
        <v/>
      </c>
      <c r="AT6" s="229" t="str">
        <f t="shared" ref="AT6:AT32" si="22">IF(ISERROR(VALUE(LEFT(S6))),LEFT(S6),VALUE(LEFT(S6)))</f>
        <v/>
      </c>
      <c r="AU6" s="229" t="str">
        <f t="shared" ref="AU6:AU32" si="23">IF(ISERROR(VALUE(LEFT(T6))),LEFT(T6),VALUE(LEFT(T6)))</f>
        <v/>
      </c>
      <c r="AV6" s="229" t="str">
        <f t="shared" ref="AV6:AV32" si="24">IF(ISERROR(VALUE(LEFT(U6))),LEFT(U6),VALUE(LEFT(U6)))</f>
        <v/>
      </c>
      <c r="AW6" s="230">
        <f t="shared" ref="AW6:AW32" si="25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73">
        <v>2</v>
      </c>
      <c r="B7" s="74" t="s">
        <v>287</v>
      </c>
      <c r="C7" s="108" t="s">
        <v>31</v>
      </c>
      <c r="D7" s="203" t="s">
        <v>864</v>
      </c>
      <c r="E7" s="77">
        <v>2634</v>
      </c>
      <c r="F7" s="78"/>
      <c r="G7" s="78" t="s">
        <v>33</v>
      </c>
      <c r="H7" s="78">
        <v>3</v>
      </c>
      <c r="I7" s="78">
        <v>3</v>
      </c>
      <c r="J7" s="78">
        <v>4</v>
      </c>
      <c r="K7" s="78">
        <v>3</v>
      </c>
      <c r="L7" s="78">
        <v>3</v>
      </c>
      <c r="M7" s="78">
        <v>5</v>
      </c>
      <c r="N7" s="78">
        <v>3</v>
      </c>
      <c r="O7" s="78"/>
      <c r="P7" s="78"/>
      <c r="Q7" s="78"/>
      <c r="R7" s="78"/>
      <c r="S7" s="78"/>
      <c r="T7" s="78"/>
      <c r="U7" s="78"/>
      <c r="V7" s="230">
        <f t="shared" si="0"/>
        <v>3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5</v>
      </c>
      <c r="AA7" s="182">
        <f t="shared" si="5"/>
        <v>1</v>
      </c>
      <c r="AB7" s="182">
        <f t="shared" si="6"/>
        <v>1</v>
      </c>
      <c r="AC7" s="182">
        <f t="shared" si="7"/>
        <v>7</v>
      </c>
      <c r="AD7" s="272">
        <f t="shared" si="8"/>
        <v>3.4285714285714284</v>
      </c>
      <c r="AE7" s="90">
        <f t="shared" ref="AE7:AE32" si="26">IF(AX7=5,0.5,IF(AX7=4,0.25,IF(AX7&lt;=3,0)))</f>
        <v>0</v>
      </c>
      <c r="AG7" s="229" t="str">
        <f t="shared" si="9"/>
        <v/>
      </c>
      <c r="AH7" s="229" t="str">
        <f t="shared" si="10"/>
        <v>з</v>
      </c>
      <c r="AI7" s="229">
        <f t="shared" si="11"/>
        <v>3</v>
      </c>
      <c r="AJ7" s="229">
        <f t="shared" si="12"/>
        <v>3</v>
      </c>
      <c r="AK7" s="229">
        <f t="shared" si="13"/>
        <v>4</v>
      </c>
      <c r="AL7" s="229">
        <f t="shared" si="14"/>
        <v>3</v>
      </c>
      <c r="AM7" s="229">
        <f t="shared" si="15"/>
        <v>3</v>
      </c>
      <c r="AN7" s="229">
        <f t="shared" si="16"/>
        <v>5</v>
      </c>
      <c r="AO7" s="229">
        <f t="shared" si="17"/>
        <v>3</v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36" x14ac:dyDescent="0.25">
      <c r="A8" s="73">
        <v>3</v>
      </c>
      <c r="B8" s="74" t="s">
        <v>287</v>
      </c>
      <c r="C8" s="108" t="s">
        <v>31</v>
      </c>
      <c r="D8" s="206" t="s">
        <v>865</v>
      </c>
      <c r="E8" s="77">
        <v>2634</v>
      </c>
      <c r="F8" s="78"/>
      <c r="G8" s="78" t="s">
        <v>33</v>
      </c>
      <c r="H8" s="78">
        <v>4</v>
      </c>
      <c r="I8" s="78">
        <v>3</v>
      </c>
      <c r="J8" s="78">
        <v>5</v>
      </c>
      <c r="K8" s="78">
        <v>5</v>
      </c>
      <c r="L8" s="78">
        <v>3</v>
      </c>
      <c r="M8" s="78">
        <v>5</v>
      </c>
      <c r="N8" s="78">
        <v>3</v>
      </c>
      <c r="O8" s="78"/>
      <c r="P8" s="78"/>
      <c r="Q8" s="78"/>
      <c r="R8" s="78"/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3</v>
      </c>
      <c r="AA8" s="182">
        <f t="shared" si="5"/>
        <v>1</v>
      </c>
      <c r="AB8" s="182">
        <f t="shared" si="6"/>
        <v>3</v>
      </c>
      <c r="AC8" s="182">
        <f t="shared" si="7"/>
        <v>7</v>
      </c>
      <c r="AD8" s="272">
        <f t="shared" si="8"/>
        <v>4</v>
      </c>
      <c r="AE8" s="90">
        <f t="shared" si="26"/>
        <v>0</v>
      </c>
      <c r="AG8" s="229" t="str">
        <f t="shared" si="9"/>
        <v/>
      </c>
      <c r="AH8" s="229" t="str">
        <f t="shared" si="10"/>
        <v>з</v>
      </c>
      <c r="AI8" s="229">
        <f t="shared" si="11"/>
        <v>4</v>
      </c>
      <c r="AJ8" s="229">
        <f t="shared" si="12"/>
        <v>3</v>
      </c>
      <c r="AK8" s="229">
        <f t="shared" si="13"/>
        <v>5</v>
      </c>
      <c r="AL8" s="229">
        <f t="shared" si="14"/>
        <v>5</v>
      </c>
      <c r="AM8" s="229">
        <f t="shared" si="15"/>
        <v>3</v>
      </c>
      <c r="AN8" s="229">
        <f t="shared" si="16"/>
        <v>5</v>
      </c>
      <c r="AO8" s="229">
        <f t="shared" si="17"/>
        <v>3</v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54" x14ac:dyDescent="0.25">
      <c r="A9" s="73">
        <v>4</v>
      </c>
      <c r="B9" s="74" t="s">
        <v>287</v>
      </c>
      <c r="C9" s="108" t="s">
        <v>110</v>
      </c>
      <c r="D9" s="203" t="s">
        <v>866</v>
      </c>
      <c r="E9" s="77">
        <v>2634</v>
      </c>
      <c r="F9" s="78"/>
      <c r="G9" s="78" t="s">
        <v>33</v>
      </c>
      <c r="H9" s="78">
        <v>4</v>
      </c>
      <c r="I9" s="78">
        <v>4</v>
      </c>
      <c r="J9" s="78">
        <v>5</v>
      </c>
      <c r="K9" s="78">
        <v>4</v>
      </c>
      <c r="L9" s="78">
        <v>4</v>
      </c>
      <c r="M9" s="78">
        <v>4</v>
      </c>
      <c r="N9" s="78">
        <v>3</v>
      </c>
      <c r="O9" s="78"/>
      <c r="P9" s="78"/>
      <c r="Q9" s="78"/>
      <c r="R9" s="78"/>
      <c r="S9" s="78"/>
      <c r="T9" s="78"/>
      <c r="U9" s="78"/>
      <c r="V9" s="230">
        <f t="shared" si="0"/>
        <v>3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1</v>
      </c>
      <c r="AA9" s="182">
        <f t="shared" si="5"/>
        <v>5</v>
      </c>
      <c r="AB9" s="182">
        <f t="shared" si="6"/>
        <v>1</v>
      </c>
      <c r="AC9" s="182">
        <f t="shared" si="7"/>
        <v>7</v>
      </c>
      <c r="AD9" s="272">
        <f t="shared" si="8"/>
        <v>4</v>
      </c>
      <c r="AE9" s="90">
        <f t="shared" si="26"/>
        <v>0</v>
      </c>
      <c r="AG9" s="229" t="str">
        <f t="shared" si="9"/>
        <v/>
      </c>
      <c r="AH9" s="229" t="str">
        <f t="shared" si="10"/>
        <v>з</v>
      </c>
      <c r="AI9" s="229">
        <f t="shared" si="11"/>
        <v>4</v>
      </c>
      <c r="AJ9" s="229">
        <f t="shared" si="12"/>
        <v>4</v>
      </c>
      <c r="AK9" s="229">
        <f t="shared" si="13"/>
        <v>5</v>
      </c>
      <c r="AL9" s="229">
        <f t="shared" si="14"/>
        <v>4</v>
      </c>
      <c r="AM9" s="229">
        <f t="shared" si="15"/>
        <v>4</v>
      </c>
      <c r="AN9" s="229">
        <f t="shared" si="16"/>
        <v>4</v>
      </c>
      <c r="AO9" s="229">
        <f t="shared" si="17"/>
        <v>3</v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6" x14ac:dyDescent="0.25">
      <c r="A10" s="73">
        <v>5</v>
      </c>
      <c r="B10" s="74" t="s">
        <v>287</v>
      </c>
      <c r="C10" s="108" t="s">
        <v>31</v>
      </c>
      <c r="D10" s="203" t="s">
        <v>867</v>
      </c>
      <c r="E10" s="77">
        <v>2634</v>
      </c>
      <c r="F10" s="78"/>
      <c r="G10" s="78" t="s">
        <v>33</v>
      </c>
      <c r="H10" s="78">
        <v>4</v>
      </c>
      <c r="I10" s="78">
        <v>4</v>
      </c>
      <c r="J10" s="78">
        <v>3</v>
      </c>
      <c r="K10" s="78">
        <v>5</v>
      </c>
      <c r="L10" s="78">
        <v>3</v>
      </c>
      <c r="M10" s="78">
        <v>4</v>
      </c>
      <c r="N10" s="78">
        <v>3</v>
      </c>
      <c r="O10" s="78"/>
      <c r="P10" s="78"/>
      <c r="Q10" s="78"/>
      <c r="R10" s="78"/>
      <c r="S10" s="78"/>
      <c r="T10" s="78"/>
      <c r="U10" s="78"/>
      <c r="V10" s="230">
        <f t="shared" si="0"/>
        <v>3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3</v>
      </c>
      <c r="AA10" s="182">
        <f t="shared" si="5"/>
        <v>3</v>
      </c>
      <c r="AB10" s="182">
        <f t="shared" si="6"/>
        <v>1</v>
      </c>
      <c r="AC10" s="182">
        <f t="shared" si="7"/>
        <v>7</v>
      </c>
      <c r="AD10" s="272">
        <f t="shared" si="8"/>
        <v>3.7142857142857144</v>
      </c>
      <c r="AE10" s="90">
        <f t="shared" si="26"/>
        <v>0</v>
      </c>
      <c r="AG10" s="229" t="str">
        <f t="shared" si="9"/>
        <v/>
      </c>
      <c r="AH10" s="229" t="str">
        <f t="shared" si="10"/>
        <v>з</v>
      </c>
      <c r="AI10" s="229">
        <f t="shared" si="11"/>
        <v>4</v>
      </c>
      <c r="AJ10" s="229">
        <f t="shared" si="12"/>
        <v>4</v>
      </c>
      <c r="AK10" s="229">
        <f t="shared" si="13"/>
        <v>3</v>
      </c>
      <c r="AL10" s="229">
        <f t="shared" si="14"/>
        <v>5</v>
      </c>
      <c r="AM10" s="229">
        <f t="shared" si="15"/>
        <v>3</v>
      </c>
      <c r="AN10" s="229">
        <f t="shared" si="16"/>
        <v>4</v>
      </c>
      <c r="AO10" s="229">
        <f t="shared" si="17"/>
        <v>3</v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54" x14ac:dyDescent="0.25">
      <c r="A11" s="73">
        <v>6</v>
      </c>
      <c r="B11" s="74" t="s">
        <v>287</v>
      </c>
      <c r="C11" s="108" t="s">
        <v>31</v>
      </c>
      <c r="D11" s="203" t="s">
        <v>868</v>
      </c>
      <c r="E11" s="77">
        <v>2634</v>
      </c>
      <c r="F11" s="78"/>
      <c r="G11" s="78" t="s">
        <v>33</v>
      </c>
      <c r="H11" s="78">
        <v>4</v>
      </c>
      <c r="I11" s="78">
        <v>3</v>
      </c>
      <c r="J11" s="78">
        <v>4</v>
      </c>
      <c r="K11" s="78">
        <v>3</v>
      </c>
      <c r="L11" s="78">
        <v>3</v>
      </c>
      <c r="M11" s="78">
        <v>4</v>
      </c>
      <c r="N11" s="78">
        <v>3</v>
      </c>
      <c r="O11" s="78"/>
      <c r="P11" s="78"/>
      <c r="Q11" s="78"/>
      <c r="R11" s="78"/>
      <c r="S11" s="78"/>
      <c r="T11" s="78"/>
      <c r="U11" s="78"/>
      <c r="V11" s="23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4</v>
      </c>
      <c r="AA11" s="182">
        <f t="shared" si="5"/>
        <v>3</v>
      </c>
      <c r="AB11" s="182">
        <f t="shared" si="6"/>
        <v>0</v>
      </c>
      <c r="AC11" s="182">
        <f t="shared" si="7"/>
        <v>7</v>
      </c>
      <c r="AD11" s="272">
        <f t="shared" si="8"/>
        <v>3.4285714285714284</v>
      </c>
      <c r="AE11" s="90">
        <f t="shared" si="26"/>
        <v>0</v>
      </c>
      <c r="AG11" s="229" t="str">
        <f t="shared" si="9"/>
        <v/>
      </c>
      <c r="AH11" s="229" t="str">
        <f t="shared" si="10"/>
        <v>з</v>
      </c>
      <c r="AI11" s="229">
        <f t="shared" si="11"/>
        <v>4</v>
      </c>
      <c r="AJ11" s="229">
        <f t="shared" si="12"/>
        <v>3</v>
      </c>
      <c r="AK11" s="229">
        <f t="shared" si="13"/>
        <v>4</v>
      </c>
      <c r="AL11" s="229">
        <f t="shared" si="14"/>
        <v>3</v>
      </c>
      <c r="AM11" s="229">
        <f t="shared" si="15"/>
        <v>3</v>
      </c>
      <c r="AN11" s="229">
        <f t="shared" si="16"/>
        <v>4</v>
      </c>
      <c r="AO11" s="229">
        <f t="shared" si="17"/>
        <v>3</v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54" x14ac:dyDescent="0.25">
      <c r="A12" s="73">
        <v>7</v>
      </c>
      <c r="B12" s="74" t="s">
        <v>287</v>
      </c>
      <c r="C12" s="108" t="s">
        <v>110</v>
      </c>
      <c r="D12" s="203" t="s">
        <v>869</v>
      </c>
      <c r="E12" s="77">
        <v>2634</v>
      </c>
      <c r="F12" s="78"/>
      <c r="G12" s="78" t="s">
        <v>773</v>
      </c>
      <c r="H12" s="78">
        <v>5</v>
      </c>
      <c r="I12" s="78">
        <v>4</v>
      </c>
      <c r="J12" s="78">
        <v>5</v>
      </c>
      <c r="K12" s="78">
        <v>4</v>
      </c>
      <c r="L12" s="78">
        <v>3</v>
      </c>
      <c r="M12" s="78">
        <v>5</v>
      </c>
      <c r="N12" s="78">
        <v>4</v>
      </c>
      <c r="O12" s="78"/>
      <c r="P12" s="78"/>
      <c r="Q12" s="78"/>
      <c r="R12" s="78"/>
      <c r="S12" s="78"/>
      <c r="T12" s="78"/>
      <c r="U12" s="78"/>
      <c r="V12" s="230">
        <f t="shared" si="0"/>
        <v>2</v>
      </c>
      <c r="W12" s="182">
        <f t="shared" si="1"/>
        <v>0</v>
      </c>
      <c r="X12" s="182">
        <f t="shared" si="2"/>
        <v>0</v>
      </c>
      <c r="Y12" s="182">
        <f t="shared" si="3"/>
        <v>1</v>
      </c>
      <c r="Z12" s="182">
        <f t="shared" si="4"/>
        <v>1</v>
      </c>
      <c r="AA12" s="182">
        <f t="shared" si="5"/>
        <v>3</v>
      </c>
      <c r="AB12" s="182">
        <f t="shared" si="6"/>
        <v>3</v>
      </c>
      <c r="AC12" s="182">
        <f t="shared" si="7"/>
        <v>8</v>
      </c>
      <c r="AD12" s="272">
        <f t="shared" si="8"/>
        <v>4</v>
      </c>
      <c r="AE12" s="90">
        <f t="shared" si="26"/>
        <v>0</v>
      </c>
      <c r="AG12" s="229" t="str">
        <f t="shared" si="9"/>
        <v/>
      </c>
      <c r="AH12" s="229" t="str">
        <f t="shared" si="10"/>
        <v>н</v>
      </c>
      <c r="AI12" s="229">
        <f t="shared" si="11"/>
        <v>5</v>
      </c>
      <c r="AJ12" s="229">
        <f t="shared" si="12"/>
        <v>4</v>
      </c>
      <c r="AK12" s="229">
        <f t="shared" si="13"/>
        <v>5</v>
      </c>
      <c r="AL12" s="229">
        <f t="shared" si="14"/>
        <v>4</v>
      </c>
      <c r="AM12" s="229">
        <f t="shared" si="15"/>
        <v>3</v>
      </c>
      <c r="AN12" s="229">
        <f t="shared" si="16"/>
        <v>5</v>
      </c>
      <c r="AO12" s="229">
        <f t="shared" si="17"/>
        <v>4</v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36" x14ac:dyDescent="0.25">
      <c r="A13" s="73">
        <v>8</v>
      </c>
      <c r="B13" s="74" t="s">
        <v>287</v>
      </c>
      <c r="C13" s="108" t="s">
        <v>31</v>
      </c>
      <c r="D13" s="203" t="s">
        <v>870</v>
      </c>
      <c r="E13" s="77">
        <v>2634</v>
      </c>
      <c r="F13" s="78"/>
      <c r="G13" s="78" t="s">
        <v>33</v>
      </c>
      <c r="H13" s="78">
        <v>4</v>
      </c>
      <c r="I13" s="78">
        <v>4</v>
      </c>
      <c r="J13" s="78">
        <v>5</v>
      </c>
      <c r="K13" s="78">
        <v>5</v>
      </c>
      <c r="L13" s="78">
        <v>4</v>
      </c>
      <c r="M13" s="78">
        <v>3</v>
      </c>
      <c r="N13" s="78">
        <v>3</v>
      </c>
      <c r="O13" s="78"/>
      <c r="P13" s="78"/>
      <c r="Q13" s="78"/>
      <c r="R13" s="78"/>
      <c r="S13" s="78"/>
      <c r="T13" s="78"/>
      <c r="U13" s="78"/>
      <c r="V13" s="230">
        <f t="shared" si="0"/>
        <v>3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2</v>
      </c>
      <c r="AA13" s="182">
        <f t="shared" si="5"/>
        <v>3</v>
      </c>
      <c r="AB13" s="182">
        <f t="shared" si="6"/>
        <v>2</v>
      </c>
      <c r="AC13" s="182">
        <f t="shared" si="7"/>
        <v>7</v>
      </c>
      <c r="AD13" s="272">
        <f t="shared" si="8"/>
        <v>4</v>
      </c>
      <c r="AE13" s="90">
        <f t="shared" si="26"/>
        <v>0</v>
      </c>
      <c r="AG13" s="229" t="str">
        <f t="shared" si="9"/>
        <v/>
      </c>
      <c r="AH13" s="229" t="str">
        <f t="shared" si="10"/>
        <v>з</v>
      </c>
      <c r="AI13" s="229">
        <f t="shared" si="11"/>
        <v>4</v>
      </c>
      <c r="AJ13" s="229">
        <f t="shared" si="12"/>
        <v>4</v>
      </c>
      <c r="AK13" s="229">
        <f t="shared" si="13"/>
        <v>5</v>
      </c>
      <c r="AL13" s="229">
        <f t="shared" si="14"/>
        <v>5</v>
      </c>
      <c r="AM13" s="229">
        <f t="shared" si="15"/>
        <v>4</v>
      </c>
      <c r="AN13" s="229">
        <f t="shared" si="16"/>
        <v>3</v>
      </c>
      <c r="AO13" s="229">
        <f t="shared" si="17"/>
        <v>3</v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36" x14ac:dyDescent="0.25">
      <c r="A14" s="73">
        <v>9</v>
      </c>
      <c r="B14" s="273"/>
      <c r="C14" s="108" t="s">
        <v>110</v>
      </c>
      <c r="D14" s="203" t="s">
        <v>871</v>
      </c>
      <c r="E14" s="77">
        <v>2634</v>
      </c>
      <c r="F14" s="78"/>
      <c r="G14" s="78" t="s">
        <v>33</v>
      </c>
      <c r="H14" s="78">
        <v>5</v>
      </c>
      <c r="I14" s="78">
        <v>5</v>
      </c>
      <c r="J14" s="78">
        <v>5</v>
      </c>
      <c r="K14" s="78">
        <v>5</v>
      </c>
      <c r="L14" s="78">
        <v>5</v>
      </c>
      <c r="M14" s="78">
        <v>5</v>
      </c>
      <c r="N14" s="78">
        <v>5</v>
      </c>
      <c r="O14" s="78"/>
      <c r="P14" s="78"/>
      <c r="Q14" s="78"/>
      <c r="R14" s="93"/>
      <c r="S14" s="78"/>
      <c r="T14" s="78"/>
      <c r="U14" s="78"/>
      <c r="V14" s="230">
        <f t="shared" si="0"/>
        <v>5</v>
      </c>
      <c r="W14" s="182">
        <f t="shared" si="1"/>
        <v>0</v>
      </c>
      <c r="X14" s="182">
        <f t="shared" si="2"/>
        <v>0</v>
      </c>
      <c r="Y14" s="182">
        <f t="shared" si="3"/>
        <v>0</v>
      </c>
      <c r="Z14" s="182">
        <f t="shared" si="4"/>
        <v>0</v>
      </c>
      <c r="AA14" s="182">
        <f t="shared" si="5"/>
        <v>0</v>
      </c>
      <c r="AB14" s="182">
        <f t="shared" si="6"/>
        <v>7</v>
      </c>
      <c r="AC14" s="182">
        <f t="shared" si="7"/>
        <v>7</v>
      </c>
      <c r="AD14" s="227">
        <f t="shared" si="8"/>
        <v>5</v>
      </c>
      <c r="AE14" s="228">
        <f t="shared" si="26"/>
        <v>0</v>
      </c>
      <c r="AF14" s="1"/>
      <c r="AG14" s="229" t="str">
        <f t="shared" si="9"/>
        <v/>
      </c>
      <c r="AH14" s="229" t="str">
        <f t="shared" si="10"/>
        <v>з</v>
      </c>
      <c r="AI14" s="229">
        <f t="shared" si="11"/>
        <v>5</v>
      </c>
      <c r="AJ14" s="229">
        <f t="shared" si="12"/>
        <v>5</v>
      </c>
      <c r="AK14" s="229">
        <f t="shared" si="13"/>
        <v>5</v>
      </c>
      <c r="AL14" s="229">
        <f t="shared" si="14"/>
        <v>5</v>
      </c>
      <c r="AM14" s="229">
        <f t="shared" si="15"/>
        <v>5</v>
      </c>
      <c r="AN14" s="229">
        <f t="shared" si="16"/>
        <v>5</v>
      </c>
      <c r="AO14" s="229">
        <f t="shared" si="17"/>
        <v>5</v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54" x14ac:dyDescent="0.25">
      <c r="A15" s="73">
        <v>10</v>
      </c>
      <c r="B15" s="273"/>
      <c r="C15" s="108" t="s">
        <v>31</v>
      </c>
      <c r="D15" s="203" t="s">
        <v>872</v>
      </c>
      <c r="E15" s="77">
        <v>2634</v>
      </c>
      <c r="F15" s="78"/>
      <c r="G15" s="78" t="s">
        <v>33</v>
      </c>
      <c r="H15" s="78">
        <v>4</v>
      </c>
      <c r="I15" s="78">
        <v>4</v>
      </c>
      <c r="J15" s="78">
        <v>4</v>
      </c>
      <c r="K15" s="78">
        <v>5</v>
      </c>
      <c r="L15" s="78">
        <v>4</v>
      </c>
      <c r="M15" s="78">
        <v>5</v>
      </c>
      <c r="N15" s="78">
        <v>4</v>
      </c>
      <c r="O15" s="78"/>
      <c r="P15" s="78"/>
      <c r="Q15" s="78"/>
      <c r="R15" s="93"/>
      <c r="S15" s="78"/>
      <c r="T15" s="78"/>
      <c r="U15" s="78"/>
      <c r="V15" s="230">
        <f t="shared" si="0"/>
        <v>4</v>
      </c>
      <c r="W15" s="182">
        <f t="shared" si="1"/>
        <v>0</v>
      </c>
      <c r="X15" s="182">
        <f t="shared" si="2"/>
        <v>0</v>
      </c>
      <c r="Y15" s="182">
        <f t="shared" si="3"/>
        <v>0</v>
      </c>
      <c r="Z15" s="182">
        <f t="shared" si="4"/>
        <v>0</v>
      </c>
      <c r="AA15" s="182">
        <f t="shared" si="5"/>
        <v>5</v>
      </c>
      <c r="AB15" s="182">
        <f t="shared" si="6"/>
        <v>2</v>
      </c>
      <c r="AC15" s="182">
        <f t="shared" si="7"/>
        <v>7</v>
      </c>
      <c r="AD15" s="227">
        <f t="shared" si="8"/>
        <v>4.2857142857142856</v>
      </c>
      <c r="AE15" s="228">
        <f t="shared" si="26"/>
        <v>0</v>
      </c>
      <c r="AF15" s="1"/>
      <c r="AG15" s="229" t="str">
        <f t="shared" si="9"/>
        <v/>
      </c>
      <c r="AH15" s="229" t="str">
        <f t="shared" si="10"/>
        <v>з</v>
      </c>
      <c r="AI15" s="229">
        <f t="shared" si="11"/>
        <v>4</v>
      </c>
      <c r="AJ15" s="229">
        <f t="shared" si="12"/>
        <v>4</v>
      </c>
      <c r="AK15" s="229">
        <f t="shared" si="13"/>
        <v>4</v>
      </c>
      <c r="AL15" s="229">
        <f t="shared" si="14"/>
        <v>5</v>
      </c>
      <c r="AM15" s="229">
        <f t="shared" si="15"/>
        <v>4</v>
      </c>
      <c r="AN15" s="229">
        <f t="shared" si="16"/>
        <v>5</v>
      </c>
      <c r="AO15" s="229">
        <f t="shared" si="17"/>
        <v>4</v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54" x14ac:dyDescent="0.25">
      <c r="A16" s="73">
        <v>11</v>
      </c>
      <c r="B16" s="273"/>
      <c r="C16" s="108" t="s">
        <v>31</v>
      </c>
      <c r="D16" s="203" t="s">
        <v>873</v>
      </c>
      <c r="E16" s="77">
        <v>2634</v>
      </c>
      <c r="F16" s="78"/>
      <c r="G16" s="78" t="s">
        <v>783</v>
      </c>
      <c r="H16" s="78">
        <v>3</v>
      </c>
      <c r="I16" s="78">
        <v>3</v>
      </c>
      <c r="J16" s="78">
        <v>5</v>
      </c>
      <c r="K16" s="78">
        <v>3</v>
      </c>
      <c r="L16" s="78">
        <v>3</v>
      </c>
      <c r="M16" s="78">
        <v>4</v>
      </c>
      <c r="N16" s="78">
        <v>3</v>
      </c>
      <c r="O16" s="78"/>
      <c r="P16" s="78"/>
      <c r="Q16" s="78"/>
      <c r="R16" s="93"/>
      <c r="S16" s="78"/>
      <c r="T16" s="78"/>
      <c r="U16" s="78"/>
      <c r="V16" s="230">
        <f t="shared" si="0"/>
        <v>2</v>
      </c>
      <c r="W16" s="182">
        <f t="shared" si="1"/>
        <v>0</v>
      </c>
      <c r="X16" s="182">
        <f t="shared" si="2"/>
        <v>0</v>
      </c>
      <c r="Y16" s="182">
        <f t="shared" si="3"/>
        <v>1</v>
      </c>
      <c r="Z16" s="182">
        <f t="shared" si="4"/>
        <v>5</v>
      </c>
      <c r="AA16" s="182">
        <f t="shared" si="5"/>
        <v>1</v>
      </c>
      <c r="AB16" s="182">
        <f t="shared" si="6"/>
        <v>1</v>
      </c>
      <c r="AC16" s="182">
        <f t="shared" si="7"/>
        <v>8</v>
      </c>
      <c r="AD16" s="227">
        <f t="shared" si="8"/>
        <v>3.25</v>
      </c>
      <c r="AE16" s="228">
        <f t="shared" si="26"/>
        <v>0</v>
      </c>
      <c r="AF16" s="1"/>
      <c r="AG16" s="229" t="str">
        <f t="shared" si="9"/>
        <v/>
      </c>
      <c r="AH16" s="229" t="str">
        <f t="shared" si="10"/>
        <v>н</v>
      </c>
      <c r="AI16" s="229">
        <f t="shared" si="11"/>
        <v>3</v>
      </c>
      <c r="AJ16" s="229">
        <f t="shared" si="12"/>
        <v>3</v>
      </c>
      <c r="AK16" s="229">
        <f t="shared" si="13"/>
        <v>5</v>
      </c>
      <c r="AL16" s="229">
        <f t="shared" si="14"/>
        <v>3</v>
      </c>
      <c r="AM16" s="229">
        <f t="shared" si="15"/>
        <v>3</v>
      </c>
      <c r="AN16" s="229">
        <f t="shared" si="16"/>
        <v>4</v>
      </c>
      <c r="AO16" s="229">
        <f t="shared" si="17"/>
        <v>3</v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54" x14ac:dyDescent="0.25">
      <c r="A17" s="73">
        <v>12</v>
      </c>
      <c r="B17" s="274"/>
      <c r="C17" s="108" t="s">
        <v>31</v>
      </c>
      <c r="D17" s="203" t="s">
        <v>874</v>
      </c>
      <c r="E17" s="77">
        <v>2634</v>
      </c>
      <c r="F17" s="78"/>
      <c r="G17" s="78" t="s">
        <v>759</v>
      </c>
      <c r="H17" s="78">
        <v>5</v>
      </c>
      <c r="I17" s="78">
        <v>5</v>
      </c>
      <c r="J17" s="78">
        <v>5</v>
      </c>
      <c r="K17" s="78">
        <v>5</v>
      </c>
      <c r="L17" s="78">
        <v>3</v>
      </c>
      <c r="M17" s="78">
        <v>5</v>
      </c>
      <c r="N17" s="78">
        <v>4</v>
      </c>
      <c r="O17" s="78"/>
      <c r="P17" s="78"/>
      <c r="Q17" s="78"/>
      <c r="R17" s="93"/>
      <c r="S17" s="78"/>
      <c r="T17" s="78"/>
      <c r="U17" s="78"/>
      <c r="V17" s="230">
        <f t="shared" si="0"/>
        <v>3</v>
      </c>
      <c r="W17" s="182">
        <f t="shared" si="1"/>
        <v>0</v>
      </c>
      <c r="X17" s="182">
        <f t="shared" si="2"/>
        <v>0</v>
      </c>
      <c r="Y17" s="182">
        <f t="shared" si="3"/>
        <v>0</v>
      </c>
      <c r="Z17" s="182">
        <f t="shared" si="4"/>
        <v>1</v>
      </c>
      <c r="AA17" s="182">
        <f t="shared" si="5"/>
        <v>1</v>
      </c>
      <c r="AB17" s="182">
        <f t="shared" si="6"/>
        <v>5</v>
      </c>
      <c r="AC17" s="182">
        <f t="shared" si="7"/>
        <v>7</v>
      </c>
      <c r="AD17" s="227">
        <f t="shared" si="8"/>
        <v>4.5714285714285712</v>
      </c>
      <c r="AE17" s="228">
        <f t="shared" si="26"/>
        <v>0</v>
      </c>
      <c r="AF17" s="1"/>
      <c r="AG17" s="229" t="str">
        <f t="shared" si="9"/>
        <v/>
      </c>
      <c r="AH17" s="229" t="str">
        <f t="shared" si="10"/>
        <v>З</v>
      </c>
      <c r="AI17" s="229">
        <f t="shared" si="11"/>
        <v>5</v>
      </c>
      <c r="AJ17" s="229">
        <f t="shared" si="12"/>
        <v>5</v>
      </c>
      <c r="AK17" s="229">
        <f t="shared" si="13"/>
        <v>5</v>
      </c>
      <c r="AL17" s="229">
        <f t="shared" si="14"/>
        <v>5</v>
      </c>
      <c r="AM17" s="229">
        <f t="shared" si="15"/>
        <v>3</v>
      </c>
      <c r="AN17" s="229">
        <f t="shared" si="16"/>
        <v>5</v>
      </c>
      <c r="AO17" s="229">
        <f t="shared" si="17"/>
        <v>4</v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54" x14ac:dyDescent="0.25">
      <c r="A18" s="73">
        <v>13</v>
      </c>
      <c r="B18" s="190"/>
      <c r="C18" s="108" t="s">
        <v>31</v>
      </c>
      <c r="D18" s="206" t="s">
        <v>875</v>
      </c>
      <c r="E18" s="77">
        <v>2634</v>
      </c>
      <c r="F18" s="78"/>
      <c r="G18" s="78" t="s">
        <v>759</v>
      </c>
      <c r="H18" s="78">
        <v>4</v>
      </c>
      <c r="I18" s="78">
        <v>4</v>
      </c>
      <c r="J18" s="78">
        <v>5</v>
      </c>
      <c r="K18" s="78">
        <v>4</v>
      </c>
      <c r="L18" s="78">
        <v>3</v>
      </c>
      <c r="M18" s="78">
        <v>5</v>
      </c>
      <c r="N18" s="78">
        <v>4</v>
      </c>
      <c r="O18" s="78"/>
      <c r="P18" s="78"/>
      <c r="Q18" s="78"/>
      <c r="R18" s="93"/>
      <c r="S18" s="78"/>
      <c r="T18" s="78"/>
      <c r="U18" s="78"/>
      <c r="V18" s="230">
        <f t="shared" si="0"/>
        <v>3</v>
      </c>
      <c r="W18" s="182">
        <f t="shared" si="1"/>
        <v>0</v>
      </c>
      <c r="X18" s="182">
        <f t="shared" si="2"/>
        <v>0</v>
      </c>
      <c r="Y18" s="182">
        <f t="shared" si="3"/>
        <v>0</v>
      </c>
      <c r="Z18" s="182">
        <f t="shared" si="4"/>
        <v>1</v>
      </c>
      <c r="AA18" s="182">
        <f t="shared" si="5"/>
        <v>4</v>
      </c>
      <c r="AB18" s="182">
        <f t="shared" si="6"/>
        <v>2</v>
      </c>
      <c r="AC18" s="182">
        <f t="shared" si="7"/>
        <v>7</v>
      </c>
      <c r="AD18" s="227">
        <f t="shared" si="8"/>
        <v>4.1428571428571432</v>
      </c>
      <c r="AE18" s="228">
        <f t="shared" si="26"/>
        <v>0</v>
      </c>
      <c r="AF18" s="1"/>
      <c r="AG18" s="229" t="str">
        <f t="shared" si="9"/>
        <v/>
      </c>
      <c r="AH18" s="229" t="str">
        <f t="shared" si="10"/>
        <v>З</v>
      </c>
      <c r="AI18" s="229">
        <f t="shared" si="11"/>
        <v>4</v>
      </c>
      <c r="AJ18" s="229">
        <f t="shared" si="12"/>
        <v>4</v>
      </c>
      <c r="AK18" s="229">
        <f t="shared" si="13"/>
        <v>5</v>
      </c>
      <c r="AL18" s="229">
        <f t="shared" si="14"/>
        <v>4</v>
      </c>
      <c r="AM18" s="229">
        <f t="shared" si="15"/>
        <v>3</v>
      </c>
      <c r="AN18" s="229">
        <f t="shared" si="16"/>
        <v>5</v>
      </c>
      <c r="AO18" s="229">
        <f t="shared" si="17"/>
        <v>4</v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36" x14ac:dyDescent="0.25">
      <c r="A19" s="73">
        <v>14</v>
      </c>
      <c r="B19" s="190"/>
      <c r="C19" s="108" t="s">
        <v>31</v>
      </c>
      <c r="D19" s="203" t="s">
        <v>876</v>
      </c>
      <c r="E19" s="77">
        <v>2634</v>
      </c>
      <c r="F19" s="78"/>
      <c r="G19" s="78" t="s">
        <v>759</v>
      </c>
      <c r="H19" s="78">
        <v>4</v>
      </c>
      <c r="I19" s="78">
        <v>4</v>
      </c>
      <c r="J19" s="78">
        <v>5</v>
      </c>
      <c r="K19" s="78">
        <v>5</v>
      </c>
      <c r="L19" s="326">
        <v>4</v>
      </c>
      <c r="M19" s="78">
        <v>4</v>
      </c>
      <c r="N19" s="78">
        <v>4</v>
      </c>
      <c r="O19" s="78"/>
      <c r="P19" s="78"/>
      <c r="Q19" s="78"/>
      <c r="R19" s="78"/>
      <c r="S19" s="78"/>
      <c r="T19" s="78"/>
      <c r="U19" s="78"/>
      <c r="V19" s="230">
        <f t="shared" si="0"/>
        <v>4</v>
      </c>
      <c r="W19" s="182">
        <f t="shared" si="1"/>
        <v>0</v>
      </c>
      <c r="X19" s="182">
        <f t="shared" si="2"/>
        <v>0</v>
      </c>
      <c r="Y19" s="182">
        <f t="shared" si="3"/>
        <v>0</v>
      </c>
      <c r="Z19" s="182">
        <f t="shared" si="4"/>
        <v>0</v>
      </c>
      <c r="AA19" s="182">
        <f t="shared" si="5"/>
        <v>5</v>
      </c>
      <c r="AB19" s="182">
        <f t="shared" si="6"/>
        <v>2</v>
      </c>
      <c r="AC19" s="182">
        <f t="shared" si="7"/>
        <v>7</v>
      </c>
      <c r="AD19" s="227">
        <f t="shared" si="8"/>
        <v>4.2857142857142856</v>
      </c>
      <c r="AE19" s="228">
        <f t="shared" si="26"/>
        <v>0</v>
      </c>
      <c r="AF19" s="1"/>
      <c r="AG19" s="229" t="str">
        <f t="shared" si="9"/>
        <v/>
      </c>
      <c r="AH19" s="229" t="str">
        <f t="shared" si="10"/>
        <v>З</v>
      </c>
      <c r="AI19" s="229">
        <f t="shared" si="11"/>
        <v>4</v>
      </c>
      <c r="AJ19" s="229">
        <f t="shared" si="12"/>
        <v>4</v>
      </c>
      <c r="AK19" s="229">
        <f t="shared" si="13"/>
        <v>5</v>
      </c>
      <c r="AL19" s="229">
        <f t="shared" si="14"/>
        <v>5</v>
      </c>
      <c r="AM19" s="229">
        <f t="shared" si="15"/>
        <v>4</v>
      </c>
      <c r="AN19" s="229">
        <f t="shared" si="16"/>
        <v>4</v>
      </c>
      <c r="AO19" s="229">
        <f t="shared" si="17"/>
        <v>4</v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36" x14ac:dyDescent="0.25">
      <c r="A20" s="73">
        <v>15</v>
      </c>
      <c r="B20" s="190"/>
      <c r="C20" s="108" t="s">
        <v>31</v>
      </c>
      <c r="D20" s="203" t="s">
        <v>877</v>
      </c>
      <c r="E20" s="77">
        <v>2634</v>
      </c>
      <c r="F20" s="78"/>
      <c r="G20" s="78" t="s">
        <v>759</v>
      </c>
      <c r="H20" s="78">
        <v>4</v>
      </c>
      <c r="I20" s="78">
        <v>4</v>
      </c>
      <c r="J20" s="78">
        <v>5</v>
      </c>
      <c r="K20" s="78">
        <v>5</v>
      </c>
      <c r="L20" s="78">
        <v>4</v>
      </c>
      <c r="M20" s="78">
        <v>5</v>
      </c>
      <c r="N20" s="78">
        <v>3</v>
      </c>
      <c r="O20" s="78"/>
      <c r="P20" s="78"/>
      <c r="Q20" s="78"/>
      <c r="R20" s="93"/>
      <c r="S20" s="78"/>
      <c r="T20" s="78"/>
      <c r="U20" s="78"/>
      <c r="V20" s="230">
        <f t="shared" si="0"/>
        <v>3</v>
      </c>
      <c r="W20" s="182">
        <f t="shared" si="1"/>
        <v>0</v>
      </c>
      <c r="X20" s="182">
        <f t="shared" si="2"/>
        <v>0</v>
      </c>
      <c r="Y20" s="182">
        <f t="shared" si="3"/>
        <v>0</v>
      </c>
      <c r="Z20" s="182">
        <f t="shared" si="4"/>
        <v>1</v>
      </c>
      <c r="AA20" s="182">
        <f t="shared" si="5"/>
        <v>3</v>
      </c>
      <c r="AB20" s="182">
        <f t="shared" si="6"/>
        <v>3</v>
      </c>
      <c r="AC20" s="182">
        <f t="shared" si="7"/>
        <v>7</v>
      </c>
      <c r="AD20" s="227">
        <f t="shared" si="8"/>
        <v>4.2857142857142856</v>
      </c>
      <c r="AE20" s="228">
        <f t="shared" si="26"/>
        <v>0</v>
      </c>
      <c r="AF20" s="1"/>
      <c r="AG20" s="229" t="str">
        <f t="shared" si="9"/>
        <v/>
      </c>
      <c r="AH20" s="229" t="str">
        <f t="shared" si="10"/>
        <v>З</v>
      </c>
      <c r="AI20" s="229">
        <f t="shared" si="11"/>
        <v>4</v>
      </c>
      <c r="AJ20" s="229">
        <f t="shared" si="12"/>
        <v>4</v>
      </c>
      <c r="AK20" s="229">
        <f t="shared" si="13"/>
        <v>5</v>
      </c>
      <c r="AL20" s="229">
        <f t="shared" si="14"/>
        <v>5</v>
      </c>
      <c r="AM20" s="229">
        <f t="shared" si="15"/>
        <v>4</v>
      </c>
      <c r="AN20" s="229">
        <f t="shared" si="16"/>
        <v>5</v>
      </c>
      <c r="AO20" s="229">
        <f t="shared" si="17"/>
        <v>3</v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36" x14ac:dyDescent="0.25">
      <c r="A21" s="73">
        <v>16</v>
      </c>
      <c r="B21" s="190"/>
      <c r="C21" s="108" t="s">
        <v>31</v>
      </c>
      <c r="D21" s="203" t="s">
        <v>878</v>
      </c>
      <c r="E21" s="77">
        <v>2634</v>
      </c>
      <c r="F21" s="78"/>
      <c r="G21" s="78" t="s">
        <v>759</v>
      </c>
      <c r="H21" s="78">
        <v>4</v>
      </c>
      <c r="I21" s="78">
        <v>3</v>
      </c>
      <c r="J21" s="78">
        <v>4</v>
      </c>
      <c r="K21" s="326">
        <v>5</v>
      </c>
      <c r="L21" s="78">
        <v>4</v>
      </c>
      <c r="M21" s="78">
        <v>4</v>
      </c>
      <c r="N21" s="78">
        <v>3</v>
      </c>
      <c r="O21" s="78"/>
      <c r="P21" s="78"/>
      <c r="Q21" s="78"/>
      <c r="R21" s="93"/>
      <c r="S21" s="78"/>
      <c r="T21" s="78"/>
      <c r="U21" s="78"/>
      <c r="V21" s="230">
        <f t="shared" si="0"/>
        <v>3</v>
      </c>
      <c r="W21" s="182">
        <f t="shared" si="1"/>
        <v>0</v>
      </c>
      <c r="X21" s="182">
        <f t="shared" si="2"/>
        <v>0</v>
      </c>
      <c r="Y21" s="182">
        <f t="shared" si="3"/>
        <v>0</v>
      </c>
      <c r="Z21" s="182">
        <f t="shared" si="4"/>
        <v>2</v>
      </c>
      <c r="AA21" s="182">
        <f t="shared" si="5"/>
        <v>4</v>
      </c>
      <c r="AB21" s="182">
        <f t="shared" si="6"/>
        <v>1</v>
      </c>
      <c r="AC21" s="182">
        <f t="shared" si="7"/>
        <v>7</v>
      </c>
      <c r="AD21" s="227">
        <f t="shared" si="8"/>
        <v>3.8571428571428572</v>
      </c>
      <c r="AE21" s="228">
        <f t="shared" si="26"/>
        <v>0</v>
      </c>
      <c r="AF21" s="1"/>
      <c r="AG21" s="229" t="str">
        <f t="shared" si="9"/>
        <v/>
      </c>
      <c r="AH21" s="229" t="str">
        <f t="shared" si="10"/>
        <v>З</v>
      </c>
      <c r="AI21" s="229">
        <f t="shared" si="11"/>
        <v>4</v>
      </c>
      <c r="AJ21" s="229">
        <f t="shared" si="12"/>
        <v>3</v>
      </c>
      <c r="AK21" s="229">
        <f t="shared" si="13"/>
        <v>4</v>
      </c>
      <c r="AL21" s="229">
        <f t="shared" si="14"/>
        <v>5</v>
      </c>
      <c r="AM21" s="229">
        <f t="shared" si="15"/>
        <v>4</v>
      </c>
      <c r="AN21" s="229">
        <f t="shared" si="16"/>
        <v>4</v>
      </c>
      <c r="AO21" s="229">
        <f t="shared" si="17"/>
        <v>3</v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54" x14ac:dyDescent="0.25">
      <c r="A22" s="73">
        <v>17</v>
      </c>
      <c r="B22" s="190"/>
      <c r="C22" s="108" t="s">
        <v>31</v>
      </c>
      <c r="D22" s="203" t="s">
        <v>879</v>
      </c>
      <c r="E22" s="77">
        <v>2634</v>
      </c>
      <c r="F22" s="78"/>
      <c r="G22" s="78" t="s">
        <v>759</v>
      </c>
      <c r="H22" s="78">
        <v>5</v>
      </c>
      <c r="I22" s="78">
        <v>5</v>
      </c>
      <c r="J22" s="78">
        <v>5</v>
      </c>
      <c r="K22" s="78">
        <v>5</v>
      </c>
      <c r="L22" s="78">
        <v>5</v>
      </c>
      <c r="M22" s="78">
        <v>5</v>
      </c>
      <c r="N22" s="78">
        <v>5</v>
      </c>
      <c r="O22" s="78"/>
      <c r="P22" s="78"/>
      <c r="Q22" s="78"/>
      <c r="R22" s="93"/>
      <c r="S22" s="78"/>
      <c r="T22" s="78"/>
      <c r="U22" s="78"/>
      <c r="V22" s="230">
        <f t="shared" si="0"/>
        <v>5</v>
      </c>
      <c r="W22" s="182">
        <f t="shared" si="1"/>
        <v>0</v>
      </c>
      <c r="X22" s="182">
        <f t="shared" si="2"/>
        <v>0</v>
      </c>
      <c r="Y22" s="182">
        <f t="shared" si="3"/>
        <v>0</v>
      </c>
      <c r="Z22" s="182">
        <f t="shared" si="4"/>
        <v>0</v>
      </c>
      <c r="AA22" s="182">
        <f t="shared" si="5"/>
        <v>0</v>
      </c>
      <c r="AB22" s="182">
        <f t="shared" si="6"/>
        <v>7</v>
      </c>
      <c r="AC22" s="182">
        <f t="shared" si="7"/>
        <v>7</v>
      </c>
      <c r="AD22" s="227">
        <f t="shared" si="8"/>
        <v>5</v>
      </c>
      <c r="AE22" s="228">
        <f t="shared" si="26"/>
        <v>0</v>
      </c>
      <c r="AF22" s="1"/>
      <c r="AG22" s="229" t="str">
        <f t="shared" si="9"/>
        <v/>
      </c>
      <c r="AH22" s="229" t="str">
        <f t="shared" si="10"/>
        <v>З</v>
      </c>
      <c r="AI22" s="229">
        <f t="shared" si="11"/>
        <v>5</v>
      </c>
      <c r="AJ22" s="229">
        <f t="shared" si="12"/>
        <v>5</v>
      </c>
      <c r="AK22" s="229">
        <f t="shared" si="13"/>
        <v>5</v>
      </c>
      <c r="AL22" s="229">
        <f t="shared" si="14"/>
        <v>5</v>
      </c>
      <c r="AM22" s="229">
        <f t="shared" si="15"/>
        <v>5</v>
      </c>
      <c r="AN22" s="229">
        <f t="shared" si="16"/>
        <v>5</v>
      </c>
      <c r="AO22" s="229">
        <f t="shared" si="17"/>
        <v>5</v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36" x14ac:dyDescent="0.25">
      <c r="A23" s="73">
        <v>18</v>
      </c>
      <c r="B23" s="190"/>
      <c r="C23" s="108" t="s">
        <v>110</v>
      </c>
      <c r="D23" s="203" t="s">
        <v>880</v>
      </c>
      <c r="E23" s="77">
        <v>2634</v>
      </c>
      <c r="F23" s="78"/>
      <c r="G23" s="78" t="s">
        <v>759</v>
      </c>
      <c r="H23" s="78">
        <v>4</v>
      </c>
      <c r="I23" s="78">
        <v>5</v>
      </c>
      <c r="J23" s="78">
        <v>4</v>
      </c>
      <c r="K23" s="78">
        <v>4</v>
      </c>
      <c r="L23" s="78">
        <v>3</v>
      </c>
      <c r="M23" s="78">
        <v>4</v>
      </c>
      <c r="N23" s="78">
        <v>3</v>
      </c>
      <c r="O23" s="78"/>
      <c r="P23" s="78"/>
      <c r="Q23" s="78"/>
      <c r="R23" s="93"/>
      <c r="S23" s="78"/>
      <c r="T23" s="78"/>
      <c r="U23" s="78"/>
      <c r="V23" s="230">
        <f t="shared" si="0"/>
        <v>3</v>
      </c>
      <c r="W23" s="182">
        <f t="shared" si="1"/>
        <v>0</v>
      </c>
      <c r="X23" s="182">
        <f t="shared" si="2"/>
        <v>0</v>
      </c>
      <c r="Y23" s="182">
        <f t="shared" si="3"/>
        <v>0</v>
      </c>
      <c r="Z23" s="182">
        <f t="shared" si="4"/>
        <v>2</v>
      </c>
      <c r="AA23" s="182">
        <f t="shared" si="5"/>
        <v>4</v>
      </c>
      <c r="AB23" s="182">
        <f t="shared" si="6"/>
        <v>1</v>
      </c>
      <c r="AC23" s="182">
        <f t="shared" si="7"/>
        <v>7</v>
      </c>
      <c r="AD23" s="227">
        <f t="shared" si="8"/>
        <v>3.8571428571428572</v>
      </c>
      <c r="AE23" s="228">
        <f t="shared" si="26"/>
        <v>0</v>
      </c>
      <c r="AF23" s="1"/>
      <c r="AG23" s="229" t="str">
        <f t="shared" si="9"/>
        <v/>
      </c>
      <c r="AH23" s="229" t="str">
        <f t="shared" si="10"/>
        <v>З</v>
      </c>
      <c r="AI23" s="229">
        <f t="shared" si="11"/>
        <v>4</v>
      </c>
      <c r="AJ23" s="229">
        <f t="shared" si="12"/>
        <v>5</v>
      </c>
      <c r="AK23" s="229">
        <f t="shared" si="13"/>
        <v>4</v>
      </c>
      <c r="AL23" s="229">
        <f t="shared" si="14"/>
        <v>4</v>
      </c>
      <c r="AM23" s="229">
        <f t="shared" si="15"/>
        <v>3</v>
      </c>
      <c r="AN23" s="229">
        <f t="shared" si="16"/>
        <v>4</v>
      </c>
      <c r="AO23" s="229">
        <f t="shared" si="17"/>
        <v>3</v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54" x14ac:dyDescent="0.25">
      <c r="A24" s="73">
        <v>19</v>
      </c>
      <c r="B24" s="190"/>
      <c r="C24" s="108" t="s">
        <v>31</v>
      </c>
      <c r="D24" s="206" t="s">
        <v>881</v>
      </c>
      <c r="E24" s="77">
        <v>2634</v>
      </c>
      <c r="F24" s="78"/>
      <c r="G24" s="78" t="s">
        <v>759</v>
      </c>
      <c r="H24" s="78">
        <v>4</v>
      </c>
      <c r="I24" s="78">
        <v>4</v>
      </c>
      <c r="J24" s="78">
        <v>5</v>
      </c>
      <c r="K24" s="326">
        <v>5</v>
      </c>
      <c r="L24" s="78">
        <v>5</v>
      </c>
      <c r="M24" s="78">
        <v>4</v>
      </c>
      <c r="N24" s="78">
        <v>4</v>
      </c>
      <c r="O24" s="78"/>
      <c r="P24" s="78"/>
      <c r="Q24" s="78"/>
      <c r="R24" s="78"/>
      <c r="S24" s="78"/>
      <c r="T24" s="78"/>
      <c r="U24" s="78"/>
      <c r="V24" s="230">
        <f t="shared" si="0"/>
        <v>4</v>
      </c>
      <c r="W24" s="182">
        <f t="shared" si="1"/>
        <v>0</v>
      </c>
      <c r="X24" s="182">
        <f t="shared" si="2"/>
        <v>0</v>
      </c>
      <c r="Y24" s="182">
        <f t="shared" si="3"/>
        <v>0</v>
      </c>
      <c r="Z24" s="182">
        <f t="shared" si="4"/>
        <v>0</v>
      </c>
      <c r="AA24" s="182">
        <f t="shared" si="5"/>
        <v>4</v>
      </c>
      <c r="AB24" s="182">
        <f t="shared" si="6"/>
        <v>3</v>
      </c>
      <c r="AC24" s="182">
        <f t="shared" si="7"/>
        <v>7</v>
      </c>
      <c r="AD24" s="227">
        <f t="shared" si="8"/>
        <v>4.4285714285714288</v>
      </c>
      <c r="AE24" s="228">
        <f t="shared" si="26"/>
        <v>0</v>
      </c>
      <c r="AF24" s="1"/>
      <c r="AG24" s="229" t="str">
        <f t="shared" si="9"/>
        <v/>
      </c>
      <c r="AH24" s="229" t="str">
        <f t="shared" si="10"/>
        <v>З</v>
      </c>
      <c r="AI24" s="229">
        <f t="shared" si="11"/>
        <v>4</v>
      </c>
      <c r="AJ24" s="229">
        <f t="shared" si="12"/>
        <v>4</v>
      </c>
      <c r="AK24" s="229">
        <f t="shared" si="13"/>
        <v>5</v>
      </c>
      <c r="AL24" s="229">
        <f t="shared" si="14"/>
        <v>5</v>
      </c>
      <c r="AM24" s="229">
        <f t="shared" si="15"/>
        <v>5</v>
      </c>
      <c r="AN24" s="229">
        <f t="shared" si="16"/>
        <v>4</v>
      </c>
      <c r="AO24" s="229">
        <f t="shared" si="17"/>
        <v>4</v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36" x14ac:dyDescent="0.25">
      <c r="A25" s="73">
        <v>20</v>
      </c>
      <c r="B25" s="190"/>
      <c r="C25" s="108" t="s">
        <v>31</v>
      </c>
      <c r="D25" s="203" t="s">
        <v>882</v>
      </c>
      <c r="E25" s="77">
        <v>2634</v>
      </c>
      <c r="F25" s="78"/>
      <c r="G25" s="78" t="s">
        <v>759</v>
      </c>
      <c r="H25" s="78">
        <v>3</v>
      </c>
      <c r="I25" s="78">
        <v>3</v>
      </c>
      <c r="J25" s="78">
        <v>4</v>
      </c>
      <c r="K25" s="93">
        <v>5</v>
      </c>
      <c r="L25" s="78">
        <v>3</v>
      </c>
      <c r="M25" s="78">
        <v>3</v>
      </c>
      <c r="N25" s="78">
        <v>3</v>
      </c>
      <c r="O25" s="78"/>
      <c r="P25" s="78"/>
      <c r="Q25" s="78"/>
      <c r="R25" s="93"/>
      <c r="S25" s="78"/>
      <c r="T25" s="78"/>
      <c r="U25" s="78"/>
      <c r="V25" s="230">
        <f t="shared" si="0"/>
        <v>3</v>
      </c>
      <c r="W25" s="182">
        <f t="shared" si="1"/>
        <v>0</v>
      </c>
      <c r="X25" s="182">
        <f t="shared" si="2"/>
        <v>0</v>
      </c>
      <c r="Y25" s="182">
        <f t="shared" si="3"/>
        <v>0</v>
      </c>
      <c r="Z25" s="182">
        <f t="shared" si="4"/>
        <v>5</v>
      </c>
      <c r="AA25" s="182">
        <f t="shared" si="5"/>
        <v>1</v>
      </c>
      <c r="AB25" s="182">
        <f t="shared" si="6"/>
        <v>1</v>
      </c>
      <c r="AC25" s="182">
        <f t="shared" si="7"/>
        <v>7</v>
      </c>
      <c r="AD25" s="227">
        <f t="shared" si="8"/>
        <v>3.4285714285714284</v>
      </c>
      <c r="AE25" s="228">
        <f t="shared" si="26"/>
        <v>0</v>
      </c>
      <c r="AF25" s="1"/>
      <c r="AG25" s="229" t="str">
        <f t="shared" si="9"/>
        <v/>
      </c>
      <c r="AH25" s="229" t="str">
        <f t="shared" si="10"/>
        <v>З</v>
      </c>
      <c r="AI25" s="229">
        <f t="shared" si="11"/>
        <v>3</v>
      </c>
      <c r="AJ25" s="229">
        <f t="shared" si="12"/>
        <v>3</v>
      </c>
      <c r="AK25" s="229">
        <f t="shared" si="13"/>
        <v>4</v>
      </c>
      <c r="AL25" s="229">
        <f t="shared" si="14"/>
        <v>5</v>
      </c>
      <c r="AM25" s="229">
        <f t="shared" si="15"/>
        <v>3</v>
      </c>
      <c r="AN25" s="229">
        <f t="shared" si="16"/>
        <v>3</v>
      </c>
      <c r="AO25" s="229">
        <f t="shared" si="17"/>
        <v>3</v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73">
        <v>21</v>
      </c>
      <c r="B26" s="190"/>
      <c r="C26" s="108" t="s">
        <v>31</v>
      </c>
      <c r="D26" s="203" t="s">
        <v>883</v>
      </c>
      <c r="E26" s="77">
        <v>2634</v>
      </c>
      <c r="F26" s="78"/>
      <c r="G26" s="78" t="s">
        <v>759</v>
      </c>
      <c r="H26" s="78">
        <v>5</v>
      </c>
      <c r="I26" s="78">
        <v>3</v>
      </c>
      <c r="J26" s="78">
        <v>3</v>
      </c>
      <c r="K26" s="93">
        <v>5</v>
      </c>
      <c r="L26" s="78">
        <v>3</v>
      </c>
      <c r="M26" s="78">
        <v>4</v>
      </c>
      <c r="N26" s="78">
        <v>4</v>
      </c>
      <c r="O26" s="78"/>
      <c r="P26" s="78"/>
      <c r="Q26" s="78"/>
      <c r="R26" s="93"/>
      <c r="S26" s="78"/>
      <c r="T26" s="78"/>
      <c r="U26" s="78"/>
      <c r="V26" s="230">
        <f t="shared" si="0"/>
        <v>3</v>
      </c>
      <c r="W26" s="182">
        <f t="shared" si="1"/>
        <v>0</v>
      </c>
      <c r="X26" s="182">
        <f t="shared" si="2"/>
        <v>0</v>
      </c>
      <c r="Y26" s="182">
        <f t="shared" si="3"/>
        <v>0</v>
      </c>
      <c r="Z26" s="182">
        <f t="shared" si="4"/>
        <v>3</v>
      </c>
      <c r="AA26" s="182">
        <f t="shared" si="5"/>
        <v>2</v>
      </c>
      <c r="AB26" s="182">
        <f t="shared" si="6"/>
        <v>2</v>
      </c>
      <c r="AC26" s="182">
        <f t="shared" si="7"/>
        <v>7</v>
      </c>
      <c r="AD26" s="227">
        <f t="shared" si="8"/>
        <v>3.8571428571428572</v>
      </c>
      <c r="AE26" s="228">
        <f t="shared" si="26"/>
        <v>0</v>
      </c>
      <c r="AF26" s="1"/>
      <c r="AG26" s="229" t="str">
        <f t="shared" si="9"/>
        <v/>
      </c>
      <c r="AH26" s="229" t="str">
        <f t="shared" si="10"/>
        <v>З</v>
      </c>
      <c r="AI26" s="229">
        <f t="shared" si="11"/>
        <v>5</v>
      </c>
      <c r="AJ26" s="229">
        <f t="shared" si="12"/>
        <v>3</v>
      </c>
      <c r="AK26" s="229">
        <f t="shared" si="13"/>
        <v>3</v>
      </c>
      <c r="AL26" s="229">
        <f t="shared" si="14"/>
        <v>5</v>
      </c>
      <c r="AM26" s="229">
        <f t="shared" si="15"/>
        <v>3</v>
      </c>
      <c r="AN26" s="229">
        <f t="shared" si="16"/>
        <v>4</v>
      </c>
      <c r="AO26" s="229">
        <f t="shared" si="17"/>
        <v>4</v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54" x14ac:dyDescent="0.25">
      <c r="A27" s="73">
        <v>22</v>
      </c>
      <c r="B27" s="190"/>
      <c r="C27" s="108" t="s">
        <v>31</v>
      </c>
      <c r="D27" s="203" t="s">
        <v>884</v>
      </c>
      <c r="E27" s="77">
        <v>2634</v>
      </c>
      <c r="F27" s="78"/>
      <c r="G27" s="78" t="s">
        <v>759</v>
      </c>
      <c r="H27" s="78">
        <v>4</v>
      </c>
      <c r="I27" s="78">
        <v>3</v>
      </c>
      <c r="J27" s="78">
        <v>5</v>
      </c>
      <c r="K27" s="326">
        <v>4</v>
      </c>
      <c r="L27" s="78">
        <v>5</v>
      </c>
      <c r="M27" s="78">
        <v>4</v>
      </c>
      <c r="N27" s="78">
        <v>3</v>
      </c>
      <c r="O27" s="78"/>
      <c r="P27" s="78"/>
      <c r="Q27" s="78"/>
      <c r="R27" s="93"/>
      <c r="S27" s="78"/>
      <c r="T27" s="78"/>
      <c r="U27" s="78"/>
      <c r="V27" s="230">
        <f t="shared" si="0"/>
        <v>3</v>
      </c>
      <c r="W27" s="182">
        <f t="shared" si="1"/>
        <v>0</v>
      </c>
      <c r="X27" s="182">
        <f t="shared" si="2"/>
        <v>0</v>
      </c>
      <c r="Y27" s="182">
        <f t="shared" si="3"/>
        <v>0</v>
      </c>
      <c r="Z27" s="182">
        <f t="shared" si="4"/>
        <v>2</v>
      </c>
      <c r="AA27" s="182">
        <f t="shared" si="5"/>
        <v>3</v>
      </c>
      <c r="AB27" s="182">
        <f t="shared" si="6"/>
        <v>2</v>
      </c>
      <c r="AC27" s="182">
        <f t="shared" si="7"/>
        <v>7</v>
      </c>
      <c r="AD27" s="227">
        <f t="shared" si="8"/>
        <v>4</v>
      </c>
      <c r="AE27" s="228">
        <f t="shared" si="26"/>
        <v>0</v>
      </c>
      <c r="AF27" s="1"/>
      <c r="AG27" s="229" t="str">
        <f t="shared" si="9"/>
        <v/>
      </c>
      <c r="AH27" s="229" t="str">
        <f t="shared" si="10"/>
        <v>З</v>
      </c>
      <c r="AI27" s="229">
        <f t="shared" si="11"/>
        <v>4</v>
      </c>
      <c r="AJ27" s="229">
        <f t="shared" si="12"/>
        <v>3</v>
      </c>
      <c r="AK27" s="229">
        <f t="shared" si="13"/>
        <v>5</v>
      </c>
      <c r="AL27" s="229">
        <f t="shared" si="14"/>
        <v>4</v>
      </c>
      <c r="AM27" s="229">
        <f t="shared" si="15"/>
        <v>5</v>
      </c>
      <c r="AN27" s="229">
        <f t="shared" si="16"/>
        <v>4</v>
      </c>
      <c r="AO27" s="229">
        <f t="shared" si="17"/>
        <v>3</v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36" x14ac:dyDescent="0.25">
      <c r="A28" s="73">
        <v>23</v>
      </c>
      <c r="B28" s="190"/>
      <c r="C28" s="108" t="s">
        <v>31</v>
      </c>
      <c r="D28" s="203" t="s">
        <v>885</v>
      </c>
      <c r="E28" s="77">
        <v>2634</v>
      </c>
      <c r="F28" s="78"/>
      <c r="G28" s="78" t="s">
        <v>759</v>
      </c>
      <c r="H28" s="78">
        <v>4</v>
      </c>
      <c r="I28" s="78">
        <v>4</v>
      </c>
      <c r="J28" s="78">
        <v>5</v>
      </c>
      <c r="K28" s="93">
        <v>5</v>
      </c>
      <c r="L28" s="78">
        <v>3</v>
      </c>
      <c r="M28" s="78">
        <v>4</v>
      </c>
      <c r="N28" s="78">
        <v>4</v>
      </c>
      <c r="O28" s="78"/>
      <c r="P28" s="78"/>
      <c r="Q28" s="78"/>
      <c r="R28" s="93"/>
      <c r="S28" s="78"/>
      <c r="T28" s="78"/>
      <c r="U28" s="78"/>
      <c r="V28" s="230">
        <f t="shared" si="0"/>
        <v>3</v>
      </c>
      <c r="W28" s="182">
        <f t="shared" si="1"/>
        <v>0</v>
      </c>
      <c r="X28" s="182">
        <f t="shared" si="2"/>
        <v>0</v>
      </c>
      <c r="Y28" s="182">
        <f t="shared" si="3"/>
        <v>0</v>
      </c>
      <c r="Z28" s="182">
        <f t="shared" si="4"/>
        <v>1</v>
      </c>
      <c r="AA28" s="182">
        <f t="shared" si="5"/>
        <v>4</v>
      </c>
      <c r="AB28" s="182">
        <f t="shared" si="6"/>
        <v>2</v>
      </c>
      <c r="AC28" s="182">
        <f t="shared" si="7"/>
        <v>7</v>
      </c>
      <c r="AD28" s="227">
        <f t="shared" si="8"/>
        <v>4.1428571428571432</v>
      </c>
      <c r="AE28" s="228">
        <f t="shared" si="26"/>
        <v>0</v>
      </c>
      <c r="AF28" s="1"/>
      <c r="AG28" s="229" t="str">
        <f t="shared" si="9"/>
        <v/>
      </c>
      <c r="AH28" s="229" t="str">
        <f t="shared" si="10"/>
        <v>З</v>
      </c>
      <c r="AI28" s="229">
        <f t="shared" si="11"/>
        <v>4</v>
      </c>
      <c r="AJ28" s="229">
        <f t="shared" si="12"/>
        <v>4</v>
      </c>
      <c r="AK28" s="229">
        <f t="shared" si="13"/>
        <v>5</v>
      </c>
      <c r="AL28" s="229">
        <f t="shared" si="14"/>
        <v>5</v>
      </c>
      <c r="AM28" s="229">
        <f t="shared" si="15"/>
        <v>3</v>
      </c>
      <c r="AN28" s="229">
        <f t="shared" si="16"/>
        <v>4</v>
      </c>
      <c r="AO28" s="229">
        <f t="shared" si="17"/>
        <v>4</v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54" x14ac:dyDescent="0.25">
      <c r="A29" s="73">
        <v>24</v>
      </c>
      <c r="B29" s="190"/>
      <c r="C29" s="108" t="s">
        <v>31</v>
      </c>
      <c r="D29" s="203" t="s">
        <v>886</v>
      </c>
      <c r="E29" s="77">
        <v>2634</v>
      </c>
      <c r="F29" s="78"/>
      <c r="G29" s="78" t="s">
        <v>759</v>
      </c>
      <c r="H29" s="78">
        <v>4</v>
      </c>
      <c r="I29" s="78">
        <v>3</v>
      </c>
      <c r="J29" s="78">
        <v>3</v>
      </c>
      <c r="K29" s="93">
        <v>5</v>
      </c>
      <c r="L29" s="78">
        <v>3</v>
      </c>
      <c r="M29" s="78">
        <v>4</v>
      </c>
      <c r="N29" s="78">
        <v>3</v>
      </c>
      <c r="O29" s="78"/>
      <c r="P29" s="78"/>
      <c r="Q29" s="78"/>
      <c r="R29" s="93"/>
      <c r="S29" s="78"/>
      <c r="T29" s="78"/>
      <c r="U29" s="78"/>
      <c r="V29" s="230">
        <f t="shared" si="0"/>
        <v>3</v>
      </c>
      <c r="W29" s="182">
        <f t="shared" si="1"/>
        <v>0</v>
      </c>
      <c r="X29" s="182">
        <f t="shared" si="2"/>
        <v>0</v>
      </c>
      <c r="Y29" s="182">
        <f t="shared" si="3"/>
        <v>0</v>
      </c>
      <c r="Z29" s="182">
        <f t="shared" si="4"/>
        <v>4</v>
      </c>
      <c r="AA29" s="182">
        <f t="shared" si="5"/>
        <v>2</v>
      </c>
      <c r="AB29" s="182">
        <f t="shared" si="6"/>
        <v>1</v>
      </c>
      <c r="AC29" s="182">
        <f t="shared" si="7"/>
        <v>7</v>
      </c>
      <c r="AD29" s="227">
        <f t="shared" si="8"/>
        <v>3.5714285714285716</v>
      </c>
      <c r="AE29" s="228">
        <f t="shared" si="26"/>
        <v>0</v>
      </c>
      <c r="AF29" s="1"/>
      <c r="AG29" s="229" t="str">
        <f t="shared" si="9"/>
        <v/>
      </c>
      <c r="AH29" s="229" t="str">
        <f t="shared" si="10"/>
        <v>З</v>
      </c>
      <c r="AI29" s="229">
        <f t="shared" si="11"/>
        <v>4</v>
      </c>
      <c r="AJ29" s="229">
        <f t="shared" si="12"/>
        <v>3</v>
      </c>
      <c r="AK29" s="229">
        <f t="shared" si="13"/>
        <v>3</v>
      </c>
      <c r="AL29" s="229">
        <f t="shared" si="14"/>
        <v>5</v>
      </c>
      <c r="AM29" s="229">
        <f t="shared" si="15"/>
        <v>3</v>
      </c>
      <c r="AN29" s="229">
        <f t="shared" si="16"/>
        <v>4</v>
      </c>
      <c r="AO29" s="229">
        <f t="shared" si="17"/>
        <v>3</v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54" x14ac:dyDescent="0.25">
      <c r="A30" s="73">
        <v>25</v>
      </c>
      <c r="B30" s="190"/>
      <c r="C30" s="108" t="s">
        <v>31</v>
      </c>
      <c r="D30" s="203" t="s">
        <v>887</v>
      </c>
      <c r="E30" s="77">
        <v>2634</v>
      </c>
      <c r="F30" s="78"/>
      <c r="G30" s="78" t="s">
        <v>759</v>
      </c>
      <c r="H30" s="78">
        <v>5</v>
      </c>
      <c r="I30" s="78">
        <v>5</v>
      </c>
      <c r="J30" s="78">
        <v>5</v>
      </c>
      <c r="K30" s="93">
        <v>5</v>
      </c>
      <c r="L30" s="78">
        <v>4</v>
      </c>
      <c r="M30" s="78">
        <v>5</v>
      </c>
      <c r="N30" s="78" t="s">
        <v>176</v>
      </c>
      <c r="O30" s="78"/>
      <c r="P30" s="78"/>
      <c r="Q30" s="78"/>
      <c r="R30" s="93"/>
      <c r="S30" s="78"/>
      <c r="T30" s="78"/>
      <c r="U30" s="78"/>
      <c r="V30" s="230">
        <f t="shared" si="0"/>
        <v>2</v>
      </c>
      <c r="W30" s="182">
        <f t="shared" si="1"/>
        <v>0</v>
      </c>
      <c r="X30" s="182">
        <f t="shared" si="2"/>
        <v>0</v>
      </c>
      <c r="Y30" s="182">
        <f t="shared" si="3"/>
        <v>1</v>
      </c>
      <c r="Z30" s="182">
        <f t="shared" si="4"/>
        <v>0</v>
      </c>
      <c r="AA30" s="182">
        <f t="shared" si="5"/>
        <v>1</v>
      </c>
      <c r="AB30" s="182">
        <f t="shared" si="6"/>
        <v>5</v>
      </c>
      <c r="AC30" s="182">
        <f t="shared" si="7"/>
        <v>7</v>
      </c>
      <c r="AD30" s="227">
        <f t="shared" si="8"/>
        <v>4.4285714285714288</v>
      </c>
      <c r="AE30" s="228">
        <f t="shared" si="26"/>
        <v>0</v>
      </c>
      <c r="AF30" s="1"/>
      <c r="AG30" s="229" t="str">
        <f t="shared" si="9"/>
        <v/>
      </c>
      <c r="AH30" s="229" t="str">
        <f t="shared" si="10"/>
        <v>З</v>
      </c>
      <c r="AI30" s="229">
        <f t="shared" si="11"/>
        <v>5</v>
      </c>
      <c r="AJ30" s="229">
        <f t="shared" si="12"/>
        <v>5</v>
      </c>
      <c r="AK30" s="229">
        <f t="shared" si="13"/>
        <v>5</v>
      </c>
      <c r="AL30" s="229">
        <f t="shared" si="14"/>
        <v>5</v>
      </c>
      <c r="AM30" s="229">
        <f t="shared" si="15"/>
        <v>4</v>
      </c>
      <c r="AN30" s="229">
        <f t="shared" si="16"/>
        <v>5</v>
      </c>
      <c r="AO30" s="229">
        <f t="shared" si="17"/>
        <v>2</v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54" x14ac:dyDescent="0.25">
      <c r="A31" s="73">
        <v>26</v>
      </c>
      <c r="B31" s="190"/>
      <c r="C31" s="108" t="s">
        <v>31</v>
      </c>
      <c r="D31" s="203" t="s">
        <v>888</v>
      </c>
      <c r="E31" s="77">
        <v>2634</v>
      </c>
      <c r="F31" s="78"/>
      <c r="G31" s="78" t="s">
        <v>759</v>
      </c>
      <c r="H31" s="78">
        <v>5</v>
      </c>
      <c r="I31" s="78">
        <v>4</v>
      </c>
      <c r="J31" s="78">
        <v>5</v>
      </c>
      <c r="K31" s="93">
        <v>4</v>
      </c>
      <c r="L31" s="78">
        <v>4</v>
      </c>
      <c r="M31" s="78">
        <v>4</v>
      </c>
      <c r="N31" s="78">
        <v>4</v>
      </c>
      <c r="O31" s="78"/>
      <c r="P31" s="78"/>
      <c r="Q31" s="78"/>
      <c r="R31" s="93"/>
      <c r="S31" s="78"/>
      <c r="T31" s="78"/>
      <c r="U31" s="78"/>
      <c r="V31" s="230">
        <f t="shared" si="0"/>
        <v>4</v>
      </c>
      <c r="W31" s="182">
        <f t="shared" si="1"/>
        <v>0</v>
      </c>
      <c r="X31" s="182">
        <f t="shared" si="2"/>
        <v>0</v>
      </c>
      <c r="Y31" s="182">
        <f t="shared" si="3"/>
        <v>0</v>
      </c>
      <c r="Z31" s="182">
        <f t="shared" si="4"/>
        <v>0</v>
      </c>
      <c r="AA31" s="182">
        <f t="shared" si="5"/>
        <v>5</v>
      </c>
      <c r="AB31" s="182">
        <f t="shared" si="6"/>
        <v>2</v>
      </c>
      <c r="AC31" s="182">
        <f t="shared" si="7"/>
        <v>7</v>
      </c>
      <c r="AD31" s="227">
        <f t="shared" si="8"/>
        <v>4.2857142857142856</v>
      </c>
      <c r="AE31" s="228">
        <f t="shared" si="26"/>
        <v>0</v>
      </c>
      <c r="AF31" s="1"/>
      <c r="AG31" s="229" t="str">
        <f t="shared" si="9"/>
        <v/>
      </c>
      <c r="AH31" s="229" t="str">
        <f t="shared" si="10"/>
        <v>З</v>
      </c>
      <c r="AI31" s="229">
        <f t="shared" si="11"/>
        <v>5</v>
      </c>
      <c r="AJ31" s="229">
        <f t="shared" si="12"/>
        <v>4</v>
      </c>
      <c r="AK31" s="229">
        <f t="shared" si="13"/>
        <v>5</v>
      </c>
      <c r="AL31" s="229">
        <f t="shared" si="14"/>
        <v>4</v>
      </c>
      <c r="AM31" s="229">
        <f t="shared" si="15"/>
        <v>4</v>
      </c>
      <c r="AN31" s="229">
        <f t="shared" si="16"/>
        <v>4</v>
      </c>
      <c r="AO31" s="229">
        <f t="shared" si="17"/>
        <v>4</v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54" x14ac:dyDescent="0.25">
      <c r="A32" s="73">
        <v>27</v>
      </c>
      <c r="B32" s="27"/>
      <c r="C32" s="108" t="s">
        <v>31</v>
      </c>
      <c r="D32" s="203" t="s">
        <v>889</v>
      </c>
      <c r="E32" s="77">
        <v>2634</v>
      </c>
      <c r="F32" s="78"/>
      <c r="G32" s="78" t="s">
        <v>759</v>
      </c>
      <c r="H32" s="78">
        <v>5</v>
      </c>
      <c r="I32" s="78">
        <v>4</v>
      </c>
      <c r="J32" s="78">
        <v>5</v>
      </c>
      <c r="K32" s="93">
        <v>4</v>
      </c>
      <c r="L32" s="93">
        <v>3</v>
      </c>
      <c r="M32" s="78">
        <v>4</v>
      </c>
      <c r="N32" s="78">
        <v>4</v>
      </c>
      <c r="O32" s="78"/>
      <c r="P32" s="78"/>
      <c r="Q32" s="78"/>
      <c r="R32" s="93"/>
      <c r="S32" s="78"/>
      <c r="T32" s="78"/>
      <c r="U32" s="78"/>
      <c r="V32" s="230">
        <f t="shared" si="0"/>
        <v>3</v>
      </c>
      <c r="W32" s="182">
        <f t="shared" si="1"/>
        <v>0</v>
      </c>
      <c r="X32" s="182">
        <f t="shared" si="2"/>
        <v>0</v>
      </c>
      <c r="Y32" s="182">
        <f t="shared" si="3"/>
        <v>0</v>
      </c>
      <c r="Z32" s="182">
        <f t="shared" si="4"/>
        <v>1</v>
      </c>
      <c r="AA32" s="182">
        <f t="shared" si="5"/>
        <v>4</v>
      </c>
      <c r="AB32" s="182">
        <f t="shared" si="6"/>
        <v>2</v>
      </c>
      <c r="AC32" s="182">
        <f t="shared" si="7"/>
        <v>7</v>
      </c>
      <c r="AD32" s="227">
        <f t="shared" si="8"/>
        <v>4.1428571428571432</v>
      </c>
      <c r="AE32" s="228">
        <f t="shared" si="26"/>
        <v>0</v>
      </c>
      <c r="AF32" s="1"/>
      <c r="AG32" s="229" t="str">
        <f t="shared" si="9"/>
        <v/>
      </c>
      <c r="AH32" s="229" t="str">
        <f t="shared" si="10"/>
        <v>З</v>
      </c>
      <c r="AI32" s="229">
        <f t="shared" si="11"/>
        <v>5</v>
      </c>
      <c r="AJ32" s="229">
        <f t="shared" si="12"/>
        <v>4</v>
      </c>
      <c r="AK32" s="229">
        <f t="shared" si="13"/>
        <v>5</v>
      </c>
      <c r="AL32" s="229">
        <f t="shared" si="14"/>
        <v>4</v>
      </c>
      <c r="AM32" s="229">
        <f t="shared" si="15"/>
        <v>3</v>
      </c>
      <c r="AN32" s="229">
        <f t="shared" si="16"/>
        <v>4</v>
      </c>
      <c r="AO32" s="229">
        <f t="shared" si="17"/>
        <v>4</v>
      </c>
      <c r="AP32" s="229" t="str">
        <f t="shared" si="18"/>
        <v/>
      </c>
      <c r="AQ32" s="229" t="str">
        <f t="shared" si="19"/>
        <v/>
      </c>
      <c r="AR32" s="229" t="str">
        <f t="shared" si="20"/>
        <v/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3">
      <c r="A33" s="73"/>
      <c r="B33" s="115"/>
      <c r="C33" s="115"/>
      <c r="D33" s="115"/>
      <c r="E33" s="116">
        <f>COUNTIF(E6:E32,"2634")</f>
        <v>27</v>
      </c>
      <c r="F33" s="78"/>
      <c r="G33" s="78"/>
      <c r="H33" s="78"/>
      <c r="I33" s="78"/>
      <c r="J33" s="78"/>
      <c r="K33" s="78"/>
      <c r="L33" s="93"/>
      <c r="M33" s="78"/>
      <c r="N33" s="78"/>
      <c r="O33" s="93"/>
      <c r="P33" s="78"/>
      <c r="Q33" s="78"/>
      <c r="R33" s="93"/>
      <c r="S33" s="78"/>
      <c r="T33" s="78"/>
      <c r="U33" s="78"/>
      <c r="V33" s="116"/>
      <c r="W33" s="226">
        <f>SUM(W6:W32)</f>
        <v>0</v>
      </c>
      <c r="X33" s="226">
        <f>SUM(X6:X32)</f>
        <v>0</v>
      </c>
      <c r="Y33" s="226">
        <f>SUM(Y6:Y32)-X33</f>
        <v>5</v>
      </c>
      <c r="Z33" s="226">
        <f>SUM(Z6:Z32)</f>
        <v>48</v>
      </c>
      <c r="AA33" s="226">
        <f>SUM(AA6:AA32)</f>
        <v>74</v>
      </c>
      <c r="AB33" s="226">
        <f>SUM(AB6:AB32)</f>
        <v>65</v>
      </c>
      <c r="AC33" s="226">
        <f t="shared" si="7"/>
        <v>192</v>
      </c>
      <c r="AD33" s="227"/>
      <c r="AE33" s="278"/>
      <c r="AF33" s="1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116"/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3.2" x14ac:dyDescent="0.25">
      <c r="A34" s="118"/>
      <c r="B34" s="118"/>
      <c r="C34" s="119" t="s">
        <v>62</v>
      </c>
      <c r="D34" s="119"/>
      <c r="E34" s="116"/>
      <c r="F34" s="279" t="str">
        <f t="array" ref="F34:U41">AG34:AV41</f>
        <v xml:space="preserve"> </v>
      </c>
      <c r="G34" s="279" t="str">
        <v xml:space="preserve"> </v>
      </c>
      <c r="H34" s="279">
        <v>4.2222222222222223</v>
      </c>
      <c r="I34" s="279">
        <v>3.8888888888888888</v>
      </c>
      <c r="J34" s="279">
        <v>4.5185185185185182</v>
      </c>
      <c r="K34" s="279">
        <v>4.4814814814814818</v>
      </c>
      <c r="L34" s="279">
        <v>3.5925925925925926</v>
      </c>
      <c r="M34" s="279">
        <v>4.333333333333333</v>
      </c>
      <c r="N34" s="279">
        <v>3.4444444444444446</v>
      </c>
      <c r="O34" s="121" t="str">
        <v xml:space="preserve"> </v>
      </c>
      <c r="P34" s="121" t="str">
        <v xml:space="preserve"> </v>
      </c>
      <c r="Q34" s="121" t="str">
        <v xml:space="preserve"> </v>
      </c>
      <c r="R34" s="121" t="str">
        <v xml:space="preserve"> </v>
      </c>
      <c r="S34" s="279" t="str">
        <v xml:space="preserve"> </v>
      </c>
      <c r="T34" s="279" t="str">
        <v xml:space="preserve"> </v>
      </c>
      <c r="U34" s="279" t="str">
        <v xml:space="preserve"> </v>
      </c>
      <c r="V34" s="280">
        <f>сводн.!T28</f>
        <v>3</v>
      </c>
      <c r="AD34" s="227">
        <f>IF(ISERROR(((X33+Y33)*2+Z33*3+AA33*4+AB33*5)/SUM(X33,Y33:AB33)),"",((X33+Y33)*2+Z33*3+AA33*4+AB33*5)/SUM(X33,Y33:AB33))</f>
        <v>4.036458333333333</v>
      </c>
      <c r="AE34" s="281"/>
      <c r="AF34" s="1"/>
      <c r="AG34" s="282" t="str">
        <f t="shared" ref="AG34:AV34" si="27">IF(COUNT(AG6:AG32)=0," ",SUM(AG6:AG32)/COUNT(AG6:AG32))</f>
        <v xml:space="preserve"> </v>
      </c>
      <c r="AH34" s="282" t="str">
        <f t="shared" si="27"/>
        <v xml:space="preserve"> </v>
      </c>
      <c r="AI34" s="282">
        <f t="shared" si="27"/>
        <v>4.2222222222222223</v>
      </c>
      <c r="AJ34" s="282">
        <f t="shared" si="27"/>
        <v>3.8888888888888888</v>
      </c>
      <c r="AK34" s="282">
        <f t="shared" si="27"/>
        <v>4.5185185185185182</v>
      </c>
      <c r="AL34" s="282">
        <f t="shared" si="27"/>
        <v>4.4814814814814818</v>
      </c>
      <c r="AM34" s="282">
        <f t="shared" si="27"/>
        <v>3.5925925925925926</v>
      </c>
      <c r="AN34" s="282">
        <f t="shared" si="27"/>
        <v>4.333333333333333</v>
      </c>
      <c r="AO34" s="282">
        <f t="shared" si="27"/>
        <v>3.4444444444444446</v>
      </c>
      <c r="AP34" s="282" t="str">
        <f t="shared" si="27"/>
        <v xml:space="preserve"> </v>
      </c>
      <c r="AQ34" s="282" t="str">
        <f t="shared" si="27"/>
        <v xml:space="preserve"> </v>
      </c>
      <c r="AR34" s="282" t="str">
        <f t="shared" si="27"/>
        <v xml:space="preserve"> </v>
      </c>
      <c r="AS34" s="282" t="str">
        <f t="shared" si="27"/>
        <v xml:space="preserve"> </v>
      </c>
      <c r="AT34" s="282" t="str">
        <f t="shared" si="27"/>
        <v xml:space="preserve"> </v>
      </c>
      <c r="AU34" s="282" t="str">
        <f t="shared" si="27"/>
        <v xml:space="preserve"> </v>
      </c>
      <c r="AV34" s="283" t="str">
        <f t="shared" si="27"/>
        <v xml:space="preserve"> </v>
      </c>
      <c r="AW34" s="230"/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3.2" x14ac:dyDescent="0.25">
      <c r="A35" s="127"/>
      <c r="B35" s="127"/>
      <c r="C35" s="128" t="s">
        <v>63</v>
      </c>
      <c r="D35" s="128"/>
      <c r="E35" s="129"/>
      <c r="F35" s="284" t="str">
        <v>0</v>
      </c>
      <c r="G35" s="284" t="str">
        <v>0</v>
      </c>
      <c r="H35" s="284">
        <v>9</v>
      </c>
      <c r="I35" s="284">
        <v>6</v>
      </c>
      <c r="J35" s="284">
        <v>17</v>
      </c>
      <c r="K35" s="284">
        <v>16</v>
      </c>
      <c r="L35" s="284">
        <v>4</v>
      </c>
      <c r="M35" s="284">
        <v>11</v>
      </c>
      <c r="N35" s="284">
        <v>2</v>
      </c>
      <c r="O35" s="285" t="str">
        <v>0</v>
      </c>
      <c r="P35" s="285" t="str">
        <v>0</v>
      </c>
      <c r="Q35" s="285" t="str">
        <v>0</v>
      </c>
      <c r="R35" s="285" t="str">
        <v>0</v>
      </c>
      <c r="S35" s="284" t="str">
        <v>0</v>
      </c>
      <c r="T35" s="284" t="str">
        <v>0</v>
      </c>
      <c r="U35" s="284" t="str">
        <v xml:space="preserve"> </v>
      </c>
      <c r="V35" s="286">
        <f>IF(COUNTIF(V6:V32,5)=0,"0",COUNTIF(V6:V32,5))</f>
        <v>2</v>
      </c>
      <c r="W35" s="129"/>
      <c r="X35" s="287">
        <f>SUM(X33:AB33)</f>
        <v>192</v>
      </c>
      <c r="Y35" s="287"/>
      <c r="Z35" s="287"/>
      <c r="AA35" s="287"/>
      <c r="AB35" s="287"/>
      <c r="AC35" s="287"/>
      <c r="AD35" s="227">
        <f>IF(ISERROR(((X35+Y35)*2+Z35*3+AA35*4+AB35*5)/SUM(X35,Y35:AB35)),"",((X35+Y35)*2+Z35*3+AA35*4+AB35*5)/SUM(X35,Y35:AB35))</f>
        <v>2</v>
      </c>
      <c r="AE35" s="288"/>
      <c r="AG35" s="289" t="str">
        <f t="shared" ref="AG35:AU35" si="28">IF(COUNTIF(AG6:AG32,5)=0,"0",COUNTIF(AG6:AG32,5))</f>
        <v>0</v>
      </c>
      <c r="AH35" s="289" t="str">
        <f t="shared" si="28"/>
        <v>0</v>
      </c>
      <c r="AI35" s="289">
        <f t="shared" si="28"/>
        <v>9</v>
      </c>
      <c r="AJ35" s="289">
        <f t="shared" si="28"/>
        <v>6</v>
      </c>
      <c r="AK35" s="289">
        <f t="shared" si="28"/>
        <v>17</v>
      </c>
      <c r="AL35" s="289">
        <f t="shared" si="28"/>
        <v>16</v>
      </c>
      <c r="AM35" s="289">
        <f t="shared" si="28"/>
        <v>4</v>
      </c>
      <c r="AN35" s="289">
        <f t="shared" si="28"/>
        <v>11</v>
      </c>
      <c r="AO35" s="289">
        <f t="shared" si="28"/>
        <v>2</v>
      </c>
      <c r="AP35" s="289" t="str">
        <f t="shared" si="28"/>
        <v>0</v>
      </c>
      <c r="AQ35" s="289" t="str">
        <f t="shared" si="28"/>
        <v>0</v>
      </c>
      <c r="AR35" s="289" t="str">
        <f t="shared" si="28"/>
        <v>0</v>
      </c>
      <c r="AS35" s="289" t="str">
        <f t="shared" si="28"/>
        <v>0</v>
      </c>
      <c r="AT35" s="289" t="str">
        <f t="shared" si="28"/>
        <v>0</v>
      </c>
      <c r="AU35" s="289" t="str">
        <f t="shared" si="28"/>
        <v>0</v>
      </c>
      <c r="AV35" s="290" t="str">
        <f>IF(COUNTIF(AV6:AV32,5)=0," ",COUNTIF(AV6:AV32,5))</f>
        <v xml:space="preserve"> </v>
      </c>
      <c r="AW35" s="289"/>
      <c r="AX35" s="291"/>
      <c r="AY35" s="292"/>
      <c r="AZ35" s="292"/>
      <c r="BA35" s="292"/>
      <c r="BB35" s="292"/>
      <c r="BC35" s="292"/>
      <c r="BD35" s="292"/>
      <c r="BE35" s="292"/>
      <c r="BF35" s="292"/>
      <c r="BG35" s="292"/>
      <c r="BH35" s="292"/>
      <c r="BI35" s="292"/>
      <c r="BJ35" s="292"/>
      <c r="BK35" s="292"/>
      <c r="BL35" s="292"/>
      <c r="BM35" s="292"/>
      <c r="BN35" s="292"/>
      <c r="BO35" s="293"/>
      <c r="BP35" s="293"/>
      <c r="BQ35" s="293"/>
      <c r="BR35" s="293"/>
      <c r="BS35" s="293"/>
      <c r="BT35" s="293"/>
      <c r="BU35" s="293"/>
      <c r="BV35" s="293"/>
      <c r="BW35" s="293"/>
      <c r="BX35" s="293"/>
      <c r="BY35" s="293"/>
      <c r="BZ35" s="293"/>
      <c r="CA35" s="293"/>
      <c r="CB35" s="293"/>
      <c r="CC35" s="293"/>
      <c r="CD35" s="293"/>
      <c r="CE35" s="293"/>
      <c r="CF35" s="293"/>
      <c r="CG35" s="293"/>
      <c r="CH35" s="293"/>
      <c r="CI35" s="293"/>
      <c r="CJ35" s="293"/>
      <c r="CK35" s="293"/>
      <c r="CL35" s="293"/>
      <c r="CM35" s="293"/>
    </row>
    <row r="36" spans="1:102" ht="13.2" x14ac:dyDescent="0.25">
      <c r="A36" s="142"/>
      <c r="B36" s="142"/>
      <c r="C36" s="143" t="s">
        <v>64</v>
      </c>
      <c r="D36" s="143"/>
      <c r="E36" s="144"/>
      <c r="F36" s="294" t="str">
        <v>0</v>
      </c>
      <c r="G36" s="294" t="str">
        <v>0</v>
      </c>
      <c r="H36" s="294">
        <v>15</v>
      </c>
      <c r="I36" s="294">
        <v>12</v>
      </c>
      <c r="J36" s="294">
        <v>7</v>
      </c>
      <c r="K36" s="294">
        <v>8</v>
      </c>
      <c r="L36" s="294">
        <v>8</v>
      </c>
      <c r="M36" s="294">
        <v>14</v>
      </c>
      <c r="N36" s="294">
        <v>10</v>
      </c>
      <c r="O36" s="295" t="str">
        <v>0</v>
      </c>
      <c r="P36" s="295" t="str">
        <v>0</v>
      </c>
      <c r="Q36" s="295" t="str">
        <v>0</v>
      </c>
      <c r="R36" s="295" t="str">
        <v>0</v>
      </c>
      <c r="S36" s="294" t="str">
        <v>0</v>
      </c>
      <c r="T36" s="294" t="str">
        <v>0</v>
      </c>
      <c r="U36" s="294" t="str">
        <v xml:space="preserve"> </v>
      </c>
      <c r="V36" s="296">
        <f>IF(COUNTIF(V6:V32,4)=0,"0",COUNTIF(V6:V32,4))</f>
        <v>4</v>
      </c>
      <c r="W36" s="297"/>
      <c r="X36" s="297"/>
      <c r="Y36" s="297" t="str">
        <f>IF(COUNTIF(Y6:Y32,4)=0," ",COUNTIF(Y6:Y32,4))</f>
        <v xml:space="preserve"> </v>
      </c>
      <c r="Z36" s="297">
        <f>IF(COUNTIF(Z6:Z32,4)=0," ",COUNTIF(Z6:Z32,4))</f>
        <v>2</v>
      </c>
      <c r="AA36" s="297">
        <f>IF(COUNTIF(AA6:AA32,4)=0," ",COUNTIF(AA6:AA32,4))</f>
        <v>6</v>
      </c>
      <c r="AB36" s="297" t="str">
        <f>IF(COUNTIF(AB6:AB32,4)=0," ",COUNTIF(AB6:AB32,4))</f>
        <v xml:space="preserve"> </v>
      </c>
      <c r="AC36" s="297"/>
      <c r="AD36" s="297"/>
      <c r="AE36" s="298" t="str">
        <f>IF(COUNTIF(AE6:AE32,4)=0," ",COUNTIF(AE6:AE32,4))</f>
        <v xml:space="preserve"> </v>
      </c>
      <c r="AF36" s="297" t="str">
        <f>IF(COUNTIF(AF6:AF32,4)=0," ",COUNTIF(AF6:AF32,4))</f>
        <v xml:space="preserve"> </v>
      </c>
      <c r="AG36" s="297" t="str">
        <f t="shared" ref="AG36:AU36" si="29">IF(COUNTIF(AG6:AG32,4)=0,"0",COUNTIF(AG6:AG32,4))</f>
        <v>0</v>
      </c>
      <c r="AH36" s="297" t="str">
        <f t="shared" si="29"/>
        <v>0</v>
      </c>
      <c r="AI36" s="297">
        <f t="shared" si="29"/>
        <v>15</v>
      </c>
      <c r="AJ36" s="297">
        <f t="shared" si="29"/>
        <v>12</v>
      </c>
      <c r="AK36" s="297">
        <f t="shared" si="29"/>
        <v>7</v>
      </c>
      <c r="AL36" s="297">
        <f t="shared" si="29"/>
        <v>8</v>
      </c>
      <c r="AM36" s="297">
        <f t="shared" si="29"/>
        <v>8</v>
      </c>
      <c r="AN36" s="297">
        <f t="shared" si="29"/>
        <v>14</v>
      </c>
      <c r="AO36" s="297">
        <f t="shared" si="29"/>
        <v>10</v>
      </c>
      <c r="AP36" s="297" t="str">
        <f t="shared" si="29"/>
        <v>0</v>
      </c>
      <c r="AQ36" s="297" t="str">
        <f t="shared" si="29"/>
        <v>0</v>
      </c>
      <c r="AR36" s="297" t="str">
        <f t="shared" si="29"/>
        <v>0</v>
      </c>
      <c r="AS36" s="297" t="str">
        <f t="shared" si="29"/>
        <v>0</v>
      </c>
      <c r="AT36" s="297" t="str">
        <f t="shared" si="29"/>
        <v>0</v>
      </c>
      <c r="AU36" s="297" t="str">
        <f t="shared" si="29"/>
        <v>0</v>
      </c>
      <c r="AV36" s="299" t="str">
        <f>IF(COUNTIF(AV6:AV32,4)=0," ",COUNTIF(AV6:AV32,4))</f>
        <v xml:space="preserve"> </v>
      </c>
      <c r="AW36" s="297"/>
      <c r="AX36" s="300"/>
      <c r="AY36" s="301"/>
      <c r="AZ36" s="301"/>
      <c r="BA36" s="301"/>
      <c r="BB36" s="301"/>
      <c r="BC36" s="301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2"/>
      <c r="BP36" s="302"/>
      <c r="BQ36" s="302"/>
      <c r="BR36" s="302"/>
      <c r="BS36" s="302"/>
      <c r="BT36" s="302"/>
      <c r="BU36" s="302"/>
      <c r="BV36" s="302"/>
      <c r="BW36" s="302"/>
      <c r="BX36" s="302"/>
      <c r="BY36" s="302"/>
      <c r="BZ36" s="302"/>
      <c r="CA36" s="302"/>
      <c r="CB36" s="302"/>
      <c r="CC36" s="302"/>
      <c r="CD36" s="302"/>
      <c r="CE36" s="302"/>
      <c r="CF36" s="302"/>
      <c r="CG36" s="302"/>
      <c r="CH36" s="302"/>
      <c r="CI36" s="302"/>
      <c r="CJ36" s="302"/>
      <c r="CK36" s="302"/>
      <c r="CL36" s="302"/>
      <c r="CM36" s="302"/>
    </row>
    <row r="37" spans="1:102" ht="13.2" x14ac:dyDescent="0.25">
      <c r="A37" s="155"/>
      <c r="B37" s="155"/>
      <c r="C37" s="156" t="s">
        <v>65</v>
      </c>
      <c r="D37" s="156"/>
      <c r="E37" s="157"/>
      <c r="F37" s="303" t="str">
        <v>0</v>
      </c>
      <c r="G37" s="303" t="str">
        <v>0</v>
      </c>
      <c r="H37" s="303">
        <v>3</v>
      </c>
      <c r="I37" s="303">
        <v>9</v>
      </c>
      <c r="J37" s="303">
        <v>3</v>
      </c>
      <c r="K37" s="303">
        <v>3</v>
      </c>
      <c r="L37" s="303">
        <v>15</v>
      </c>
      <c r="M37" s="303">
        <v>2</v>
      </c>
      <c r="N37" s="303">
        <v>13</v>
      </c>
      <c r="O37" s="304" t="str">
        <v>0</v>
      </c>
      <c r="P37" s="304" t="str">
        <v>0</v>
      </c>
      <c r="Q37" s="304" t="str">
        <v>0</v>
      </c>
      <c r="R37" s="304" t="str">
        <v>0</v>
      </c>
      <c r="S37" s="303" t="str">
        <v>0</v>
      </c>
      <c r="T37" s="303" t="str">
        <v>0</v>
      </c>
      <c r="U37" s="303" t="str">
        <v xml:space="preserve"> </v>
      </c>
      <c r="V37" s="305">
        <f>IF(COUNTIF(V6:V32,3)=0,"0",COUNTIF(V6:V32,3))</f>
        <v>17</v>
      </c>
      <c r="W37" s="306"/>
      <c r="X37" s="306"/>
      <c r="Y37" s="306" t="str">
        <f>IF(COUNTIF(Y6:Y32,3)=0," ",COUNTIF(Y6:Y32,3))</f>
        <v xml:space="preserve"> </v>
      </c>
      <c r="Z37" s="306">
        <f>IF(COUNTIF(Z6:Z32,3)=0," ",COUNTIF(Z6:Z32,3))</f>
        <v>3</v>
      </c>
      <c r="AA37" s="306">
        <f>IF(COUNTIF(AA6:AA32,3)=0," ",COUNTIF(AA6:AA32,3))</f>
        <v>6</v>
      </c>
      <c r="AB37" s="306">
        <f>IF(COUNTIF(AB6:AB32,3)=0," ",COUNTIF(AB6:AB32,3))</f>
        <v>5</v>
      </c>
      <c r="AC37" s="306"/>
      <c r="AD37" s="306"/>
      <c r="AE37" s="307" t="str">
        <f>IF(COUNTIF(AE6:AE32,3)=0," ",COUNTIF(AE6:AE32,3))</f>
        <v xml:space="preserve"> </v>
      </c>
      <c r="AF37" s="306" t="str">
        <f>IF(COUNTIF(AF6:AF32,3)=0," ",COUNTIF(AF6:AF32,3))</f>
        <v xml:space="preserve"> </v>
      </c>
      <c r="AG37" s="306" t="str">
        <f t="shared" ref="AG37:AU37" si="30">IF(COUNTIF(AG6:AG32,3)=0,"0",COUNTIF(AG6:AG32,3))</f>
        <v>0</v>
      </c>
      <c r="AH37" s="306" t="str">
        <f t="shared" si="30"/>
        <v>0</v>
      </c>
      <c r="AI37" s="306">
        <f t="shared" si="30"/>
        <v>3</v>
      </c>
      <c r="AJ37" s="306">
        <f t="shared" si="30"/>
        <v>9</v>
      </c>
      <c r="AK37" s="306">
        <f t="shared" si="30"/>
        <v>3</v>
      </c>
      <c r="AL37" s="306">
        <f t="shared" si="30"/>
        <v>3</v>
      </c>
      <c r="AM37" s="306">
        <f t="shared" si="30"/>
        <v>15</v>
      </c>
      <c r="AN37" s="306">
        <f t="shared" si="30"/>
        <v>2</v>
      </c>
      <c r="AO37" s="306">
        <f t="shared" si="30"/>
        <v>13</v>
      </c>
      <c r="AP37" s="306" t="str">
        <f t="shared" si="30"/>
        <v>0</v>
      </c>
      <c r="AQ37" s="306" t="str">
        <f t="shared" si="30"/>
        <v>0</v>
      </c>
      <c r="AR37" s="306" t="str">
        <f t="shared" si="30"/>
        <v>0</v>
      </c>
      <c r="AS37" s="306" t="str">
        <f t="shared" si="30"/>
        <v>0</v>
      </c>
      <c r="AT37" s="306" t="str">
        <f t="shared" si="30"/>
        <v>0</v>
      </c>
      <c r="AU37" s="306" t="str">
        <f t="shared" si="30"/>
        <v>0</v>
      </c>
      <c r="AV37" s="308" t="str">
        <f>IF(COUNTIF(AV6:AV32,3)=0," ",COUNTIF(AV6:AV32,3))</f>
        <v xml:space="preserve"> </v>
      </c>
      <c r="AW37" s="306"/>
      <c r="AX37" s="309"/>
      <c r="AY37" s="310"/>
      <c r="AZ37" s="310"/>
      <c r="BA37" s="310"/>
      <c r="BB37" s="310"/>
      <c r="BC37" s="310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1"/>
      <c r="BP37" s="311"/>
      <c r="BQ37" s="311"/>
      <c r="BR37" s="311"/>
      <c r="BS37" s="311"/>
      <c r="BT37" s="311"/>
      <c r="BU37" s="311"/>
      <c r="BV37" s="311"/>
      <c r="BW37" s="311"/>
      <c r="BX37" s="311"/>
      <c r="BY37" s="311"/>
      <c r="BZ37" s="311"/>
      <c r="CA37" s="311"/>
      <c r="CB37" s="311"/>
      <c r="CC37" s="311"/>
      <c r="CD37" s="311"/>
      <c r="CE37" s="311"/>
      <c r="CF37" s="311"/>
      <c r="CG37" s="311"/>
      <c r="CH37" s="311"/>
      <c r="CI37" s="311"/>
      <c r="CJ37" s="311"/>
      <c r="CK37" s="311"/>
      <c r="CL37" s="311"/>
      <c r="CM37" s="311"/>
    </row>
    <row r="38" spans="1:102" ht="13.2" x14ac:dyDescent="0.25">
      <c r="A38" s="118"/>
      <c r="B38" s="118"/>
      <c r="C38" s="119" t="s">
        <v>66</v>
      </c>
      <c r="D38" s="119"/>
      <c r="E38" s="116"/>
      <c r="F38" s="78">
        <v>0</v>
      </c>
      <c r="G38" s="78">
        <v>0</v>
      </c>
      <c r="H38" s="78">
        <v>0</v>
      </c>
      <c r="I38" s="78">
        <v>0</v>
      </c>
      <c r="J38" s="78">
        <v>0</v>
      </c>
      <c r="K38" s="78">
        <v>0</v>
      </c>
      <c r="L38" s="78">
        <v>0</v>
      </c>
      <c r="M38" s="78">
        <v>0</v>
      </c>
      <c r="N38" s="78">
        <v>2</v>
      </c>
      <c r="O38" s="93">
        <v>0</v>
      </c>
      <c r="P38" s="93">
        <v>0</v>
      </c>
      <c r="Q38" s="93">
        <v>0</v>
      </c>
      <c r="R38" s="93">
        <v>0</v>
      </c>
      <c r="S38" s="78">
        <v>0</v>
      </c>
      <c r="T38" s="78">
        <v>0</v>
      </c>
      <c r="U38" s="78">
        <v>0</v>
      </c>
      <c r="V38" s="230">
        <f>IF(COUNTIF(V6:V32,2)=0,"0",COUNTIF(V6:V32,2))</f>
        <v>4</v>
      </c>
      <c r="W38" s="230"/>
      <c r="X38" s="230"/>
      <c r="Y38" s="230">
        <f>IF(COUNTIF(Y6:Y32,2)=0," ",COUNTIF(Y6:Y32,2))</f>
        <v>1</v>
      </c>
      <c r="Z38" s="230">
        <f>IF(COUNTIF(Z6:Z32,2)=0," ",COUNTIF(Z6:Z32,2))</f>
        <v>4</v>
      </c>
      <c r="AA38" s="230">
        <f>IF(COUNTIF(AA6:AA32,2)=0," ",COUNTIF(AA6:AA32,2))</f>
        <v>3</v>
      </c>
      <c r="AB38" s="230">
        <f>IF(COUNTIF(AB6:AB32,2)=0," ",COUNTIF(AB6:AB32,2))</f>
        <v>9</v>
      </c>
      <c r="AC38" s="230"/>
      <c r="AD38" s="230"/>
      <c r="AE38" s="312" t="str">
        <f>IF(COUNTIF(AE6:AE32,2)=0," ",COUNTIF(AE6:AE32,2))</f>
        <v xml:space="preserve"> </v>
      </c>
      <c r="AF38" s="230" t="str">
        <f>IF(COUNTIF(AF6:AF32,2)=0," ",COUNTIF(AF6:AF32,2))</f>
        <v xml:space="preserve"> </v>
      </c>
      <c r="AG38" s="230">
        <f t="shared" ref="AG38:AV38" si="31">COUNTIF(AG6:AG32,2)+COUNTIF(AG6:AG32,"д")</f>
        <v>0</v>
      </c>
      <c r="AH38" s="230">
        <f t="shared" si="31"/>
        <v>0</v>
      </c>
      <c r="AI38" s="230">
        <f t="shared" si="31"/>
        <v>0</v>
      </c>
      <c r="AJ38" s="230">
        <f t="shared" si="31"/>
        <v>0</v>
      </c>
      <c r="AK38" s="230">
        <f t="shared" si="31"/>
        <v>0</v>
      </c>
      <c r="AL38" s="230">
        <f t="shared" si="31"/>
        <v>0</v>
      </c>
      <c r="AM38" s="230">
        <f t="shared" si="31"/>
        <v>0</v>
      </c>
      <c r="AN38" s="230">
        <f t="shared" si="31"/>
        <v>0</v>
      </c>
      <c r="AO38" s="230">
        <f t="shared" si="31"/>
        <v>2</v>
      </c>
      <c r="AP38" s="230">
        <f t="shared" si="31"/>
        <v>0</v>
      </c>
      <c r="AQ38" s="230">
        <f t="shared" si="31"/>
        <v>0</v>
      </c>
      <c r="AR38" s="230">
        <f t="shared" si="31"/>
        <v>0</v>
      </c>
      <c r="AS38" s="230">
        <f t="shared" si="31"/>
        <v>0</v>
      </c>
      <c r="AT38" s="230">
        <f t="shared" si="31"/>
        <v>0</v>
      </c>
      <c r="AU38" s="230">
        <f t="shared" si="31"/>
        <v>0</v>
      </c>
      <c r="AV38" s="230">
        <f t="shared" si="31"/>
        <v>0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67</v>
      </c>
      <c r="D39" s="119"/>
      <c r="E39" s="116"/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8">
        <v>0</v>
      </c>
      <c r="L39" s="78">
        <v>0</v>
      </c>
      <c r="M39" s="78">
        <v>0</v>
      </c>
      <c r="N39" s="78">
        <v>0</v>
      </c>
      <c r="O39" s="93">
        <v>0</v>
      </c>
      <c r="P39" s="93">
        <v>0</v>
      </c>
      <c r="Q39" s="93">
        <v>0</v>
      </c>
      <c r="R39" s="93">
        <v>0</v>
      </c>
      <c r="S39" s="78">
        <v>0</v>
      </c>
      <c r="T39" s="78">
        <v>0</v>
      </c>
      <c r="U39" s="78">
        <v>0</v>
      </c>
      <c r="V39" s="230">
        <f t="shared" ref="V39:AB39" si="32">COUNTBLANK(V6:V26)</f>
        <v>0</v>
      </c>
      <c r="W39" s="230">
        <f t="shared" si="32"/>
        <v>0</v>
      </c>
      <c r="X39" s="230">
        <f t="shared" si="32"/>
        <v>0</v>
      </c>
      <c r="Y39" s="230">
        <f t="shared" si="32"/>
        <v>0</v>
      </c>
      <c r="Z39" s="230">
        <f t="shared" si="32"/>
        <v>0</v>
      </c>
      <c r="AA39" s="230">
        <f t="shared" si="32"/>
        <v>0</v>
      </c>
      <c r="AB39" s="230">
        <f t="shared" si="32"/>
        <v>0</v>
      </c>
      <c r="AC39" s="230"/>
      <c r="AD39" s="230">
        <f>COUNTBLANK(AD6:AD32)</f>
        <v>0</v>
      </c>
      <c r="AE39" s="312" t="str">
        <f>IF(COUNTIF(AE6:AE32,"б")=0," ",COUNTIF(AE6:AE32,"б"))</f>
        <v xml:space="preserve"> </v>
      </c>
      <c r="AF39" s="313">
        <f t="shared" ref="AF39:BK39" si="33">IF(COUNTIF(AF6:AF32,"б")=0+COUNTIF(AF6:AF32,"а")=0,"0",COUNTIF(AF6:AF32,"б")+COUNTIF(AF6:AF32,"а"))</f>
        <v>0</v>
      </c>
      <c r="AG39" s="313">
        <f t="shared" si="33"/>
        <v>0</v>
      </c>
      <c r="AH39" s="313">
        <f t="shared" si="33"/>
        <v>0</v>
      </c>
      <c r="AI39" s="313">
        <f t="shared" si="33"/>
        <v>0</v>
      </c>
      <c r="AJ39" s="313">
        <f t="shared" si="33"/>
        <v>0</v>
      </c>
      <c r="AK39" s="313">
        <f t="shared" si="33"/>
        <v>0</v>
      </c>
      <c r="AL39" s="313">
        <f t="shared" si="33"/>
        <v>0</v>
      </c>
      <c r="AM39" s="313">
        <f t="shared" si="33"/>
        <v>0</v>
      </c>
      <c r="AN39" s="313">
        <f t="shared" si="33"/>
        <v>0</v>
      </c>
      <c r="AO39" s="313">
        <f t="shared" si="33"/>
        <v>0</v>
      </c>
      <c r="AP39" s="313">
        <f t="shared" si="33"/>
        <v>0</v>
      </c>
      <c r="AQ39" s="313">
        <f t="shared" si="33"/>
        <v>0</v>
      </c>
      <c r="AR39" s="313">
        <f t="shared" si="33"/>
        <v>0</v>
      </c>
      <c r="AS39" s="313">
        <f t="shared" si="33"/>
        <v>0</v>
      </c>
      <c r="AT39" s="313">
        <f t="shared" si="33"/>
        <v>0</v>
      </c>
      <c r="AU39" s="313">
        <f t="shared" si="33"/>
        <v>0</v>
      </c>
      <c r="AV39" s="313">
        <f t="shared" si="33"/>
        <v>0</v>
      </c>
      <c r="AW39" s="313">
        <f t="shared" si="33"/>
        <v>0</v>
      </c>
      <c r="AX39" s="313">
        <f t="shared" si="33"/>
        <v>0</v>
      </c>
      <c r="AY39" s="313">
        <f t="shared" si="33"/>
        <v>0</v>
      </c>
      <c r="AZ39" s="313">
        <f t="shared" si="33"/>
        <v>0</v>
      </c>
      <c r="BA39" s="313">
        <f t="shared" si="33"/>
        <v>0</v>
      </c>
      <c r="BB39" s="313">
        <f t="shared" si="33"/>
        <v>0</v>
      </c>
      <c r="BC39" s="313">
        <f t="shared" si="33"/>
        <v>0</v>
      </c>
      <c r="BD39" s="313">
        <f t="shared" si="33"/>
        <v>0</v>
      </c>
      <c r="BE39" s="313">
        <f t="shared" si="33"/>
        <v>0</v>
      </c>
      <c r="BF39" s="313">
        <f t="shared" si="33"/>
        <v>0</v>
      </c>
      <c r="BG39" s="313">
        <f t="shared" si="33"/>
        <v>0</v>
      </c>
      <c r="BH39" s="313">
        <f t="shared" si="33"/>
        <v>0</v>
      </c>
      <c r="BI39" s="313">
        <f t="shared" si="33"/>
        <v>0</v>
      </c>
      <c r="BJ39" s="313">
        <f t="shared" si="33"/>
        <v>0</v>
      </c>
      <c r="BK39" s="313">
        <f t="shared" si="33"/>
        <v>0</v>
      </c>
      <c r="BL39" s="313">
        <f t="shared" ref="BL39:CB39" si="34">IF(COUNTIF(BL6:BL32,"б")=0+COUNTIF(BL6:BL32,"а")=0,"0",COUNTIF(BL6:BL32,"б")+COUNTIF(BL6:BL32,"а"))</f>
        <v>0</v>
      </c>
      <c r="BM39" s="313">
        <f t="shared" si="34"/>
        <v>0</v>
      </c>
      <c r="BN39" s="313">
        <f t="shared" si="34"/>
        <v>0</v>
      </c>
      <c r="BO39" s="313">
        <f t="shared" si="34"/>
        <v>0</v>
      </c>
      <c r="BP39" s="313">
        <f t="shared" si="34"/>
        <v>0</v>
      </c>
      <c r="BQ39" s="313">
        <f t="shared" si="34"/>
        <v>0</v>
      </c>
      <c r="BR39" s="313">
        <f t="shared" si="34"/>
        <v>0</v>
      </c>
      <c r="BS39" s="313">
        <f t="shared" si="34"/>
        <v>0</v>
      </c>
      <c r="BT39" s="313">
        <f t="shared" si="34"/>
        <v>0</v>
      </c>
      <c r="BU39" s="313">
        <f t="shared" si="34"/>
        <v>0</v>
      </c>
      <c r="BV39" s="313">
        <f t="shared" si="34"/>
        <v>0</v>
      </c>
      <c r="BW39" s="313">
        <f t="shared" si="34"/>
        <v>0</v>
      </c>
      <c r="BX39" s="313">
        <f t="shared" si="34"/>
        <v>0</v>
      </c>
      <c r="BY39" s="313">
        <f t="shared" si="34"/>
        <v>0</v>
      </c>
      <c r="BZ39" s="313">
        <f t="shared" si="34"/>
        <v>0</v>
      </c>
      <c r="CA39" s="313">
        <f t="shared" si="34"/>
        <v>0</v>
      </c>
      <c r="CB39" s="313">
        <f t="shared" si="34"/>
        <v>0</v>
      </c>
    </row>
    <row r="40" spans="1:102" ht="13.2" x14ac:dyDescent="0.25">
      <c r="A40" s="118"/>
      <c r="B40" s="118"/>
      <c r="C40" s="119" t="s">
        <v>68</v>
      </c>
      <c r="D40" s="119"/>
      <c r="E40" s="116"/>
      <c r="F40" s="78" t="str">
        <v>0</v>
      </c>
      <c r="G40" s="78">
        <v>24</v>
      </c>
      <c r="H40" s="78" t="str">
        <v>0</v>
      </c>
      <c r="I40" s="78" t="str">
        <v>0</v>
      </c>
      <c r="J40" s="78" t="str">
        <v>0</v>
      </c>
      <c r="K40" s="78" t="str">
        <v>0</v>
      </c>
      <c r="L40" s="78" t="str">
        <v>0</v>
      </c>
      <c r="M40" s="78" t="str">
        <v>0</v>
      </c>
      <c r="N40" s="78" t="str">
        <v>0</v>
      </c>
      <c r="O40" s="93" t="str">
        <v>0</v>
      </c>
      <c r="P40" s="93" t="str">
        <v>0</v>
      </c>
      <c r="Q40" s="93" t="str">
        <v>0</v>
      </c>
      <c r="R40" s="93" t="str">
        <v>0</v>
      </c>
      <c r="S40" s="78" t="str">
        <v>0</v>
      </c>
      <c r="T40" s="78" t="str">
        <v>0</v>
      </c>
      <c r="U40" s="78" t="str">
        <v>0</v>
      </c>
      <c r="V40" s="230" t="str">
        <f>IF(COUNTIF(V6:V32,"з")=0,"0",COUNTIF(V6:V32,"з"))</f>
        <v>0</v>
      </c>
      <c r="W40" s="230"/>
      <c r="X40" s="230"/>
      <c r="Y40" s="230" t="str">
        <f>IF(COUNTIF(Y6:Y32,"з")=0," ",COUNTIF(Y6:Y32,"з"))</f>
        <v xml:space="preserve"> </v>
      </c>
      <c r="Z40" s="230" t="str">
        <f>IF(COUNTIF(Z6:Z32,"з")=0," ",COUNTIF(Z6:Z32,"з"))</f>
        <v xml:space="preserve"> </v>
      </c>
      <c r="AA40" s="230" t="str">
        <f>IF(COUNTIF(AA6:AA32,"з")=0," ",COUNTIF(AA6:AA32,"з"))</f>
        <v xml:space="preserve"> </v>
      </c>
      <c r="AB40" s="230" t="str">
        <f>IF(COUNTIF(AB6:AB32,"з")=0," ",COUNTIF(AB6:AB32,"з"))</f>
        <v xml:space="preserve"> </v>
      </c>
      <c r="AC40" s="230"/>
      <c r="AD40" s="230" t="str">
        <f>IF(COUNTIF(AD6:AD32,"з")=0," ",COUNTIF(AD6:AD32,"з"))</f>
        <v xml:space="preserve"> </v>
      </c>
      <c r="AE40" s="312" t="str">
        <f>IF(COUNTIF(AE6:AE32,"з")=0," ",COUNTIF(AE6:AE32,"з"))</f>
        <v xml:space="preserve"> </v>
      </c>
      <c r="AF40" s="230" t="str">
        <f>IF(COUNTIF(AF6:AF32,"з")=0," ",COUNTIF(AF6:AF32,"з"))</f>
        <v xml:space="preserve"> </v>
      </c>
      <c r="AG40" s="230" t="str">
        <f t="shared" ref="AG40:AW40" si="35">IF(COUNTIF(AG6:AG32,"з")=0,"0",COUNTIF(AG6:AG32,"з"))</f>
        <v>0</v>
      </c>
      <c r="AH40" s="230">
        <f t="shared" si="35"/>
        <v>24</v>
      </c>
      <c r="AI40" s="230" t="str">
        <f t="shared" si="35"/>
        <v>0</v>
      </c>
      <c r="AJ40" s="230" t="str">
        <f t="shared" si="35"/>
        <v>0</v>
      </c>
      <c r="AK40" s="230" t="str">
        <f t="shared" si="35"/>
        <v>0</v>
      </c>
      <c r="AL40" s="230" t="str">
        <f t="shared" si="35"/>
        <v>0</v>
      </c>
      <c r="AM40" s="230" t="str">
        <f t="shared" si="35"/>
        <v>0</v>
      </c>
      <c r="AN40" s="230" t="str">
        <f t="shared" si="35"/>
        <v>0</v>
      </c>
      <c r="AO40" s="230" t="str">
        <f t="shared" si="35"/>
        <v>0</v>
      </c>
      <c r="AP40" s="230" t="str">
        <f t="shared" si="35"/>
        <v>0</v>
      </c>
      <c r="AQ40" s="230" t="str">
        <f t="shared" si="35"/>
        <v>0</v>
      </c>
      <c r="AR40" s="230" t="str">
        <f t="shared" si="35"/>
        <v>0</v>
      </c>
      <c r="AS40" s="230" t="str">
        <f t="shared" si="35"/>
        <v>0</v>
      </c>
      <c r="AT40" s="230" t="str">
        <f t="shared" si="35"/>
        <v>0</v>
      </c>
      <c r="AU40" s="230" t="str">
        <f t="shared" si="35"/>
        <v>0</v>
      </c>
      <c r="AV40" s="230" t="str">
        <f t="shared" si="35"/>
        <v>0</v>
      </c>
      <c r="AW40" s="230" t="str">
        <f t="shared" si="35"/>
        <v>0</v>
      </c>
      <c r="AX40" s="2"/>
      <c r="AY40" s="243"/>
      <c r="AZ40" s="243"/>
      <c r="BA40" s="243"/>
      <c r="BB40" s="243"/>
      <c r="BC40" s="243"/>
      <c r="BD40" s="243"/>
      <c r="BE40" s="243"/>
      <c r="BF40" s="243"/>
      <c r="BG40" s="243"/>
      <c r="BH40" s="243"/>
      <c r="BI40" s="243"/>
      <c r="BJ40" s="243"/>
      <c r="BK40" s="243"/>
      <c r="BL40" s="243"/>
      <c r="BM40" s="243"/>
      <c r="BN40" s="243"/>
      <c r="BO40" s="2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</row>
    <row r="41" spans="1:102" ht="13.2" x14ac:dyDescent="0.25">
      <c r="A41" s="118"/>
      <c r="B41" s="118"/>
      <c r="C41" s="119" t="s">
        <v>69</v>
      </c>
      <c r="D41" s="119"/>
      <c r="E41" s="116"/>
      <c r="F41" s="78" t="str">
        <v>0</v>
      </c>
      <c r="G41" s="78">
        <v>3</v>
      </c>
      <c r="H41" s="78" t="str">
        <v>0</v>
      </c>
      <c r="I41" s="78" t="str">
        <v>0</v>
      </c>
      <c r="J41" s="78" t="str">
        <v>0</v>
      </c>
      <c r="K41" s="78" t="str">
        <v>0</v>
      </c>
      <c r="L41" s="78" t="str">
        <v>0</v>
      </c>
      <c r="M41" s="78" t="str">
        <v>0</v>
      </c>
      <c r="N41" s="78" t="str">
        <v>0</v>
      </c>
      <c r="O41" s="93" t="str">
        <v>0</v>
      </c>
      <c r="P41" s="93" t="str">
        <v>0</v>
      </c>
      <c r="Q41" s="93" t="str">
        <v>0</v>
      </c>
      <c r="R41" s="93" t="str">
        <v>0</v>
      </c>
      <c r="S41" s="78" t="str">
        <v>0</v>
      </c>
      <c r="T41" s="78" t="str">
        <v>0</v>
      </c>
      <c r="U41" s="78" t="str">
        <v>0</v>
      </c>
      <c r="V41" s="230" t="str">
        <f>IF(COUNTIF(V6:V32,"н")=0,"0",COUNTIF(V6:V32,"н"))</f>
        <v>0</v>
      </c>
      <c r="W41" s="230"/>
      <c r="X41" s="230"/>
      <c r="Y41" s="230" t="str">
        <f>IF(COUNTIF(Y6:Y32,"н")=0," ",COUNTIF(Y6:Y32,"н"))</f>
        <v xml:space="preserve"> </v>
      </c>
      <c r="Z41" s="230" t="str">
        <f>IF(COUNTIF(Z6:Z32,"н")=0," ",COUNTIF(Z6:Z32,"н"))</f>
        <v xml:space="preserve"> </v>
      </c>
      <c r="AA41" s="230" t="str">
        <f>IF(COUNTIF(AA6:AA32,"н")=0," ",COUNTIF(AA6:AA32,"н"))</f>
        <v xml:space="preserve"> </v>
      </c>
      <c r="AB41" s="230" t="str">
        <f>IF(COUNTIF(AB6:AB32,"н")=0," ",COUNTIF(AB6:AB32,"н"))</f>
        <v xml:space="preserve"> </v>
      </c>
      <c r="AC41" s="230"/>
      <c r="AD41" s="230" t="str">
        <f>IF(COUNTIF(AD6:AD32,"н")=0," ",COUNTIF(AD6:AD32,"н"))</f>
        <v xml:space="preserve"> </v>
      </c>
      <c r="AE41" s="312" t="str">
        <f>IF(COUNTIF(AE6:AE32,"н")=0," ",COUNTIF(AE6:AE32,"н"))</f>
        <v xml:space="preserve"> </v>
      </c>
      <c r="AF41" s="230" t="str">
        <f>IF(COUNTIF(AF6:AF32,"н")=0," ",COUNTIF(AF6:AF32,"н"))</f>
        <v xml:space="preserve"> </v>
      </c>
      <c r="AG41" s="230" t="str">
        <f t="shared" ref="AG41:AW41" si="36">IF(COUNTIF(AG6:AG32,"н")=0,"0",COUNTIF(AG6:AG32,"н"))</f>
        <v>0</v>
      </c>
      <c r="AH41" s="230">
        <f t="shared" si="36"/>
        <v>3</v>
      </c>
      <c r="AI41" s="230" t="str">
        <f t="shared" si="36"/>
        <v>0</v>
      </c>
      <c r="AJ41" s="230" t="str">
        <f t="shared" si="36"/>
        <v>0</v>
      </c>
      <c r="AK41" s="230" t="str">
        <f t="shared" si="36"/>
        <v>0</v>
      </c>
      <c r="AL41" s="230" t="str">
        <f t="shared" si="36"/>
        <v>0</v>
      </c>
      <c r="AM41" s="230" t="str">
        <f t="shared" si="36"/>
        <v>0</v>
      </c>
      <c r="AN41" s="230" t="str">
        <f t="shared" si="36"/>
        <v>0</v>
      </c>
      <c r="AO41" s="230" t="str">
        <f t="shared" si="36"/>
        <v>0</v>
      </c>
      <c r="AP41" s="230" t="str">
        <f t="shared" si="36"/>
        <v>0</v>
      </c>
      <c r="AQ41" s="230" t="str">
        <f t="shared" si="36"/>
        <v>0</v>
      </c>
      <c r="AR41" s="230" t="str">
        <f t="shared" si="36"/>
        <v>0</v>
      </c>
      <c r="AS41" s="230" t="str">
        <f t="shared" si="36"/>
        <v>0</v>
      </c>
      <c r="AT41" s="230" t="str">
        <f t="shared" si="36"/>
        <v>0</v>
      </c>
      <c r="AU41" s="230" t="str">
        <f t="shared" si="36"/>
        <v>0</v>
      </c>
      <c r="AV41" s="230" t="str">
        <f t="shared" si="36"/>
        <v>0</v>
      </c>
      <c r="AW41" s="230" t="str">
        <f t="shared" si="36"/>
        <v>0</v>
      </c>
      <c r="AY41" s="243"/>
      <c r="AZ41" s="243"/>
      <c r="BA41" s="243"/>
      <c r="BB41" s="243"/>
      <c r="BC41" s="243"/>
      <c r="BD41" s="243"/>
      <c r="BE41" s="243"/>
      <c r="BF41" s="243"/>
      <c r="BG41" s="243"/>
      <c r="BH41" s="243"/>
      <c r="BI41" s="243"/>
      <c r="BJ41" s="243"/>
      <c r="BK41" s="243"/>
      <c r="BL41" s="243"/>
      <c r="BM41" s="243"/>
      <c r="BN41" s="243"/>
    </row>
    <row r="42" spans="1:102" ht="13.2" x14ac:dyDescent="0.25">
      <c r="W42" s="241"/>
      <c r="X42" s="241"/>
      <c r="Y42" s="241"/>
      <c r="Z42" s="241"/>
      <c r="AA42" s="241"/>
      <c r="AB42" s="241"/>
      <c r="AC42" s="241"/>
      <c r="AD42" s="241"/>
      <c r="AG42" s="242"/>
      <c r="AH42" s="242"/>
      <c r="AI42" s="242"/>
      <c r="AJ42" s="242"/>
      <c r="AK42" s="242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242"/>
      <c r="AW42" s="242"/>
      <c r="AX42" s="2"/>
      <c r="AY42" s="243"/>
      <c r="AZ42" s="243"/>
      <c r="BA42" s="243"/>
      <c r="BB42" s="243"/>
      <c r="BC42" s="243"/>
      <c r="BD42" s="243"/>
      <c r="BE42" s="243"/>
      <c r="BF42" s="243"/>
      <c r="BG42" s="243"/>
      <c r="BH42" s="243"/>
      <c r="BI42" s="243"/>
      <c r="BJ42" s="243"/>
      <c r="BK42" s="243"/>
      <c r="BL42" s="243"/>
      <c r="BM42" s="243"/>
      <c r="BN42" s="243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  <row r="43" spans="1:102" ht="13.2" x14ac:dyDescent="0.25">
      <c r="W43" s="241"/>
      <c r="X43" s="241"/>
      <c r="Y43" s="241"/>
      <c r="Z43" s="241"/>
      <c r="AA43" s="241"/>
      <c r="AB43" s="241"/>
      <c r="AC43" s="241"/>
      <c r="AD43" s="241"/>
      <c r="AG43" s="242"/>
      <c r="AH43" s="242"/>
      <c r="AI43" s="242"/>
      <c r="AJ43" s="242"/>
      <c r="AK43" s="242"/>
      <c r="AL43" s="242"/>
      <c r="AM43" s="242"/>
      <c r="AN43" s="242"/>
      <c r="AO43" s="242"/>
      <c r="AP43" s="242"/>
      <c r="AQ43" s="242"/>
      <c r="AR43" s="242"/>
      <c r="AS43" s="242"/>
      <c r="AT43" s="242"/>
      <c r="AU43" s="242"/>
      <c r="AV43" s="242"/>
      <c r="AW43" s="242"/>
      <c r="AX43" s="2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</row>
    <row r="44" spans="1:102" ht="13.2" x14ac:dyDescent="0.25">
      <c r="W44" s="241"/>
      <c r="X44" s="241"/>
      <c r="Y44" s="241"/>
      <c r="Z44" s="241"/>
      <c r="AA44" s="241"/>
      <c r="AB44" s="241"/>
      <c r="AC44" s="241"/>
      <c r="AD44" s="241"/>
      <c r="AG44" s="242"/>
      <c r="AH44" s="242"/>
      <c r="AI44" s="242" t="str">
        <f>IF(COUNTIF(AI6:AI36,"н")=0,"0",COUNTIF(AI6:AI36,"н"))</f>
        <v>0</v>
      </c>
      <c r="AJ44" s="242"/>
      <c r="AK44" s="242"/>
      <c r="AL44" s="242"/>
      <c r="AM44" s="242"/>
      <c r="AN44" s="242"/>
      <c r="AO44" s="242"/>
      <c r="AP44" s="242"/>
      <c r="AQ44" s="242"/>
      <c r="AR44" s="242"/>
      <c r="AS44" s="242"/>
      <c r="AT44" s="242"/>
      <c r="AU44" s="242"/>
      <c r="AV44" s="242"/>
      <c r="AW44" s="242"/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2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 t="s">
        <v>759</v>
      </c>
      <c r="G2" s="244"/>
      <c r="H2" s="245" t="s">
        <v>760</v>
      </c>
      <c r="I2" s="245"/>
      <c r="J2" s="245"/>
      <c r="K2" s="245" t="s">
        <v>2</v>
      </c>
      <c r="L2" s="245"/>
      <c r="M2" s="245"/>
      <c r="N2" s="245"/>
      <c r="O2" s="245"/>
      <c r="P2" s="245"/>
      <c r="Q2" s="327" t="s">
        <v>277</v>
      </c>
      <c r="R2" s="193"/>
      <c r="S2" s="193"/>
      <c r="T2" s="247"/>
      <c r="U2" s="31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2635</v>
      </c>
      <c r="B3" s="29"/>
      <c r="C3" s="29"/>
      <c r="D3" s="30" t="s">
        <v>3</v>
      </c>
      <c r="E3" s="328"/>
      <c r="F3" s="33"/>
      <c r="G3" s="33"/>
      <c r="H3" s="248" t="s">
        <v>890</v>
      </c>
      <c r="I3" s="248" t="s">
        <v>891</v>
      </c>
      <c r="J3" s="248" t="s">
        <v>281</v>
      </c>
      <c r="K3" s="33" t="s">
        <v>860</v>
      </c>
      <c r="L3" s="33" t="s">
        <v>459</v>
      </c>
      <c r="M3" s="33" t="s">
        <v>521</v>
      </c>
      <c r="N3" s="33" t="s">
        <v>615</v>
      </c>
      <c r="O3" s="33"/>
      <c r="P3" s="33"/>
      <c r="Q3" s="33"/>
      <c r="R3" s="33"/>
      <c r="S3" s="33"/>
      <c r="T3" s="319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6"/>
      <c r="G4" s="46"/>
      <c r="H4" s="45"/>
      <c r="I4" s="45"/>
      <c r="J4" s="44"/>
      <c r="K4" s="44"/>
      <c r="L4" s="44"/>
      <c r="M4" s="48"/>
      <c r="N4" s="45"/>
      <c r="O4" s="48"/>
      <c r="P4" s="45"/>
      <c r="Q4" s="44"/>
      <c r="R4" s="46"/>
      <c r="S4" s="45"/>
      <c r="T4" s="319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766</v>
      </c>
      <c r="G5" s="57" t="s">
        <v>767</v>
      </c>
      <c r="H5" s="57" t="s">
        <v>20</v>
      </c>
      <c r="I5" s="58" t="s">
        <v>768</v>
      </c>
      <c r="J5" s="56" t="s">
        <v>526</v>
      </c>
      <c r="K5" s="57" t="s">
        <v>771</v>
      </c>
      <c r="L5" s="57" t="s">
        <v>769</v>
      </c>
      <c r="M5" s="61" t="s">
        <v>770</v>
      </c>
      <c r="N5" s="57" t="s">
        <v>560</v>
      </c>
      <c r="O5" s="56"/>
      <c r="P5" s="57"/>
      <c r="Q5" s="57"/>
      <c r="R5" s="57"/>
      <c r="S5" s="56"/>
      <c r="T5" s="320"/>
      <c r="U5" s="261"/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31.2" x14ac:dyDescent="0.25">
      <c r="A6" s="73">
        <v>1</v>
      </c>
      <c r="B6" s="74" t="s">
        <v>287</v>
      </c>
      <c r="C6" s="329" t="s">
        <v>31</v>
      </c>
      <c r="D6" s="330" t="s">
        <v>892</v>
      </c>
      <c r="E6" s="77">
        <v>2635</v>
      </c>
      <c r="F6" s="78"/>
      <c r="G6" s="78" t="s">
        <v>759</v>
      </c>
      <c r="H6" s="78">
        <v>5</v>
      </c>
      <c r="I6" s="78">
        <v>5</v>
      </c>
      <c r="J6" s="78">
        <v>5</v>
      </c>
      <c r="K6" s="78">
        <v>4</v>
      </c>
      <c r="L6" s="78">
        <v>5</v>
      </c>
      <c r="M6" s="78">
        <v>5</v>
      </c>
      <c r="N6" s="78">
        <v>5</v>
      </c>
      <c r="O6" s="78"/>
      <c r="P6" s="78"/>
      <c r="Q6" s="78"/>
      <c r="R6" s="78"/>
      <c r="S6" s="78"/>
      <c r="T6" s="78"/>
      <c r="U6" s="78"/>
      <c r="V6" s="230">
        <f t="shared" ref="V6:V31" si="0">IF(AC6&gt;0,IF(SUM(X6:Y6)/AC6&gt;0,2,IF(AND(SUM(X6:Y6)/AC6=0,Z6/AC6&gt;0),3,IF(AND((AB6/AC6+AA6/AC6)=1,AA6/AC6&gt;0),4,5))),0)</f>
        <v>4</v>
      </c>
      <c r="W6" s="182">
        <f t="shared" ref="W6:W31" si="1">COUNTIF(AG6:AV6,"б")</f>
        <v>0</v>
      </c>
      <c r="X6" s="182">
        <f t="shared" ref="X6:X31" si="2">COUNTIF(AG6:AV6,"д")</f>
        <v>0</v>
      </c>
      <c r="Y6" s="182">
        <f t="shared" ref="Y6:Y31" si="3">COUNTIF(AG6:AV6,2)+COUNTIF(AG6:AV6,"н")+COUNTIF(AG6:AV6,"д")</f>
        <v>0</v>
      </c>
      <c r="Z6" s="182">
        <f t="shared" ref="Z6:Z31" si="4">COUNTIF(AG6:AV6,Z$5)</f>
        <v>0</v>
      </c>
      <c r="AA6" s="182">
        <f t="shared" ref="AA6:AA31" si="5">COUNTIF(AG6:AV6,AA$5)</f>
        <v>1</v>
      </c>
      <c r="AB6" s="182">
        <f t="shared" ref="AB6:AB31" si="6">COUNTIF(AG6:AV6,AB$5)</f>
        <v>6</v>
      </c>
      <c r="AC6" s="182">
        <f t="shared" ref="AC6:AC31" si="7">SUM(X6:AB6)</f>
        <v>7</v>
      </c>
      <c r="AD6" s="272">
        <f t="shared" ref="AD6:AD33" si="8">IF(ISERROR(((X6+Y6)*2+Z6*3+AA6*4+AB6*5)/SUM(X6,Y6:AB6)),"",((X6+Y6)*2+Z6*3+AA6*4+AB6*5)/SUM(X6,Y6:AB6))</f>
        <v>4.8571428571428568</v>
      </c>
      <c r="AE6" s="90">
        <f>IF(AW6=5,0.5,IF(AW6=4,0.25,IF(AW6&lt;=3,0)))</f>
        <v>0</v>
      </c>
      <c r="AG6" s="229" t="str">
        <f t="shared" ref="AG6:AG31" si="9">IF(ISERROR(VALUE(LEFT(F6))),LEFT(F6),VALUE(LEFT(F6)))</f>
        <v/>
      </c>
      <c r="AH6" s="229" t="str">
        <f t="shared" ref="AH6:AH31" si="10">IF(ISERROR(VALUE(LEFT(G6))),LEFT(G6),VALUE(LEFT(G6)))</f>
        <v>З</v>
      </c>
      <c r="AI6" s="229">
        <f t="shared" ref="AI6:AI31" si="11">IF(ISERROR(VALUE(LEFT(H6))),LEFT(H6),VALUE(LEFT(H6)))</f>
        <v>5</v>
      </c>
      <c r="AJ6" s="229">
        <f t="shared" ref="AJ6:AJ31" si="12">IF(ISERROR(VALUE(LEFT(I6))),LEFT(I6),VALUE(LEFT(I6)))</f>
        <v>5</v>
      </c>
      <c r="AK6" s="229">
        <f t="shared" ref="AK6:AK31" si="13">IF(ISERROR(VALUE(LEFT(J6))),LEFT(J6),VALUE(LEFT(J6)))</f>
        <v>5</v>
      </c>
      <c r="AL6" s="229">
        <f t="shared" ref="AL6:AL31" si="14">IF(ISERROR(VALUE(LEFT(K6))),LEFT(K6),VALUE(LEFT(K6)))</f>
        <v>4</v>
      </c>
      <c r="AM6" s="229">
        <f t="shared" ref="AM6:AM31" si="15">IF(ISERROR(VALUE(LEFT(L6))),LEFT(L6),VALUE(LEFT(L6)))</f>
        <v>5</v>
      </c>
      <c r="AN6" s="229">
        <f t="shared" ref="AN6:AN31" si="16">IF(ISERROR(VALUE(LEFT(M6))),LEFT(M6),VALUE(LEFT(M6)))</f>
        <v>5</v>
      </c>
      <c r="AO6" s="229">
        <f t="shared" ref="AO6:AO31" si="17">IF(ISERROR(VALUE(LEFT(N6))),LEFT(N6),VALUE(LEFT(N6)))</f>
        <v>5</v>
      </c>
      <c r="AP6" s="229" t="str">
        <f t="shared" ref="AP6:AP31" si="18">IF(ISERROR(VALUE(LEFT(O6))),LEFT(O6),VALUE(LEFT(O6)))</f>
        <v/>
      </c>
      <c r="AQ6" s="229" t="str">
        <f t="shared" ref="AQ6:AQ31" si="19">IF(ISERROR(VALUE(LEFT(P6))),LEFT(P6),VALUE(LEFT(P6)))</f>
        <v/>
      </c>
      <c r="AR6" s="229" t="str">
        <f t="shared" ref="AR6:AR31" si="20">IF(ISERROR(VALUE(LEFT(Q6))),LEFT(Q6),VALUE(LEFT(Q6)))</f>
        <v/>
      </c>
      <c r="AS6" s="229" t="str">
        <f t="shared" ref="AS6:AS31" si="21">IF(ISERROR(VALUE(LEFT(R6))),LEFT(R6),VALUE(LEFT(R6)))</f>
        <v/>
      </c>
      <c r="AT6" s="229" t="str">
        <f t="shared" ref="AT6:AT31" si="22">IF(ISERROR(VALUE(LEFT(S6))),LEFT(S6),VALUE(LEFT(S6)))</f>
        <v/>
      </c>
      <c r="AU6" s="229" t="str">
        <f t="shared" ref="AU6:AU31" si="23">IF(ISERROR(VALUE(LEFT(T6))),LEFT(T6),VALUE(LEFT(T6)))</f>
        <v/>
      </c>
      <c r="AV6" s="229" t="str">
        <f t="shared" ref="AV6:AV31" si="24">IF(ISERROR(VALUE(LEFT(U6))),LEFT(U6),VALUE(LEFT(U6)))</f>
        <v/>
      </c>
      <c r="AW6" s="230">
        <f t="shared" ref="AW6:AW31" si="25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31.2" x14ac:dyDescent="0.25">
      <c r="A7" s="73">
        <v>2</v>
      </c>
      <c r="B7" s="74" t="s">
        <v>287</v>
      </c>
      <c r="C7" s="329" t="s">
        <v>31</v>
      </c>
      <c r="D7" s="331" t="s">
        <v>893</v>
      </c>
      <c r="E7" s="77">
        <v>2635</v>
      </c>
      <c r="F7" s="78"/>
      <c r="G7" s="78" t="s">
        <v>759</v>
      </c>
      <c r="H7" s="78">
        <v>5</v>
      </c>
      <c r="I7" s="78">
        <v>5</v>
      </c>
      <c r="J7" s="78">
        <v>5</v>
      </c>
      <c r="K7" s="78">
        <v>3</v>
      </c>
      <c r="L7" s="78">
        <v>4</v>
      </c>
      <c r="M7" s="78">
        <v>4</v>
      </c>
      <c r="N7" s="78">
        <v>5</v>
      </c>
      <c r="O7" s="78"/>
      <c r="P7" s="78"/>
      <c r="Q7" s="78"/>
      <c r="R7" s="78"/>
      <c r="S7" s="78"/>
      <c r="T7" s="78"/>
      <c r="U7" s="78"/>
      <c r="V7" s="230">
        <f t="shared" si="0"/>
        <v>3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1</v>
      </c>
      <c r="AA7" s="182">
        <f t="shared" si="5"/>
        <v>2</v>
      </c>
      <c r="AB7" s="182">
        <f t="shared" si="6"/>
        <v>4</v>
      </c>
      <c r="AC7" s="182">
        <f t="shared" si="7"/>
        <v>7</v>
      </c>
      <c r="AD7" s="272">
        <f t="shared" si="8"/>
        <v>4.4285714285714288</v>
      </c>
      <c r="AE7" s="90">
        <f t="shared" ref="AE7:AE31" si="26">IF(AX7=5,0.5,IF(AX7=4,0.25,IF(AX7&lt;=3,0)))</f>
        <v>0</v>
      </c>
      <c r="AG7" s="229" t="str">
        <f t="shared" si="9"/>
        <v/>
      </c>
      <c r="AH7" s="229" t="str">
        <f t="shared" si="10"/>
        <v>З</v>
      </c>
      <c r="AI7" s="229">
        <f t="shared" si="11"/>
        <v>5</v>
      </c>
      <c r="AJ7" s="229">
        <f t="shared" si="12"/>
        <v>5</v>
      </c>
      <c r="AK7" s="229">
        <f t="shared" si="13"/>
        <v>5</v>
      </c>
      <c r="AL7" s="229">
        <f t="shared" si="14"/>
        <v>3</v>
      </c>
      <c r="AM7" s="229">
        <f t="shared" si="15"/>
        <v>4</v>
      </c>
      <c r="AN7" s="229">
        <f t="shared" si="16"/>
        <v>4</v>
      </c>
      <c r="AO7" s="229">
        <f t="shared" si="17"/>
        <v>5</v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31.2" x14ac:dyDescent="0.25">
      <c r="A8" s="73">
        <v>3</v>
      </c>
      <c r="B8" s="74" t="s">
        <v>287</v>
      </c>
      <c r="C8" s="329" t="s">
        <v>31</v>
      </c>
      <c r="D8" s="331" t="s">
        <v>894</v>
      </c>
      <c r="E8" s="77">
        <v>2635</v>
      </c>
      <c r="F8" s="78"/>
      <c r="G8" s="78" t="s">
        <v>759</v>
      </c>
      <c r="H8" s="78">
        <v>5</v>
      </c>
      <c r="I8" s="78">
        <v>5</v>
      </c>
      <c r="J8" s="78">
        <v>5</v>
      </c>
      <c r="K8" s="78">
        <v>3</v>
      </c>
      <c r="L8" s="78">
        <v>4</v>
      </c>
      <c r="M8" s="78">
        <v>5</v>
      </c>
      <c r="N8" s="78">
        <v>5</v>
      </c>
      <c r="O8" s="78"/>
      <c r="P8" s="78"/>
      <c r="Q8" s="78"/>
      <c r="R8" s="78"/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1</v>
      </c>
      <c r="AA8" s="182">
        <f t="shared" si="5"/>
        <v>1</v>
      </c>
      <c r="AB8" s="182">
        <f t="shared" si="6"/>
        <v>5</v>
      </c>
      <c r="AC8" s="182">
        <f t="shared" si="7"/>
        <v>7</v>
      </c>
      <c r="AD8" s="272">
        <f t="shared" si="8"/>
        <v>4.5714285714285712</v>
      </c>
      <c r="AE8" s="90">
        <f t="shared" si="26"/>
        <v>0</v>
      </c>
      <c r="AG8" s="229" t="str">
        <f t="shared" si="9"/>
        <v/>
      </c>
      <c r="AH8" s="229" t="str">
        <f t="shared" si="10"/>
        <v>З</v>
      </c>
      <c r="AI8" s="229">
        <f t="shared" si="11"/>
        <v>5</v>
      </c>
      <c r="AJ8" s="229">
        <f t="shared" si="12"/>
        <v>5</v>
      </c>
      <c r="AK8" s="229">
        <f t="shared" si="13"/>
        <v>5</v>
      </c>
      <c r="AL8" s="229">
        <f t="shared" si="14"/>
        <v>3</v>
      </c>
      <c r="AM8" s="229">
        <f t="shared" si="15"/>
        <v>4</v>
      </c>
      <c r="AN8" s="229">
        <f t="shared" si="16"/>
        <v>5</v>
      </c>
      <c r="AO8" s="229">
        <f t="shared" si="17"/>
        <v>5</v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31.2" x14ac:dyDescent="0.25">
      <c r="A9" s="73">
        <v>4</v>
      </c>
      <c r="B9" s="74" t="s">
        <v>287</v>
      </c>
      <c r="C9" s="329" t="s">
        <v>137</v>
      </c>
      <c r="D9" s="331" t="s">
        <v>895</v>
      </c>
      <c r="E9" s="77">
        <v>2635</v>
      </c>
      <c r="F9" s="78"/>
      <c r="G9" s="78" t="s">
        <v>759</v>
      </c>
      <c r="H9" s="78">
        <v>5</v>
      </c>
      <c r="I9" s="78">
        <v>5</v>
      </c>
      <c r="J9" s="78">
        <v>5</v>
      </c>
      <c r="K9" s="78">
        <v>5</v>
      </c>
      <c r="L9" s="78">
        <v>5</v>
      </c>
      <c r="M9" s="78">
        <v>5</v>
      </c>
      <c r="N9" s="78">
        <v>5</v>
      </c>
      <c r="O9" s="78"/>
      <c r="P9" s="78"/>
      <c r="Q9" s="78"/>
      <c r="R9" s="78"/>
      <c r="S9" s="78"/>
      <c r="T9" s="78"/>
      <c r="U9" s="78"/>
      <c r="V9" s="230">
        <f t="shared" si="0"/>
        <v>5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0</v>
      </c>
      <c r="AA9" s="182">
        <f t="shared" si="5"/>
        <v>0</v>
      </c>
      <c r="AB9" s="182">
        <f t="shared" si="6"/>
        <v>7</v>
      </c>
      <c r="AC9" s="182">
        <f t="shared" si="7"/>
        <v>7</v>
      </c>
      <c r="AD9" s="272">
        <f t="shared" si="8"/>
        <v>5</v>
      </c>
      <c r="AE9" s="90">
        <f t="shared" si="26"/>
        <v>0</v>
      </c>
      <c r="AG9" s="229" t="str">
        <f t="shared" si="9"/>
        <v/>
      </c>
      <c r="AH9" s="229" t="str">
        <f t="shared" si="10"/>
        <v>З</v>
      </c>
      <c r="AI9" s="229">
        <f t="shared" si="11"/>
        <v>5</v>
      </c>
      <c r="AJ9" s="229">
        <f t="shared" si="12"/>
        <v>5</v>
      </c>
      <c r="AK9" s="229">
        <f t="shared" si="13"/>
        <v>5</v>
      </c>
      <c r="AL9" s="229">
        <f t="shared" si="14"/>
        <v>5</v>
      </c>
      <c r="AM9" s="229">
        <f t="shared" si="15"/>
        <v>5</v>
      </c>
      <c r="AN9" s="229">
        <f t="shared" si="16"/>
        <v>5</v>
      </c>
      <c r="AO9" s="229">
        <f t="shared" si="17"/>
        <v>5</v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1.2" x14ac:dyDescent="0.25">
      <c r="A10" s="73">
        <v>5</v>
      </c>
      <c r="B10" s="74" t="s">
        <v>287</v>
      </c>
      <c r="C10" s="329" t="s">
        <v>31</v>
      </c>
      <c r="D10" s="331" t="s">
        <v>896</v>
      </c>
      <c r="E10" s="77">
        <v>2635</v>
      </c>
      <c r="F10" s="78"/>
      <c r="G10" s="78" t="s">
        <v>759</v>
      </c>
      <c r="H10" s="78">
        <v>5</v>
      </c>
      <c r="I10" s="78">
        <v>5</v>
      </c>
      <c r="J10" s="78">
        <v>5</v>
      </c>
      <c r="K10" s="78">
        <v>5</v>
      </c>
      <c r="L10" s="78">
        <v>5</v>
      </c>
      <c r="M10" s="78">
        <v>5</v>
      </c>
      <c r="N10" s="78">
        <v>5</v>
      </c>
      <c r="O10" s="78"/>
      <c r="P10" s="78"/>
      <c r="Q10" s="78"/>
      <c r="R10" s="78"/>
      <c r="S10" s="78"/>
      <c r="T10" s="78"/>
      <c r="U10" s="78"/>
      <c r="V10" s="230">
        <f t="shared" si="0"/>
        <v>5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0</v>
      </c>
      <c r="AB10" s="182">
        <f t="shared" si="6"/>
        <v>7</v>
      </c>
      <c r="AC10" s="182">
        <f t="shared" si="7"/>
        <v>7</v>
      </c>
      <c r="AD10" s="272">
        <f t="shared" si="8"/>
        <v>5</v>
      </c>
      <c r="AE10" s="90">
        <f t="shared" si="26"/>
        <v>0</v>
      </c>
      <c r="AG10" s="229" t="str">
        <f t="shared" si="9"/>
        <v/>
      </c>
      <c r="AH10" s="229" t="str">
        <f t="shared" si="10"/>
        <v>З</v>
      </c>
      <c r="AI10" s="229">
        <f t="shared" si="11"/>
        <v>5</v>
      </c>
      <c r="AJ10" s="229">
        <f t="shared" si="12"/>
        <v>5</v>
      </c>
      <c r="AK10" s="229">
        <f t="shared" si="13"/>
        <v>5</v>
      </c>
      <c r="AL10" s="229">
        <f t="shared" si="14"/>
        <v>5</v>
      </c>
      <c r="AM10" s="229">
        <f t="shared" si="15"/>
        <v>5</v>
      </c>
      <c r="AN10" s="229">
        <f t="shared" si="16"/>
        <v>5</v>
      </c>
      <c r="AO10" s="229">
        <f t="shared" si="17"/>
        <v>5</v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31.2" x14ac:dyDescent="0.25">
      <c r="A11" s="73">
        <v>6</v>
      </c>
      <c r="B11" s="74" t="s">
        <v>287</v>
      </c>
      <c r="C11" s="329" t="s">
        <v>31</v>
      </c>
      <c r="D11" s="330" t="s">
        <v>897</v>
      </c>
      <c r="E11" s="77">
        <v>2635</v>
      </c>
      <c r="F11" s="78"/>
      <c r="G11" s="78" t="s">
        <v>759</v>
      </c>
      <c r="H11" s="78">
        <v>5</v>
      </c>
      <c r="I11" s="78">
        <v>5</v>
      </c>
      <c r="J11" s="78">
        <v>5</v>
      </c>
      <c r="K11" s="78">
        <v>5</v>
      </c>
      <c r="L11" s="78">
        <v>5</v>
      </c>
      <c r="M11" s="79">
        <v>5</v>
      </c>
      <c r="N11" s="79">
        <v>5</v>
      </c>
      <c r="O11" s="78"/>
      <c r="P11" s="78"/>
      <c r="Q11" s="78"/>
      <c r="R11" s="78"/>
      <c r="S11" s="78"/>
      <c r="T11" s="78"/>
      <c r="U11" s="78"/>
      <c r="V11" s="230">
        <f t="shared" si="0"/>
        <v>5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0</v>
      </c>
      <c r="AB11" s="182">
        <f t="shared" si="6"/>
        <v>7</v>
      </c>
      <c r="AC11" s="182">
        <f t="shared" si="7"/>
        <v>7</v>
      </c>
      <c r="AD11" s="272">
        <f t="shared" si="8"/>
        <v>5</v>
      </c>
      <c r="AE11" s="90">
        <f t="shared" si="26"/>
        <v>0</v>
      </c>
      <c r="AG11" s="229" t="str">
        <f t="shared" si="9"/>
        <v/>
      </c>
      <c r="AH11" s="229" t="str">
        <f t="shared" si="10"/>
        <v>З</v>
      </c>
      <c r="AI11" s="229">
        <f t="shared" si="11"/>
        <v>5</v>
      </c>
      <c r="AJ11" s="229">
        <f t="shared" si="12"/>
        <v>5</v>
      </c>
      <c r="AK11" s="229">
        <f t="shared" si="13"/>
        <v>5</v>
      </c>
      <c r="AL11" s="229">
        <f t="shared" si="14"/>
        <v>5</v>
      </c>
      <c r="AM11" s="229">
        <f t="shared" si="15"/>
        <v>5</v>
      </c>
      <c r="AN11" s="229">
        <f t="shared" si="16"/>
        <v>5</v>
      </c>
      <c r="AO11" s="229">
        <f t="shared" si="17"/>
        <v>5</v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25">
      <c r="A12" s="73">
        <v>7</v>
      </c>
      <c r="B12" s="74" t="s">
        <v>287</v>
      </c>
      <c r="C12" s="329" t="s">
        <v>110</v>
      </c>
      <c r="D12" s="331" t="s">
        <v>898</v>
      </c>
      <c r="E12" s="77">
        <v>2635</v>
      </c>
      <c r="F12" s="78"/>
      <c r="G12" s="78" t="s">
        <v>759</v>
      </c>
      <c r="H12" s="78">
        <v>5</v>
      </c>
      <c r="I12" s="78">
        <v>5</v>
      </c>
      <c r="J12" s="78">
        <v>5</v>
      </c>
      <c r="K12" s="78">
        <v>5</v>
      </c>
      <c r="L12" s="78">
        <v>5</v>
      </c>
      <c r="M12" s="78">
        <v>5</v>
      </c>
      <c r="N12" s="78">
        <v>5</v>
      </c>
      <c r="O12" s="78"/>
      <c r="P12" s="78"/>
      <c r="Q12" s="78"/>
      <c r="R12" s="78"/>
      <c r="S12" s="78"/>
      <c r="T12" s="78"/>
      <c r="U12" s="78"/>
      <c r="V12" s="230">
        <f t="shared" si="0"/>
        <v>5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0</v>
      </c>
      <c r="AB12" s="182">
        <f t="shared" si="6"/>
        <v>7</v>
      </c>
      <c r="AC12" s="182">
        <f t="shared" si="7"/>
        <v>7</v>
      </c>
      <c r="AD12" s="272">
        <f t="shared" si="8"/>
        <v>5</v>
      </c>
      <c r="AE12" s="90">
        <f t="shared" si="26"/>
        <v>0</v>
      </c>
      <c r="AG12" s="229" t="str">
        <f t="shared" si="9"/>
        <v/>
      </c>
      <c r="AH12" s="229" t="str">
        <f t="shared" si="10"/>
        <v>З</v>
      </c>
      <c r="AI12" s="229">
        <f t="shared" si="11"/>
        <v>5</v>
      </c>
      <c r="AJ12" s="229">
        <f t="shared" si="12"/>
        <v>5</v>
      </c>
      <c r="AK12" s="229">
        <f t="shared" si="13"/>
        <v>5</v>
      </c>
      <c r="AL12" s="229">
        <f t="shared" si="14"/>
        <v>5</v>
      </c>
      <c r="AM12" s="229">
        <f t="shared" si="15"/>
        <v>5</v>
      </c>
      <c r="AN12" s="229">
        <f t="shared" si="16"/>
        <v>5</v>
      </c>
      <c r="AO12" s="229">
        <f t="shared" si="17"/>
        <v>5</v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46.8" x14ac:dyDescent="0.25">
      <c r="A13" s="73">
        <v>8</v>
      </c>
      <c r="B13" s="74" t="s">
        <v>287</v>
      </c>
      <c r="C13" s="329" t="s">
        <v>31</v>
      </c>
      <c r="D13" s="330" t="s">
        <v>899</v>
      </c>
      <c r="E13" s="77">
        <v>2635</v>
      </c>
      <c r="F13" s="78"/>
      <c r="G13" s="78" t="s">
        <v>759</v>
      </c>
      <c r="H13" s="78">
        <v>5</v>
      </c>
      <c r="I13" s="78">
        <v>5</v>
      </c>
      <c r="J13" s="78">
        <v>5</v>
      </c>
      <c r="K13" s="78">
        <v>3</v>
      </c>
      <c r="L13" s="78">
        <v>4</v>
      </c>
      <c r="M13" s="78">
        <v>5</v>
      </c>
      <c r="N13" s="78">
        <v>5</v>
      </c>
      <c r="O13" s="78"/>
      <c r="P13" s="78"/>
      <c r="Q13" s="78"/>
      <c r="R13" s="78"/>
      <c r="S13" s="78"/>
      <c r="T13" s="78"/>
      <c r="U13" s="78"/>
      <c r="V13" s="230">
        <f t="shared" si="0"/>
        <v>3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1</v>
      </c>
      <c r="AA13" s="182">
        <f t="shared" si="5"/>
        <v>1</v>
      </c>
      <c r="AB13" s="182">
        <f t="shared" si="6"/>
        <v>5</v>
      </c>
      <c r="AC13" s="182">
        <f t="shared" si="7"/>
        <v>7</v>
      </c>
      <c r="AD13" s="272">
        <f t="shared" si="8"/>
        <v>4.5714285714285712</v>
      </c>
      <c r="AE13" s="90">
        <f t="shared" si="26"/>
        <v>0</v>
      </c>
      <c r="AG13" s="229" t="str">
        <f t="shared" si="9"/>
        <v/>
      </c>
      <c r="AH13" s="229" t="str">
        <f t="shared" si="10"/>
        <v>З</v>
      </c>
      <c r="AI13" s="229">
        <f t="shared" si="11"/>
        <v>5</v>
      </c>
      <c r="AJ13" s="229">
        <f t="shared" si="12"/>
        <v>5</v>
      </c>
      <c r="AK13" s="229">
        <f t="shared" si="13"/>
        <v>5</v>
      </c>
      <c r="AL13" s="229">
        <f t="shared" si="14"/>
        <v>3</v>
      </c>
      <c r="AM13" s="229">
        <f t="shared" si="15"/>
        <v>4</v>
      </c>
      <c r="AN13" s="229">
        <f t="shared" si="16"/>
        <v>5</v>
      </c>
      <c r="AO13" s="229">
        <f t="shared" si="17"/>
        <v>5</v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46.8" x14ac:dyDescent="0.25">
      <c r="A14" s="73">
        <v>9</v>
      </c>
      <c r="B14" s="273"/>
      <c r="C14" s="329" t="s">
        <v>31</v>
      </c>
      <c r="D14" s="331" t="s">
        <v>900</v>
      </c>
      <c r="E14" s="77">
        <v>2635</v>
      </c>
      <c r="F14" s="78"/>
      <c r="G14" s="78" t="s">
        <v>759</v>
      </c>
      <c r="H14" s="78">
        <v>5</v>
      </c>
      <c r="I14" s="78">
        <v>5</v>
      </c>
      <c r="J14" s="78">
        <v>5</v>
      </c>
      <c r="K14" s="78">
        <v>4</v>
      </c>
      <c r="L14" s="78">
        <v>4</v>
      </c>
      <c r="M14" s="78">
        <v>5</v>
      </c>
      <c r="N14" s="78">
        <v>5</v>
      </c>
      <c r="O14" s="78"/>
      <c r="P14" s="78"/>
      <c r="Q14" s="93"/>
      <c r="R14" s="93"/>
      <c r="S14" s="78"/>
      <c r="T14" s="78"/>
      <c r="U14" s="78"/>
      <c r="V14" s="230">
        <f t="shared" si="0"/>
        <v>4</v>
      </c>
      <c r="W14" s="182">
        <f t="shared" si="1"/>
        <v>0</v>
      </c>
      <c r="X14" s="182">
        <f t="shared" si="2"/>
        <v>0</v>
      </c>
      <c r="Y14" s="182">
        <f t="shared" si="3"/>
        <v>0</v>
      </c>
      <c r="Z14" s="182">
        <f t="shared" si="4"/>
        <v>0</v>
      </c>
      <c r="AA14" s="182">
        <f t="shared" si="5"/>
        <v>2</v>
      </c>
      <c r="AB14" s="182">
        <f t="shared" si="6"/>
        <v>5</v>
      </c>
      <c r="AC14" s="182">
        <f t="shared" si="7"/>
        <v>7</v>
      </c>
      <c r="AD14" s="227">
        <f t="shared" si="8"/>
        <v>4.7142857142857144</v>
      </c>
      <c r="AE14" s="228">
        <f t="shared" si="26"/>
        <v>0</v>
      </c>
      <c r="AF14" s="1"/>
      <c r="AG14" s="229" t="str">
        <f t="shared" si="9"/>
        <v/>
      </c>
      <c r="AH14" s="229" t="str">
        <f t="shared" si="10"/>
        <v>З</v>
      </c>
      <c r="AI14" s="229">
        <f t="shared" si="11"/>
        <v>5</v>
      </c>
      <c r="AJ14" s="229">
        <f t="shared" si="12"/>
        <v>5</v>
      </c>
      <c r="AK14" s="229">
        <f t="shared" si="13"/>
        <v>5</v>
      </c>
      <c r="AL14" s="229">
        <f t="shared" si="14"/>
        <v>4</v>
      </c>
      <c r="AM14" s="229">
        <f t="shared" si="15"/>
        <v>4</v>
      </c>
      <c r="AN14" s="229">
        <f t="shared" si="16"/>
        <v>5</v>
      </c>
      <c r="AO14" s="229">
        <f t="shared" si="17"/>
        <v>5</v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31.2" x14ac:dyDescent="0.25">
      <c r="A15" s="73">
        <v>10</v>
      </c>
      <c r="B15" s="273"/>
      <c r="C15" s="329" t="s">
        <v>31</v>
      </c>
      <c r="D15" s="331" t="s">
        <v>901</v>
      </c>
      <c r="E15" s="77">
        <v>2635</v>
      </c>
      <c r="F15" s="78"/>
      <c r="G15" s="78" t="s">
        <v>759</v>
      </c>
      <c r="H15" s="78">
        <v>5</v>
      </c>
      <c r="I15" s="78">
        <v>5</v>
      </c>
      <c r="J15" s="78">
        <v>5</v>
      </c>
      <c r="K15" s="78">
        <v>5</v>
      </c>
      <c r="L15" s="78">
        <v>5</v>
      </c>
      <c r="M15" s="78">
        <v>5</v>
      </c>
      <c r="N15" s="78">
        <v>5</v>
      </c>
      <c r="O15" s="78"/>
      <c r="P15" s="78"/>
      <c r="Q15" s="93"/>
      <c r="R15" s="93"/>
      <c r="S15" s="78"/>
      <c r="T15" s="78"/>
      <c r="U15" s="78"/>
      <c r="V15" s="230">
        <f t="shared" si="0"/>
        <v>5</v>
      </c>
      <c r="W15" s="182">
        <f t="shared" si="1"/>
        <v>0</v>
      </c>
      <c r="X15" s="182">
        <f t="shared" si="2"/>
        <v>0</v>
      </c>
      <c r="Y15" s="182">
        <f t="shared" si="3"/>
        <v>0</v>
      </c>
      <c r="Z15" s="182">
        <f t="shared" si="4"/>
        <v>0</v>
      </c>
      <c r="AA15" s="182">
        <f t="shared" si="5"/>
        <v>0</v>
      </c>
      <c r="AB15" s="182">
        <f t="shared" si="6"/>
        <v>7</v>
      </c>
      <c r="AC15" s="182">
        <f t="shared" si="7"/>
        <v>7</v>
      </c>
      <c r="AD15" s="227">
        <f t="shared" si="8"/>
        <v>5</v>
      </c>
      <c r="AE15" s="228">
        <f t="shared" si="26"/>
        <v>0</v>
      </c>
      <c r="AF15" s="1"/>
      <c r="AG15" s="229" t="str">
        <f t="shared" si="9"/>
        <v/>
      </c>
      <c r="AH15" s="229" t="str">
        <f t="shared" si="10"/>
        <v>З</v>
      </c>
      <c r="AI15" s="229">
        <f t="shared" si="11"/>
        <v>5</v>
      </c>
      <c r="AJ15" s="229">
        <f t="shared" si="12"/>
        <v>5</v>
      </c>
      <c r="AK15" s="229">
        <f t="shared" si="13"/>
        <v>5</v>
      </c>
      <c r="AL15" s="229">
        <f t="shared" si="14"/>
        <v>5</v>
      </c>
      <c r="AM15" s="229">
        <f t="shared" si="15"/>
        <v>5</v>
      </c>
      <c r="AN15" s="229">
        <f t="shared" si="16"/>
        <v>5</v>
      </c>
      <c r="AO15" s="229">
        <f t="shared" si="17"/>
        <v>5</v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31.2" x14ac:dyDescent="0.25">
      <c r="A16" s="73">
        <v>11</v>
      </c>
      <c r="B16" s="273"/>
      <c r="C16" s="329" t="s">
        <v>110</v>
      </c>
      <c r="D16" s="331" t="s">
        <v>902</v>
      </c>
      <c r="E16" s="77">
        <v>2635</v>
      </c>
      <c r="F16" s="78"/>
      <c r="G16" s="78" t="s">
        <v>759</v>
      </c>
      <c r="H16" s="78">
        <v>5</v>
      </c>
      <c r="I16" s="78">
        <v>5</v>
      </c>
      <c r="J16" s="78">
        <v>5</v>
      </c>
      <c r="K16" s="78">
        <v>4</v>
      </c>
      <c r="L16" s="78">
        <v>4</v>
      </c>
      <c r="M16" s="78">
        <v>5</v>
      </c>
      <c r="N16" s="78">
        <v>5</v>
      </c>
      <c r="O16" s="78"/>
      <c r="P16" s="78"/>
      <c r="Q16" s="93"/>
      <c r="R16" s="93"/>
      <c r="S16" s="78"/>
      <c r="T16" s="78"/>
      <c r="U16" s="78"/>
      <c r="V16" s="230">
        <f t="shared" si="0"/>
        <v>4</v>
      </c>
      <c r="W16" s="182">
        <f t="shared" si="1"/>
        <v>0</v>
      </c>
      <c r="X16" s="182">
        <f t="shared" si="2"/>
        <v>0</v>
      </c>
      <c r="Y16" s="182">
        <f t="shared" si="3"/>
        <v>0</v>
      </c>
      <c r="Z16" s="182">
        <f t="shared" si="4"/>
        <v>0</v>
      </c>
      <c r="AA16" s="182">
        <f t="shared" si="5"/>
        <v>2</v>
      </c>
      <c r="AB16" s="182">
        <f t="shared" si="6"/>
        <v>5</v>
      </c>
      <c r="AC16" s="182">
        <f t="shared" si="7"/>
        <v>7</v>
      </c>
      <c r="AD16" s="227">
        <f t="shared" si="8"/>
        <v>4.7142857142857144</v>
      </c>
      <c r="AE16" s="228">
        <f t="shared" si="26"/>
        <v>0</v>
      </c>
      <c r="AF16" s="1"/>
      <c r="AG16" s="229" t="str">
        <f t="shared" si="9"/>
        <v/>
      </c>
      <c r="AH16" s="229" t="str">
        <f t="shared" si="10"/>
        <v>З</v>
      </c>
      <c r="AI16" s="229">
        <f t="shared" si="11"/>
        <v>5</v>
      </c>
      <c r="AJ16" s="229">
        <f t="shared" si="12"/>
        <v>5</v>
      </c>
      <c r="AK16" s="229">
        <f t="shared" si="13"/>
        <v>5</v>
      </c>
      <c r="AL16" s="229">
        <f t="shared" si="14"/>
        <v>4</v>
      </c>
      <c r="AM16" s="229">
        <f t="shared" si="15"/>
        <v>4</v>
      </c>
      <c r="AN16" s="229">
        <f t="shared" si="16"/>
        <v>5</v>
      </c>
      <c r="AO16" s="229">
        <f t="shared" si="17"/>
        <v>5</v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31.2" x14ac:dyDescent="0.25">
      <c r="A17" s="73">
        <v>12</v>
      </c>
      <c r="B17" s="274"/>
      <c r="C17" s="329" t="s">
        <v>31</v>
      </c>
      <c r="D17" s="330" t="s">
        <v>903</v>
      </c>
      <c r="E17" s="77">
        <v>2635</v>
      </c>
      <c r="F17" s="78"/>
      <c r="G17" s="78" t="s">
        <v>759</v>
      </c>
      <c r="H17" s="78">
        <v>5</v>
      </c>
      <c r="I17" s="78">
        <v>5</v>
      </c>
      <c r="J17" s="78">
        <v>5</v>
      </c>
      <c r="K17" s="78">
        <v>5</v>
      </c>
      <c r="L17" s="78">
        <v>5</v>
      </c>
      <c r="M17" s="78">
        <v>5</v>
      </c>
      <c r="N17" s="78">
        <v>5</v>
      </c>
      <c r="O17" s="78"/>
      <c r="P17" s="78"/>
      <c r="Q17" s="93"/>
      <c r="R17" s="93"/>
      <c r="S17" s="78"/>
      <c r="T17" s="78"/>
      <c r="U17" s="78"/>
      <c r="V17" s="230">
        <f t="shared" si="0"/>
        <v>5</v>
      </c>
      <c r="W17" s="182">
        <f t="shared" si="1"/>
        <v>0</v>
      </c>
      <c r="X17" s="182">
        <f t="shared" si="2"/>
        <v>0</v>
      </c>
      <c r="Y17" s="182">
        <f t="shared" si="3"/>
        <v>0</v>
      </c>
      <c r="Z17" s="182">
        <f t="shared" si="4"/>
        <v>0</v>
      </c>
      <c r="AA17" s="182">
        <f t="shared" si="5"/>
        <v>0</v>
      </c>
      <c r="AB17" s="182">
        <f t="shared" si="6"/>
        <v>7</v>
      </c>
      <c r="AC17" s="182">
        <f t="shared" si="7"/>
        <v>7</v>
      </c>
      <c r="AD17" s="227">
        <f t="shared" si="8"/>
        <v>5</v>
      </c>
      <c r="AE17" s="228">
        <f t="shared" si="26"/>
        <v>0</v>
      </c>
      <c r="AF17" s="1"/>
      <c r="AG17" s="229" t="str">
        <f t="shared" si="9"/>
        <v/>
      </c>
      <c r="AH17" s="229" t="str">
        <f t="shared" si="10"/>
        <v>З</v>
      </c>
      <c r="AI17" s="229">
        <f t="shared" si="11"/>
        <v>5</v>
      </c>
      <c r="AJ17" s="229">
        <f t="shared" si="12"/>
        <v>5</v>
      </c>
      <c r="AK17" s="229">
        <f t="shared" si="13"/>
        <v>5</v>
      </c>
      <c r="AL17" s="229">
        <f t="shared" si="14"/>
        <v>5</v>
      </c>
      <c r="AM17" s="229">
        <f t="shared" si="15"/>
        <v>5</v>
      </c>
      <c r="AN17" s="229">
        <f t="shared" si="16"/>
        <v>5</v>
      </c>
      <c r="AO17" s="229">
        <f t="shared" si="17"/>
        <v>5</v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31.2" x14ac:dyDescent="0.25">
      <c r="A18" s="73">
        <v>13</v>
      </c>
      <c r="B18" s="190"/>
      <c r="C18" s="329" t="s">
        <v>31</v>
      </c>
      <c r="D18" s="330" t="s">
        <v>904</v>
      </c>
      <c r="E18" s="77">
        <v>2635</v>
      </c>
      <c r="F18" s="78"/>
      <c r="G18" s="78" t="s">
        <v>759</v>
      </c>
      <c r="H18" s="78">
        <v>5</v>
      </c>
      <c r="I18" s="78">
        <v>5</v>
      </c>
      <c r="J18" s="78">
        <v>5</v>
      </c>
      <c r="K18" s="78">
        <v>5</v>
      </c>
      <c r="L18" s="78">
        <v>5</v>
      </c>
      <c r="M18" s="78">
        <v>5</v>
      </c>
      <c r="N18" s="78">
        <v>5</v>
      </c>
      <c r="O18" s="78"/>
      <c r="P18" s="78"/>
      <c r="Q18" s="78"/>
      <c r="R18" s="93"/>
      <c r="S18" s="78"/>
      <c r="T18" s="78"/>
      <c r="U18" s="78"/>
      <c r="V18" s="230">
        <f t="shared" si="0"/>
        <v>5</v>
      </c>
      <c r="W18" s="182">
        <f t="shared" si="1"/>
        <v>0</v>
      </c>
      <c r="X18" s="182">
        <f t="shared" si="2"/>
        <v>0</v>
      </c>
      <c r="Y18" s="182">
        <f t="shared" si="3"/>
        <v>0</v>
      </c>
      <c r="Z18" s="182">
        <f t="shared" si="4"/>
        <v>0</v>
      </c>
      <c r="AA18" s="182">
        <f t="shared" si="5"/>
        <v>0</v>
      </c>
      <c r="AB18" s="182">
        <f t="shared" si="6"/>
        <v>7</v>
      </c>
      <c r="AC18" s="182">
        <f t="shared" si="7"/>
        <v>7</v>
      </c>
      <c r="AD18" s="227">
        <f t="shared" si="8"/>
        <v>5</v>
      </c>
      <c r="AE18" s="228">
        <f t="shared" si="26"/>
        <v>0</v>
      </c>
      <c r="AF18" s="1"/>
      <c r="AG18" s="229" t="str">
        <f t="shared" si="9"/>
        <v/>
      </c>
      <c r="AH18" s="229" t="str">
        <f t="shared" si="10"/>
        <v>З</v>
      </c>
      <c r="AI18" s="229">
        <f t="shared" si="11"/>
        <v>5</v>
      </c>
      <c r="AJ18" s="229">
        <f t="shared" si="12"/>
        <v>5</v>
      </c>
      <c r="AK18" s="229">
        <f t="shared" si="13"/>
        <v>5</v>
      </c>
      <c r="AL18" s="229">
        <f t="shared" si="14"/>
        <v>5</v>
      </c>
      <c r="AM18" s="229">
        <f t="shared" si="15"/>
        <v>5</v>
      </c>
      <c r="AN18" s="229">
        <f t="shared" si="16"/>
        <v>5</v>
      </c>
      <c r="AO18" s="229">
        <f t="shared" si="17"/>
        <v>5</v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31.2" x14ac:dyDescent="0.25">
      <c r="A19" s="73">
        <v>14</v>
      </c>
      <c r="B19" s="190"/>
      <c r="C19" s="329" t="s">
        <v>31</v>
      </c>
      <c r="D19" s="330" t="s">
        <v>905</v>
      </c>
      <c r="E19" s="77">
        <v>2635</v>
      </c>
      <c r="F19" s="78"/>
      <c r="G19" s="78" t="s">
        <v>759</v>
      </c>
      <c r="H19" s="78">
        <v>5</v>
      </c>
      <c r="I19" s="78">
        <v>5</v>
      </c>
      <c r="J19" s="78">
        <v>5</v>
      </c>
      <c r="K19" s="78">
        <v>5</v>
      </c>
      <c r="L19" s="78">
        <v>5</v>
      </c>
      <c r="M19" s="78">
        <v>5</v>
      </c>
      <c r="N19" s="78">
        <v>5</v>
      </c>
      <c r="O19" s="78"/>
      <c r="P19" s="78"/>
      <c r="Q19" s="78"/>
      <c r="R19" s="78"/>
      <c r="S19" s="78"/>
      <c r="T19" s="78"/>
      <c r="U19" s="78"/>
      <c r="V19" s="230">
        <f t="shared" si="0"/>
        <v>5</v>
      </c>
      <c r="W19" s="182">
        <f t="shared" si="1"/>
        <v>0</v>
      </c>
      <c r="X19" s="182">
        <f t="shared" si="2"/>
        <v>0</v>
      </c>
      <c r="Y19" s="182">
        <f t="shared" si="3"/>
        <v>0</v>
      </c>
      <c r="Z19" s="182">
        <f t="shared" si="4"/>
        <v>0</v>
      </c>
      <c r="AA19" s="182">
        <f t="shared" si="5"/>
        <v>0</v>
      </c>
      <c r="AB19" s="182">
        <f t="shared" si="6"/>
        <v>7</v>
      </c>
      <c r="AC19" s="182">
        <f t="shared" si="7"/>
        <v>7</v>
      </c>
      <c r="AD19" s="227">
        <f t="shared" si="8"/>
        <v>5</v>
      </c>
      <c r="AE19" s="228">
        <f t="shared" si="26"/>
        <v>0</v>
      </c>
      <c r="AF19" s="1"/>
      <c r="AG19" s="229" t="str">
        <f t="shared" si="9"/>
        <v/>
      </c>
      <c r="AH19" s="229" t="str">
        <f t="shared" si="10"/>
        <v>З</v>
      </c>
      <c r="AI19" s="229">
        <f t="shared" si="11"/>
        <v>5</v>
      </c>
      <c r="AJ19" s="229">
        <f t="shared" si="12"/>
        <v>5</v>
      </c>
      <c r="AK19" s="229">
        <f t="shared" si="13"/>
        <v>5</v>
      </c>
      <c r="AL19" s="229">
        <f t="shared" si="14"/>
        <v>5</v>
      </c>
      <c r="AM19" s="229">
        <f t="shared" si="15"/>
        <v>5</v>
      </c>
      <c r="AN19" s="229">
        <f t="shared" si="16"/>
        <v>5</v>
      </c>
      <c r="AO19" s="229">
        <f t="shared" si="17"/>
        <v>5</v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31.2" x14ac:dyDescent="0.25">
      <c r="A20" s="73">
        <v>15</v>
      </c>
      <c r="B20" s="190"/>
      <c r="C20" s="329" t="s">
        <v>31</v>
      </c>
      <c r="D20" s="331" t="s">
        <v>906</v>
      </c>
      <c r="E20" s="77">
        <v>2635</v>
      </c>
      <c r="F20" s="78"/>
      <c r="G20" s="78" t="s">
        <v>759</v>
      </c>
      <c r="H20" s="78">
        <v>5</v>
      </c>
      <c r="I20" s="78">
        <v>5</v>
      </c>
      <c r="J20" s="78">
        <v>5</v>
      </c>
      <c r="K20" s="78">
        <v>4</v>
      </c>
      <c r="L20" s="78">
        <v>5</v>
      </c>
      <c r="M20" s="79">
        <v>5</v>
      </c>
      <c r="N20" s="79">
        <v>5</v>
      </c>
      <c r="O20" s="78"/>
      <c r="P20" s="78"/>
      <c r="Q20" s="93"/>
      <c r="R20" s="93"/>
      <c r="S20" s="78"/>
      <c r="T20" s="78"/>
      <c r="U20" s="78"/>
      <c r="V20" s="230">
        <f t="shared" si="0"/>
        <v>4</v>
      </c>
      <c r="W20" s="182">
        <f t="shared" si="1"/>
        <v>0</v>
      </c>
      <c r="X20" s="182">
        <f t="shared" si="2"/>
        <v>0</v>
      </c>
      <c r="Y20" s="182">
        <f t="shared" si="3"/>
        <v>0</v>
      </c>
      <c r="Z20" s="182">
        <f t="shared" si="4"/>
        <v>0</v>
      </c>
      <c r="AA20" s="182">
        <f t="shared" si="5"/>
        <v>1</v>
      </c>
      <c r="AB20" s="182">
        <f t="shared" si="6"/>
        <v>6</v>
      </c>
      <c r="AC20" s="182">
        <f t="shared" si="7"/>
        <v>7</v>
      </c>
      <c r="AD20" s="227">
        <f t="shared" si="8"/>
        <v>4.8571428571428568</v>
      </c>
      <c r="AE20" s="228">
        <f t="shared" si="26"/>
        <v>0</v>
      </c>
      <c r="AF20" s="1"/>
      <c r="AG20" s="229" t="str">
        <f t="shared" si="9"/>
        <v/>
      </c>
      <c r="AH20" s="229" t="str">
        <f t="shared" si="10"/>
        <v>З</v>
      </c>
      <c r="AI20" s="229">
        <f t="shared" si="11"/>
        <v>5</v>
      </c>
      <c r="AJ20" s="229">
        <f t="shared" si="12"/>
        <v>5</v>
      </c>
      <c r="AK20" s="229">
        <f t="shared" si="13"/>
        <v>5</v>
      </c>
      <c r="AL20" s="229">
        <f t="shared" si="14"/>
        <v>4</v>
      </c>
      <c r="AM20" s="229">
        <f t="shared" si="15"/>
        <v>5</v>
      </c>
      <c r="AN20" s="229">
        <f t="shared" si="16"/>
        <v>5</v>
      </c>
      <c r="AO20" s="229">
        <f t="shared" si="17"/>
        <v>5</v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46.8" x14ac:dyDescent="0.25">
      <c r="A21" s="73">
        <v>16</v>
      </c>
      <c r="B21" s="190"/>
      <c r="C21" s="329" t="s">
        <v>31</v>
      </c>
      <c r="D21" s="331" t="s">
        <v>907</v>
      </c>
      <c r="E21" s="77">
        <v>2635</v>
      </c>
      <c r="F21" s="78"/>
      <c r="G21" s="78" t="s">
        <v>759</v>
      </c>
      <c r="H21" s="78">
        <v>5</v>
      </c>
      <c r="I21" s="78">
        <v>5</v>
      </c>
      <c r="J21" s="78">
        <v>5</v>
      </c>
      <c r="K21" s="78">
        <v>5</v>
      </c>
      <c r="L21" s="78">
        <v>5</v>
      </c>
      <c r="M21" s="78">
        <v>5</v>
      </c>
      <c r="N21" s="78">
        <v>5</v>
      </c>
      <c r="O21" s="78"/>
      <c r="P21" s="78"/>
      <c r="Q21" s="93"/>
      <c r="R21" s="93"/>
      <c r="S21" s="78"/>
      <c r="T21" s="78"/>
      <c r="U21" s="78"/>
      <c r="V21" s="230">
        <f t="shared" si="0"/>
        <v>5</v>
      </c>
      <c r="W21" s="182">
        <f t="shared" si="1"/>
        <v>0</v>
      </c>
      <c r="X21" s="182">
        <f t="shared" si="2"/>
        <v>0</v>
      </c>
      <c r="Y21" s="182">
        <f t="shared" si="3"/>
        <v>0</v>
      </c>
      <c r="Z21" s="182">
        <f t="shared" si="4"/>
        <v>0</v>
      </c>
      <c r="AA21" s="182">
        <f t="shared" si="5"/>
        <v>0</v>
      </c>
      <c r="AB21" s="182">
        <f t="shared" si="6"/>
        <v>7</v>
      </c>
      <c r="AC21" s="182">
        <f t="shared" si="7"/>
        <v>7</v>
      </c>
      <c r="AD21" s="227">
        <f t="shared" si="8"/>
        <v>5</v>
      </c>
      <c r="AE21" s="228">
        <f t="shared" si="26"/>
        <v>0</v>
      </c>
      <c r="AF21" s="1"/>
      <c r="AG21" s="229" t="str">
        <f t="shared" si="9"/>
        <v/>
      </c>
      <c r="AH21" s="229" t="str">
        <f t="shared" si="10"/>
        <v>З</v>
      </c>
      <c r="AI21" s="229">
        <f t="shared" si="11"/>
        <v>5</v>
      </c>
      <c r="AJ21" s="229">
        <f t="shared" si="12"/>
        <v>5</v>
      </c>
      <c r="AK21" s="229">
        <f t="shared" si="13"/>
        <v>5</v>
      </c>
      <c r="AL21" s="229">
        <f t="shared" si="14"/>
        <v>5</v>
      </c>
      <c r="AM21" s="229">
        <f t="shared" si="15"/>
        <v>5</v>
      </c>
      <c r="AN21" s="229">
        <f t="shared" si="16"/>
        <v>5</v>
      </c>
      <c r="AO21" s="229">
        <f t="shared" si="17"/>
        <v>5</v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31.2" x14ac:dyDescent="0.25">
      <c r="A22" s="73">
        <v>17</v>
      </c>
      <c r="B22" s="190"/>
      <c r="C22" s="329" t="s">
        <v>31</v>
      </c>
      <c r="D22" s="331" t="s">
        <v>908</v>
      </c>
      <c r="E22" s="77">
        <v>2635</v>
      </c>
      <c r="F22" s="78"/>
      <c r="G22" s="78" t="s">
        <v>759</v>
      </c>
      <c r="H22" s="78">
        <v>5</v>
      </c>
      <c r="I22" s="78">
        <v>5</v>
      </c>
      <c r="J22" s="78">
        <v>5</v>
      </c>
      <c r="K22" s="78">
        <v>4</v>
      </c>
      <c r="L22" s="78">
        <v>5</v>
      </c>
      <c r="M22" s="78">
        <v>5</v>
      </c>
      <c r="N22" s="78">
        <v>5</v>
      </c>
      <c r="O22" s="78"/>
      <c r="P22" s="78"/>
      <c r="Q22" s="93"/>
      <c r="R22" s="93"/>
      <c r="S22" s="78"/>
      <c r="T22" s="78"/>
      <c r="U22" s="78"/>
      <c r="V22" s="230">
        <f t="shared" si="0"/>
        <v>4</v>
      </c>
      <c r="W22" s="182">
        <f t="shared" si="1"/>
        <v>0</v>
      </c>
      <c r="X22" s="182">
        <f t="shared" si="2"/>
        <v>0</v>
      </c>
      <c r="Y22" s="182">
        <f t="shared" si="3"/>
        <v>0</v>
      </c>
      <c r="Z22" s="182">
        <f t="shared" si="4"/>
        <v>0</v>
      </c>
      <c r="AA22" s="182">
        <f t="shared" si="5"/>
        <v>1</v>
      </c>
      <c r="AB22" s="182">
        <f t="shared" si="6"/>
        <v>6</v>
      </c>
      <c r="AC22" s="182">
        <f t="shared" si="7"/>
        <v>7</v>
      </c>
      <c r="AD22" s="227">
        <f t="shared" si="8"/>
        <v>4.8571428571428568</v>
      </c>
      <c r="AE22" s="228">
        <f t="shared" si="26"/>
        <v>0</v>
      </c>
      <c r="AF22" s="1"/>
      <c r="AG22" s="229" t="str">
        <f t="shared" si="9"/>
        <v/>
      </c>
      <c r="AH22" s="229" t="str">
        <f t="shared" si="10"/>
        <v>З</v>
      </c>
      <c r="AI22" s="229">
        <f t="shared" si="11"/>
        <v>5</v>
      </c>
      <c r="AJ22" s="229">
        <f t="shared" si="12"/>
        <v>5</v>
      </c>
      <c r="AK22" s="229">
        <f t="shared" si="13"/>
        <v>5</v>
      </c>
      <c r="AL22" s="229">
        <f t="shared" si="14"/>
        <v>4</v>
      </c>
      <c r="AM22" s="229">
        <f t="shared" si="15"/>
        <v>5</v>
      </c>
      <c r="AN22" s="229">
        <f t="shared" si="16"/>
        <v>5</v>
      </c>
      <c r="AO22" s="229">
        <f t="shared" si="17"/>
        <v>5</v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31.2" x14ac:dyDescent="0.25">
      <c r="A23" s="73">
        <v>18</v>
      </c>
      <c r="B23" s="190"/>
      <c r="C23" s="329" t="s">
        <v>31</v>
      </c>
      <c r="D23" s="330" t="s">
        <v>909</v>
      </c>
      <c r="E23" s="77">
        <v>2635</v>
      </c>
      <c r="F23" s="78"/>
      <c r="G23" s="78" t="s">
        <v>759</v>
      </c>
      <c r="H23" s="78">
        <v>5</v>
      </c>
      <c r="I23" s="78">
        <v>5</v>
      </c>
      <c r="J23" s="78">
        <v>5</v>
      </c>
      <c r="K23" s="78">
        <v>5</v>
      </c>
      <c r="L23" s="78">
        <v>5</v>
      </c>
      <c r="M23" s="78">
        <v>5</v>
      </c>
      <c r="N23" s="78">
        <v>5</v>
      </c>
      <c r="O23" s="78"/>
      <c r="P23" s="78"/>
      <c r="Q23" s="93"/>
      <c r="R23" s="93"/>
      <c r="S23" s="78"/>
      <c r="T23" s="78"/>
      <c r="U23" s="78"/>
      <c r="V23" s="230">
        <f t="shared" si="0"/>
        <v>5</v>
      </c>
      <c r="W23" s="182">
        <f t="shared" si="1"/>
        <v>0</v>
      </c>
      <c r="X23" s="182">
        <f t="shared" si="2"/>
        <v>0</v>
      </c>
      <c r="Y23" s="182">
        <f t="shared" si="3"/>
        <v>0</v>
      </c>
      <c r="Z23" s="182">
        <f t="shared" si="4"/>
        <v>0</v>
      </c>
      <c r="AA23" s="182">
        <f t="shared" si="5"/>
        <v>0</v>
      </c>
      <c r="AB23" s="182">
        <f t="shared" si="6"/>
        <v>7</v>
      </c>
      <c r="AC23" s="182">
        <f t="shared" si="7"/>
        <v>7</v>
      </c>
      <c r="AD23" s="227">
        <f t="shared" si="8"/>
        <v>5</v>
      </c>
      <c r="AE23" s="228">
        <f t="shared" si="26"/>
        <v>0</v>
      </c>
      <c r="AF23" s="1"/>
      <c r="AG23" s="229" t="str">
        <f t="shared" si="9"/>
        <v/>
      </c>
      <c r="AH23" s="229" t="str">
        <f t="shared" si="10"/>
        <v>З</v>
      </c>
      <c r="AI23" s="229">
        <f t="shared" si="11"/>
        <v>5</v>
      </c>
      <c r="AJ23" s="229">
        <f t="shared" si="12"/>
        <v>5</v>
      </c>
      <c r="AK23" s="229">
        <f t="shared" si="13"/>
        <v>5</v>
      </c>
      <c r="AL23" s="229">
        <f t="shared" si="14"/>
        <v>5</v>
      </c>
      <c r="AM23" s="229">
        <f t="shared" si="15"/>
        <v>5</v>
      </c>
      <c r="AN23" s="229">
        <f t="shared" si="16"/>
        <v>5</v>
      </c>
      <c r="AO23" s="229">
        <f t="shared" si="17"/>
        <v>5</v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31.2" x14ac:dyDescent="0.25">
      <c r="A24" s="73">
        <v>19</v>
      </c>
      <c r="B24" s="190"/>
      <c r="C24" s="329" t="s">
        <v>31</v>
      </c>
      <c r="D24" s="331" t="s">
        <v>910</v>
      </c>
      <c r="E24" s="77">
        <v>2635</v>
      </c>
      <c r="F24" s="78"/>
      <c r="G24" s="78" t="s">
        <v>759</v>
      </c>
      <c r="H24" s="78">
        <v>5</v>
      </c>
      <c r="I24" s="78">
        <v>5</v>
      </c>
      <c r="J24" s="78">
        <v>5</v>
      </c>
      <c r="K24" s="78">
        <v>3</v>
      </c>
      <c r="L24" s="78">
        <v>4</v>
      </c>
      <c r="M24" s="78">
        <v>5</v>
      </c>
      <c r="N24" s="78">
        <v>5</v>
      </c>
      <c r="O24" s="78"/>
      <c r="P24" s="78"/>
      <c r="Q24" s="78"/>
      <c r="R24" s="78"/>
      <c r="S24" s="78"/>
      <c r="T24" s="78"/>
      <c r="U24" s="78"/>
      <c r="V24" s="230">
        <f t="shared" si="0"/>
        <v>3</v>
      </c>
      <c r="W24" s="182">
        <f t="shared" si="1"/>
        <v>0</v>
      </c>
      <c r="X24" s="182">
        <f t="shared" si="2"/>
        <v>0</v>
      </c>
      <c r="Y24" s="182">
        <f t="shared" si="3"/>
        <v>0</v>
      </c>
      <c r="Z24" s="182">
        <f t="shared" si="4"/>
        <v>1</v>
      </c>
      <c r="AA24" s="182">
        <f t="shared" si="5"/>
        <v>1</v>
      </c>
      <c r="AB24" s="182">
        <f t="shared" si="6"/>
        <v>5</v>
      </c>
      <c r="AC24" s="182">
        <f t="shared" si="7"/>
        <v>7</v>
      </c>
      <c r="AD24" s="227">
        <f t="shared" si="8"/>
        <v>4.5714285714285712</v>
      </c>
      <c r="AE24" s="228">
        <f t="shared" si="26"/>
        <v>0</v>
      </c>
      <c r="AF24" s="1"/>
      <c r="AG24" s="229" t="str">
        <f t="shared" si="9"/>
        <v/>
      </c>
      <c r="AH24" s="229" t="str">
        <f t="shared" si="10"/>
        <v>З</v>
      </c>
      <c r="AI24" s="229">
        <f t="shared" si="11"/>
        <v>5</v>
      </c>
      <c r="AJ24" s="229">
        <f t="shared" si="12"/>
        <v>5</v>
      </c>
      <c r="AK24" s="229">
        <f t="shared" si="13"/>
        <v>5</v>
      </c>
      <c r="AL24" s="229">
        <f t="shared" si="14"/>
        <v>3</v>
      </c>
      <c r="AM24" s="229">
        <f t="shared" si="15"/>
        <v>4</v>
      </c>
      <c r="AN24" s="229">
        <f t="shared" si="16"/>
        <v>5</v>
      </c>
      <c r="AO24" s="229">
        <f t="shared" si="17"/>
        <v>5</v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31.2" x14ac:dyDescent="0.25">
      <c r="A25" s="73">
        <v>20</v>
      </c>
      <c r="B25" s="190"/>
      <c r="C25" s="329" t="s">
        <v>31</v>
      </c>
      <c r="D25" s="331" t="s">
        <v>911</v>
      </c>
      <c r="E25" s="77">
        <v>2635</v>
      </c>
      <c r="F25" s="78"/>
      <c r="G25" s="78" t="s">
        <v>759</v>
      </c>
      <c r="H25" s="78">
        <v>5</v>
      </c>
      <c r="I25" s="78">
        <v>5</v>
      </c>
      <c r="J25" s="78">
        <v>5</v>
      </c>
      <c r="K25" s="78">
        <v>5</v>
      </c>
      <c r="L25" s="78">
        <v>5</v>
      </c>
      <c r="M25" s="78">
        <v>5</v>
      </c>
      <c r="N25" s="78">
        <v>5</v>
      </c>
      <c r="O25" s="78"/>
      <c r="P25" s="78"/>
      <c r="Q25" s="93"/>
      <c r="R25" s="93"/>
      <c r="S25" s="78"/>
      <c r="T25" s="78"/>
      <c r="U25" s="78"/>
      <c r="V25" s="230">
        <f t="shared" si="0"/>
        <v>5</v>
      </c>
      <c r="W25" s="182">
        <f t="shared" si="1"/>
        <v>0</v>
      </c>
      <c r="X25" s="182">
        <f t="shared" si="2"/>
        <v>0</v>
      </c>
      <c r="Y25" s="182">
        <f t="shared" si="3"/>
        <v>0</v>
      </c>
      <c r="Z25" s="182">
        <f t="shared" si="4"/>
        <v>0</v>
      </c>
      <c r="AA25" s="182">
        <f t="shared" si="5"/>
        <v>0</v>
      </c>
      <c r="AB25" s="182">
        <f t="shared" si="6"/>
        <v>7</v>
      </c>
      <c r="AC25" s="182">
        <f t="shared" si="7"/>
        <v>7</v>
      </c>
      <c r="AD25" s="227">
        <f t="shared" si="8"/>
        <v>5</v>
      </c>
      <c r="AE25" s="228">
        <f t="shared" si="26"/>
        <v>0</v>
      </c>
      <c r="AF25" s="1"/>
      <c r="AG25" s="229" t="str">
        <f t="shared" si="9"/>
        <v/>
      </c>
      <c r="AH25" s="229" t="str">
        <f t="shared" si="10"/>
        <v>З</v>
      </c>
      <c r="AI25" s="229">
        <f t="shared" si="11"/>
        <v>5</v>
      </c>
      <c r="AJ25" s="229">
        <f t="shared" si="12"/>
        <v>5</v>
      </c>
      <c r="AK25" s="229">
        <f t="shared" si="13"/>
        <v>5</v>
      </c>
      <c r="AL25" s="229">
        <f t="shared" si="14"/>
        <v>5</v>
      </c>
      <c r="AM25" s="229">
        <f t="shared" si="15"/>
        <v>5</v>
      </c>
      <c r="AN25" s="229">
        <f t="shared" si="16"/>
        <v>5</v>
      </c>
      <c r="AO25" s="229">
        <f t="shared" si="17"/>
        <v>5</v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1.2" x14ac:dyDescent="0.25">
      <c r="A26" s="73">
        <v>21</v>
      </c>
      <c r="B26" s="190"/>
      <c r="C26" s="329" t="s">
        <v>31</v>
      </c>
      <c r="D26" s="331" t="s">
        <v>912</v>
      </c>
      <c r="E26" s="77">
        <v>2635</v>
      </c>
      <c r="F26" s="78"/>
      <c r="G26" s="78" t="s">
        <v>759</v>
      </c>
      <c r="H26" s="78">
        <v>5</v>
      </c>
      <c r="I26" s="78">
        <v>5</v>
      </c>
      <c r="J26" s="78">
        <v>5</v>
      </c>
      <c r="K26" s="78">
        <v>5</v>
      </c>
      <c r="L26" s="78">
        <v>5</v>
      </c>
      <c r="M26" s="78">
        <v>5</v>
      </c>
      <c r="N26" s="78">
        <v>5</v>
      </c>
      <c r="O26" s="78"/>
      <c r="P26" s="78"/>
      <c r="Q26" s="93"/>
      <c r="R26" s="93"/>
      <c r="S26" s="78"/>
      <c r="T26" s="78"/>
      <c r="U26" s="78"/>
      <c r="V26" s="230">
        <f t="shared" si="0"/>
        <v>5</v>
      </c>
      <c r="W26" s="182">
        <f t="shared" si="1"/>
        <v>0</v>
      </c>
      <c r="X26" s="182">
        <f t="shared" si="2"/>
        <v>0</v>
      </c>
      <c r="Y26" s="182">
        <f t="shared" si="3"/>
        <v>0</v>
      </c>
      <c r="Z26" s="182">
        <f t="shared" si="4"/>
        <v>0</v>
      </c>
      <c r="AA26" s="182">
        <f t="shared" si="5"/>
        <v>0</v>
      </c>
      <c r="AB26" s="182">
        <f t="shared" si="6"/>
        <v>7</v>
      </c>
      <c r="AC26" s="182">
        <f t="shared" si="7"/>
        <v>7</v>
      </c>
      <c r="AD26" s="227">
        <f t="shared" si="8"/>
        <v>5</v>
      </c>
      <c r="AE26" s="228">
        <f t="shared" si="26"/>
        <v>0</v>
      </c>
      <c r="AF26" s="1"/>
      <c r="AG26" s="229" t="str">
        <f t="shared" si="9"/>
        <v/>
      </c>
      <c r="AH26" s="229" t="str">
        <f t="shared" si="10"/>
        <v>З</v>
      </c>
      <c r="AI26" s="229">
        <f t="shared" si="11"/>
        <v>5</v>
      </c>
      <c r="AJ26" s="229">
        <f t="shared" si="12"/>
        <v>5</v>
      </c>
      <c r="AK26" s="229">
        <f t="shared" si="13"/>
        <v>5</v>
      </c>
      <c r="AL26" s="229">
        <f t="shared" si="14"/>
        <v>5</v>
      </c>
      <c r="AM26" s="229">
        <f t="shared" si="15"/>
        <v>5</v>
      </c>
      <c r="AN26" s="229">
        <f t="shared" si="16"/>
        <v>5</v>
      </c>
      <c r="AO26" s="229">
        <f t="shared" si="17"/>
        <v>5</v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31.2" x14ac:dyDescent="0.25">
      <c r="A27" s="73">
        <v>22</v>
      </c>
      <c r="B27" s="190"/>
      <c r="C27" s="329" t="s">
        <v>31</v>
      </c>
      <c r="D27" s="331" t="s">
        <v>913</v>
      </c>
      <c r="E27" s="77">
        <v>2635</v>
      </c>
      <c r="F27" s="78"/>
      <c r="G27" s="78" t="s">
        <v>759</v>
      </c>
      <c r="H27" s="78">
        <v>5</v>
      </c>
      <c r="I27" s="78">
        <v>5</v>
      </c>
      <c r="J27" s="78">
        <v>5</v>
      </c>
      <c r="K27" s="78">
        <v>4</v>
      </c>
      <c r="L27" s="78">
        <v>4</v>
      </c>
      <c r="M27" s="78">
        <v>5</v>
      </c>
      <c r="N27" s="78">
        <v>5</v>
      </c>
      <c r="O27" s="78"/>
      <c r="P27" s="78"/>
      <c r="Q27" s="93"/>
      <c r="R27" s="93"/>
      <c r="S27" s="78"/>
      <c r="T27" s="78"/>
      <c r="U27" s="78"/>
      <c r="V27" s="230">
        <f t="shared" si="0"/>
        <v>4</v>
      </c>
      <c r="W27" s="182">
        <f t="shared" si="1"/>
        <v>0</v>
      </c>
      <c r="X27" s="182">
        <f t="shared" si="2"/>
        <v>0</v>
      </c>
      <c r="Y27" s="182">
        <f t="shared" si="3"/>
        <v>0</v>
      </c>
      <c r="Z27" s="182">
        <f t="shared" si="4"/>
        <v>0</v>
      </c>
      <c r="AA27" s="182">
        <f t="shared" si="5"/>
        <v>2</v>
      </c>
      <c r="AB27" s="182">
        <f t="shared" si="6"/>
        <v>5</v>
      </c>
      <c r="AC27" s="182">
        <f t="shared" si="7"/>
        <v>7</v>
      </c>
      <c r="AD27" s="227">
        <f t="shared" si="8"/>
        <v>4.7142857142857144</v>
      </c>
      <c r="AE27" s="228">
        <f t="shared" si="26"/>
        <v>0</v>
      </c>
      <c r="AF27" s="1"/>
      <c r="AG27" s="229" t="str">
        <f t="shared" si="9"/>
        <v/>
      </c>
      <c r="AH27" s="229" t="str">
        <f t="shared" si="10"/>
        <v>З</v>
      </c>
      <c r="AI27" s="229">
        <f t="shared" si="11"/>
        <v>5</v>
      </c>
      <c r="AJ27" s="229">
        <f t="shared" si="12"/>
        <v>5</v>
      </c>
      <c r="AK27" s="229">
        <f t="shared" si="13"/>
        <v>5</v>
      </c>
      <c r="AL27" s="229">
        <f t="shared" si="14"/>
        <v>4</v>
      </c>
      <c r="AM27" s="229">
        <f t="shared" si="15"/>
        <v>4</v>
      </c>
      <c r="AN27" s="229">
        <f t="shared" si="16"/>
        <v>5</v>
      </c>
      <c r="AO27" s="229">
        <f t="shared" si="17"/>
        <v>5</v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25">
      <c r="A28" s="73"/>
      <c r="B28" s="110"/>
      <c r="C28" s="329"/>
      <c r="D28" s="331"/>
      <c r="E28" s="77"/>
      <c r="F28" s="78"/>
      <c r="G28" s="78"/>
      <c r="H28" s="78"/>
      <c r="I28" s="78"/>
      <c r="J28" s="78"/>
      <c r="K28" s="78"/>
      <c r="L28" s="93"/>
      <c r="M28" s="78"/>
      <c r="N28" s="78"/>
      <c r="O28" s="93"/>
      <c r="P28" s="78"/>
      <c r="Q28" s="93"/>
      <c r="R28" s="93"/>
      <c r="S28" s="78"/>
      <c r="T28" s="78"/>
      <c r="U28" s="78"/>
      <c r="V28" s="230">
        <f t="shared" si="0"/>
        <v>0</v>
      </c>
      <c r="W28" s="182">
        <f t="shared" si="1"/>
        <v>0</v>
      </c>
      <c r="X28" s="182">
        <f t="shared" si="2"/>
        <v>0</v>
      </c>
      <c r="Y28" s="182">
        <f t="shared" si="3"/>
        <v>0</v>
      </c>
      <c r="Z28" s="182">
        <f t="shared" si="4"/>
        <v>0</v>
      </c>
      <c r="AA28" s="182">
        <f t="shared" si="5"/>
        <v>0</v>
      </c>
      <c r="AB28" s="182">
        <f t="shared" si="6"/>
        <v>0</v>
      </c>
      <c r="AC28" s="182">
        <f t="shared" si="7"/>
        <v>0</v>
      </c>
      <c r="AD28" s="227" t="str">
        <f t="shared" si="8"/>
        <v/>
      </c>
      <c r="AE28" s="228">
        <f t="shared" si="26"/>
        <v>0</v>
      </c>
      <c r="AF28" s="1"/>
      <c r="AG28" s="229" t="str">
        <f t="shared" si="9"/>
        <v/>
      </c>
      <c r="AH28" s="229" t="str">
        <f t="shared" si="10"/>
        <v/>
      </c>
      <c r="AI28" s="229" t="str">
        <f t="shared" si="11"/>
        <v/>
      </c>
      <c r="AJ28" s="229" t="str">
        <f t="shared" si="12"/>
        <v/>
      </c>
      <c r="AK28" s="229" t="str">
        <f t="shared" si="13"/>
        <v/>
      </c>
      <c r="AL28" s="229" t="str">
        <f t="shared" si="14"/>
        <v/>
      </c>
      <c r="AM28" s="229" t="str">
        <f t="shared" si="15"/>
        <v/>
      </c>
      <c r="AN28" s="229" t="str">
        <f t="shared" si="16"/>
        <v/>
      </c>
      <c r="AO28" s="229" t="str">
        <f t="shared" si="17"/>
        <v/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/>
      <c r="B29" s="110"/>
      <c r="C29" s="329"/>
      <c r="D29" s="331"/>
      <c r="E29" s="77"/>
      <c r="F29" s="78"/>
      <c r="G29" s="78"/>
      <c r="H29" s="78"/>
      <c r="I29" s="78"/>
      <c r="J29" s="78"/>
      <c r="K29" s="78"/>
      <c r="L29" s="93"/>
      <c r="M29" s="78"/>
      <c r="N29" s="78"/>
      <c r="O29" s="93"/>
      <c r="P29" s="78"/>
      <c r="Q29" s="93"/>
      <c r="R29" s="93"/>
      <c r="S29" s="78"/>
      <c r="T29" s="78"/>
      <c r="U29" s="78"/>
      <c r="V29" s="230">
        <f t="shared" si="0"/>
        <v>0</v>
      </c>
      <c r="W29" s="182">
        <f t="shared" si="1"/>
        <v>0</v>
      </c>
      <c r="X29" s="182">
        <f t="shared" si="2"/>
        <v>0</v>
      </c>
      <c r="Y29" s="182">
        <f t="shared" si="3"/>
        <v>0</v>
      </c>
      <c r="Z29" s="182">
        <f t="shared" si="4"/>
        <v>0</v>
      </c>
      <c r="AA29" s="182">
        <f t="shared" si="5"/>
        <v>0</v>
      </c>
      <c r="AB29" s="182">
        <f t="shared" si="6"/>
        <v>0</v>
      </c>
      <c r="AC29" s="182">
        <f t="shared" si="7"/>
        <v>0</v>
      </c>
      <c r="AD29" s="227" t="str">
        <f t="shared" si="8"/>
        <v/>
      </c>
      <c r="AE29" s="228">
        <f t="shared" si="26"/>
        <v>0</v>
      </c>
      <c r="AF29" s="1"/>
      <c r="AG29" s="229" t="str">
        <f t="shared" si="9"/>
        <v/>
      </c>
      <c r="AH29" s="229" t="str">
        <f t="shared" si="10"/>
        <v/>
      </c>
      <c r="AI29" s="229" t="str">
        <f t="shared" si="11"/>
        <v/>
      </c>
      <c r="AJ29" s="229" t="str">
        <f t="shared" si="12"/>
        <v/>
      </c>
      <c r="AK29" s="229" t="str">
        <f t="shared" si="13"/>
        <v/>
      </c>
      <c r="AL29" s="229" t="str">
        <f t="shared" si="14"/>
        <v/>
      </c>
      <c r="AM29" s="229" t="str">
        <f t="shared" si="15"/>
        <v/>
      </c>
      <c r="AN29" s="229" t="str">
        <f t="shared" si="16"/>
        <v/>
      </c>
      <c r="AO29" s="229" t="str">
        <f t="shared" si="17"/>
        <v/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/>
      <c r="B30" s="115"/>
      <c r="C30" s="276"/>
      <c r="D30" s="322"/>
      <c r="E30" s="77"/>
      <c r="F30" s="78"/>
      <c r="G30" s="78"/>
      <c r="H30" s="78"/>
      <c r="I30" s="78"/>
      <c r="J30" s="78"/>
      <c r="K30" s="78"/>
      <c r="L30" s="93"/>
      <c r="M30" s="78"/>
      <c r="N30" s="78"/>
      <c r="O30" s="93"/>
      <c r="P30" s="78"/>
      <c r="Q30" s="78"/>
      <c r="R30" s="93"/>
      <c r="S30" s="78"/>
      <c r="T30" s="78"/>
      <c r="U30" s="78"/>
      <c r="V30" s="230">
        <f t="shared" si="0"/>
        <v>0</v>
      </c>
      <c r="W30" s="182">
        <f t="shared" si="1"/>
        <v>0</v>
      </c>
      <c r="X30" s="182">
        <f t="shared" si="2"/>
        <v>0</v>
      </c>
      <c r="Y30" s="182">
        <f t="shared" si="3"/>
        <v>0</v>
      </c>
      <c r="Z30" s="182">
        <f t="shared" si="4"/>
        <v>0</v>
      </c>
      <c r="AA30" s="182">
        <f t="shared" si="5"/>
        <v>0</v>
      </c>
      <c r="AB30" s="182">
        <f t="shared" si="6"/>
        <v>0</v>
      </c>
      <c r="AC30" s="182">
        <f t="shared" si="7"/>
        <v>0</v>
      </c>
      <c r="AD30" s="227" t="str">
        <f t="shared" si="8"/>
        <v/>
      </c>
      <c r="AE30" s="228">
        <f t="shared" si="26"/>
        <v>0</v>
      </c>
      <c r="AF30" s="1"/>
      <c r="AG30" s="229" t="str">
        <f t="shared" si="9"/>
        <v/>
      </c>
      <c r="AH30" s="229" t="str">
        <f t="shared" si="10"/>
        <v/>
      </c>
      <c r="AI30" s="229" t="str">
        <f t="shared" si="11"/>
        <v/>
      </c>
      <c r="AJ30" s="229" t="str">
        <f t="shared" si="12"/>
        <v/>
      </c>
      <c r="AK30" s="229" t="str">
        <f t="shared" si="13"/>
        <v/>
      </c>
      <c r="AL30" s="229" t="str">
        <f t="shared" si="14"/>
        <v/>
      </c>
      <c r="AM30" s="229" t="str">
        <f t="shared" si="15"/>
        <v/>
      </c>
      <c r="AN30" s="229" t="str">
        <f t="shared" si="16"/>
        <v/>
      </c>
      <c r="AO30" s="229" t="str">
        <f t="shared" si="17"/>
        <v/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/>
      <c r="B31" s="115"/>
      <c r="C31" s="115"/>
      <c r="D31" s="115"/>
      <c r="E31" s="116">
        <f>COUNTIF(E6:E30,"2635")</f>
        <v>22</v>
      </c>
      <c r="F31" s="78"/>
      <c r="G31" s="78"/>
      <c r="H31" s="78"/>
      <c r="I31" s="78"/>
      <c r="J31" s="78"/>
      <c r="K31" s="78"/>
      <c r="L31" s="93"/>
      <c r="M31" s="78"/>
      <c r="N31" s="78"/>
      <c r="O31" s="93"/>
      <c r="P31" s="78"/>
      <c r="Q31" s="78"/>
      <c r="R31" s="93"/>
      <c r="S31" s="78"/>
      <c r="T31" s="78"/>
      <c r="U31" s="78"/>
      <c r="V31" s="230">
        <f t="shared" si="0"/>
        <v>0</v>
      </c>
      <c r="W31" s="182">
        <f t="shared" si="1"/>
        <v>0</v>
      </c>
      <c r="X31" s="182">
        <f t="shared" si="2"/>
        <v>0</v>
      </c>
      <c r="Y31" s="182">
        <f t="shared" si="3"/>
        <v>0</v>
      </c>
      <c r="Z31" s="182">
        <f t="shared" si="4"/>
        <v>0</v>
      </c>
      <c r="AA31" s="182">
        <f t="shared" si="5"/>
        <v>0</v>
      </c>
      <c r="AB31" s="182">
        <f t="shared" si="6"/>
        <v>0</v>
      </c>
      <c r="AC31" s="182">
        <f t="shared" si="7"/>
        <v>0</v>
      </c>
      <c r="AD31" s="227" t="str">
        <f t="shared" si="8"/>
        <v/>
      </c>
      <c r="AE31" s="228">
        <f t="shared" si="26"/>
        <v>0</v>
      </c>
      <c r="AF31" s="1"/>
      <c r="AG31" s="229" t="str">
        <f t="shared" si="9"/>
        <v/>
      </c>
      <c r="AH31" s="229" t="str">
        <f t="shared" si="10"/>
        <v/>
      </c>
      <c r="AI31" s="229" t="str">
        <f t="shared" si="11"/>
        <v/>
      </c>
      <c r="AJ31" s="229" t="str">
        <f t="shared" si="12"/>
        <v/>
      </c>
      <c r="AK31" s="229" t="str">
        <f t="shared" si="13"/>
        <v/>
      </c>
      <c r="AL31" s="229" t="str">
        <f t="shared" si="14"/>
        <v/>
      </c>
      <c r="AM31" s="229" t="str">
        <f t="shared" si="15"/>
        <v/>
      </c>
      <c r="AN31" s="229" t="str">
        <f t="shared" si="16"/>
        <v/>
      </c>
      <c r="AO31" s="229" t="str">
        <f t="shared" si="17"/>
        <v/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3.2" x14ac:dyDescent="0.25">
      <c r="A32" s="118"/>
      <c r="B32" s="118"/>
      <c r="C32" s="119" t="s">
        <v>62</v>
      </c>
      <c r="D32" s="119"/>
      <c r="E32" s="116"/>
      <c r="F32" s="279" t="str">
        <f t="array" ref="F32:U39">AG32:AV39</f>
        <v xml:space="preserve"> </v>
      </c>
      <c r="G32" s="279" t="str">
        <v xml:space="preserve"> </v>
      </c>
      <c r="H32" s="279">
        <v>5</v>
      </c>
      <c r="I32" s="279">
        <v>5</v>
      </c>
      <c r="J32" s="279">
        <v>5</v>
      </c>
      <c r="K32" s="279">
        <v>4.3636363636363633</v>
      </c>
      <c r="L32" s="279">
        <v>4.6818181818181817</v>
      </c>
      <c r="M32" s="279">
        <v>4.9545454545454541</v>
      </c>
      <c r="N32" s="279">
        <v>5</v>
      </c>
      <c r="O32" s="121" t="str">
        <v xml:space="preserve"> </v>
      </c>
      <c r="P32" s="121" t="str">
        <v xml:space="preserve"> </v>
      </c>
      <c r="Q32" s="121" t="str">
        <v xml:space="preserve"> </v>
      </c>
      <c r="R32" s="121" t="str">
        <v xml:space="preserve"> </v>
      </c>
      <c r="S32" s="279" t="str">
        <v xml:space="preserve"> </v>
      </c>
      <c r="T32" s="279" t="str">
        <v xml:space="preserve"> </v>
      </c>
      <c r="U32" s="279" t="str">
        <v xml:space="preserve"> </v>
      </c>
      <c r="V32" s="280">
        <f>сводн.!T45</f>
        <v>3</v>
      </c>
      <c r="W32" s="226">
        <f t="shared" ref="W32:AC32" si="27">SUM(W6:W31)</f>
        <v>0</v>
      </c>
      <c r="X32" s="226">
        <f t="shared" si="27"/>
        <v>0</v>
      </c>
      <c r="Y32" s="226">
        <f t="shared" si="27"/>
        <v>0</v>
      </c>
      <c r="Z32" s="226">
        <f t="shared" si="27"/>
        <v>4</v>
      </c>
      <c r="AA32" s="226">
        <f t="shared" si="27"/>
        <v>14</v>
      </c>
      <c r="AB32" s="226">
        <f t="shared" si="27"/>
        <v>136</v>
      </c>
      <c r="AC32" s="226">
        <f t="shared" si="27"/>
        <v>154</v>
      </c>
      <c r="AD32" s="332">
        <f t="shared" si="8"/>
        <v>4.8571428571428568</v>
      </c>
      <c r="AE32" s="281"/>
      <c r="AF32" s="1"/>
      <c r="AG32" s="282" t="str">
        <f t="shared" ref="AG32:AV32" si="28">IF(COUNT(AG6:AG30)=0," ",SUM(AG6:AG30)/COUNT(AG6:AG30))</f>
        <v xml:space="preserve"> </v>
      </c>
      <c r="AH32" s="282" t="str">
        <f t="shared" si="28"/>
        <v xml:space="preserve"> </v>
      </c>
      <c r="AI32" s="282">
        <f t="shared" si="28"/>
        <v>5</v>
      </c>
      <c r="AJ32" s="282">
        <f t="shared" si="28"/>
        <v>5</v>
      </c>
      <c r="AK32" s="282">
        <f t="shared" si="28"/>
        <v>5</v>
      </c>
      <c r="AL32" s="282">
        <f t="shared" si="28"/>
        <v>4.3636363636363633</v>
      </c>
      <c r="AM32" s="282">
        <f t="shared" si="28"/>
        <v>4.6818181818181817</v>
      </c>
      <c r="AN32" s="282">
        <f t="shared" si="28"/>
        <v>4.9545454545454541</v>
      </c>
      <c r="AO32" s="282">
        <f t="shared" si="28"/>
        <v>5</v>
      </c>
      <c r="AP32" s="282" t="str">
        <f t="shared" si="28"/>
        <v xml:space="preserve"> </v>
      </c>
      <c r="AQ32" s="282" t="str">
        <f t="shared" si="28"/>
        <v xml:space="preserve"> </v>
      </c>
      <c r="AR32" s="282" t="str">
        <f t="shared" si="28"/>
        <v xml:space="preserve"> </v>
      </c>
      <c r="AS32" s="282" t="str">
        <f t="shared" si="28"/>
        <v xml:space="preserve"> </v>
      </c>
      <c r="AT32" s="282" t="str">
        <f t="shared" si="28"/>
        <v xml:space="preserve"> </v>
      </c>
      <c r="AU32" s="282" t="str">
        <f t="shared" si="28"/>
        <v xml:space="preserve"> </v>
      </c>
      <c r="AV32" s="283" t="str">
        <f t="shared" si="28"/>
        <v xml:space="preserve"> </v>
      </c>
      <c r="AW32" s="230"/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3.2" x14ac:dyDescent="0.25">
      <c r="A33" s="127"/>
      <c r="B33" s="127"/>
      <c r="C33" s="128" t="s">
        <v>63</v>
      </c>
      <c r="D33" s="128"/>
      <c r="E33" s="129"/>
      <c r="F33" s="284" t="str">
        <v>0</v>
      </c>
      <c r="G33" s="284" t="str">
        <v>0</v>
      </c>
      <c r="H33" s="284">
        <v>22</v>
      </c>
      <c r="I33" s="284">
        <v>22</v>
      </c>
      <c r="J33" s="284">
        <v>22</v>
      </c>
      <c r="K33" s="284">
        <v>12</v>
      </c>
      <c r="L33" s="284">
        <v>15</v>
      </c>
      <c r="M33" s="284">
        <v>21</v>
      </c>
      <c r="N33" s="284">
        <v>22</v>
      </c>
      <c r="O33" s="285" t="str">
        <v>0</v>
      </c>
      <c r="P33" s="285" t="str">
        <v>0</v>
      </c>
      <c r="Q33" s="285" t="str">
        <v>0</v>
      </c>
      <c r="R33" s="285" t="str">
        <v>0</v>
      </c>
      <c r="S33" s="284" t="str">
        <v>0</v>
      </c>
      <c r="T33" s="284" t="str">
        <v>0</v>
      </c>
      <c r="U33" s="284" t="str">
        <v xml:space="preserve"> </v>
      </c>
      <c r="V33" s="286">
        <f>IF(COUNTIF(V6:V30,5)=0,"0",COUNTIF(V6:V30,5))</f>
        <v>12</v>
      </c>
      <c r="W33" s="129"/>
      <c r="X33" s="287">
        <f>SUM(X31:AB31)</f>
        <v>0</v>
      </c>
      <c r="Y33" s="287"/>
      <c r="Z33" s="287"/>
      <c r="AA33" s="287"/>
      <c r="AB33" s="287"/>
      <c r="AC33" s="287"/>
      <c r="AD33" s="227" t="str">
        <f t="shared" si="8"/>
        <v/>
      </c>
      <c r="AE33" s="288"/>
      <c r="AG33" s="289" t="str">
        <f t="shared" ref="AG33:AU33" si="29">IF(COUNTIF(AG6:AG30,5)=0,"0",COUNTIF(AG6:AG30,5))</f>
        <v>0</v>
      </c>
      <c r="AH33" s="289" t="str">
        <f t="shared" si="29"/>
        <v>0</v>
      </c>
      <c r="AI33" s="289">
        <f t="shared" si="29"/>
        <v>22</v>
      </c>
      <c r="AJ33" s="289">
        <f t="shared" si="29"/>
        <v>22</v>
      </c>
      <c r="AK33" s="289">
        <f t="shared" si="29"/>
        <v>22</v>
      </c>
      <c r="AL33" s="289">
        <f t="shared" si="29"/>
        <v>12</v>
      </c>
      <c r="AM33" s="289">
        <f t="shared" si="29"/>
        <v>15</v>
      </c>
      <c r="AN33" s="289">
        <f t="shared" si="29"/>
        <v>21</v>
      </c>
      <c r="AO33" s="289">
        <f t="shared" si="29"/>
        <v>22</v>
      </c>
      <c r="AP33" s="289" t="str">
        <f t="shared" si="29"/>
        <v>0</v>
      </c>
      <c r="AQ33" s="289" t="str">
        <f t="shared" si="29"/>
        <v>0</v>
      </c>
      <c r="AR33" s="289" t="str">
        <f t="shared" si="29"/>
        <v>0</v>
      </c>
      <c r="AS33" s="289" t="str">
        <f t="shared" si="29"/>
        <v>0</v>
      </c>
      <c r="AT33" s="289" t="str">
        <f t="shared" si="29"/>
        <v>0</v>
      </c>
      <c r="AU33" s="289" t="str">
        <f t="shared" si="29"/>
        <v>0</v>
      </c>
      <c r="AV33" s="290" t="str">
        <f>IF(COUNTIF(AV6:AV30,5)=0," ",COUNTIF(AV6:AV30,5))</f>
        <v xml:space="preserve"> </v>
      </c>
      <c r="AW33" s="289"/>
      <c r="AX33" s="291"/>
      <c r="AY33" s="292"/>
      <c r="AZ33" s="292"/>
      <c r="BA33" s="292"/>
      <c r="BB33" s="292"/>
      <c r="BC33" s="292"/>
      <c r="BD33" s="292"/>
      <c r="BE33" s="292"/>
      <c r="BF33" s="292"/>
      <c r="BG33" s="292"/>
      <c r="BH33" s="292"/>
      <c r="BI33" s="292"/>
      <c r="BJ33" s="292"/>
      <c r="BK33" s="292"/>
      <c r="BL33" s="292"/>
      <c r="BM33" s="292"/>
      <c r="BN33" s="292"/>
      <c r="BO33" s="293"/>
      <c r="BP33" s="293"/>
      <c r="BQ33" s="293"/>
      <c r="BR33" s="293"/>
      <c r="BS33" s="293"/>
      <c r="BT33" s="293"/>
      <c r="BU33" s="293"/>
      <c r="BV33" s="293"/>
      <c r="BW33" s="293"/>
      <c r="BX33" s="293"/>
      <c r="BY33" s="293"/>
      <c r="BZ33" s="293"/>
      <c r="CA33" s="293"/>
      <c r="CB33" s="293"/>
      <c r="CC33" s="293"/>
      <c r="CD33" s="293"/>
      <c r="CE33" s="293"/>
      <c r="CF33" s="293"/>
      <c r="CG33" s="293"/>
      <c r="CH33" s="293"/>
      <c r="CI33" s="293"/>
      <c r="CJ33" s="293"/>
      <c r="CK33" s="293"/>
      <c r="CL33" s="293"/>
      <c r="CM33" s="293"/>
    </row>
    <row r="34" spans="1:102" ht="13.2" x14ac:dyDescent="0.25">
      <c r="A34" s="142"/>
      <c r="B34" s="142"/>
      <c r="C34" s="143" t="s">
        <v>64</v>
      </c>
      <c r="D34" s="143"/>
      <c r="E34" s="144"/>
      <c r="F34" s="294" t="str">
        <v>0</v>
      </c>
      <c r="G34" s="294" t="str">
        <v>0</v>
      </c>
      <c r="H34" s="294" t="str">
        <v>0</v>
      </c>
      <c r="I34" s="294" t="str">
        <v>0</v>
      </c>
      <c r="J34" s="294" t="str">
        <v>0</v>
      </c>
      <c r="K34" s="294">
        <v>6</v>
      </c>
      <c r="L34" s="294">
        <v>7</v>
      </c>
      <c r="M34" s="294">
        <v>1</v>
      </c>
      <c r="N34" s="294" t="str">
        <v>0</v>
      </c>
      <c r="O34" s="295" t="str">
        <v>0</v>
      </c>
      <c r="P34" s="295" t="str">
        <v>0</v>
      </c>
      <c r="Q34" s="295" t="str">
        <v>0</v>
      </c>
      <c r="R34" s="295" t="str">
        <v>0</v>
      </c>
      <c r="S34" s="294" t="str">
        <v>0</v>
      </c>
      <c r="T34" s="294" t="str">
        <v>0</v>
      </c>
      <c r="U34" s="294" t="str">
        <v xml:space="preserve"> </v>
      </c>
      <c r="V34" s="296">
        <f>IF(COUNTIF(V6:V30,4)=0,"0",COUNTIF(V6:V30,4))</f>
        <v>6</v>
      </c>
      <c r="W34" s="297"/>
      <c r="X34" s="297"/>
      <c r="Y34" s="297" t="str">
        <f>IF(COUNTIF(Y6:Y30,4)=0," ",COUNTIF(Y6:Y30,4))</f>
        <v xml:space="preserve"> </v>
      </c>
      <c r="Z34" s="297" t="str">
        <f>IF(COUNTIF(Z6:Z30,4)=0," ",COUNTIF(Z6:Z30,4))</f>
        <v xml:space="preserve"> </v>
      </c>
      <c r="AA34" s="297" t="str">
        <f>IF(COUNTIF(AA6:AA30,4)=0," ",COUNTIF(AA6:AA30,4))</f>
        <v xml:space="preserve"> </v>
      </c>
      <c r="AB34" s="297">
        <f>IF(COUNTIF(AB6:AB30,4)=0," ",COUNTIF(AB6:AB30,4))</f>
        <v>1</v>
      </c>
      <c r="AC34" s="297"/>
      <c r="AD34" s="297"/>
      <c r="AE34" s="298" t="str">
        <f>IF(COUNTIF(AE6:AE30,4)=0," ",COUNTIF(AE6:AE30,4))</f>
        <v xml:space="preserve"> </v>
      </c>
      <c r="AF34" s="297" t="str">
        <f>IF(COUNTIF(AF6:AF30,4)=0," ",COUNTIF(AF6:AF30,4))</f>
        <v xml:space="preserve"> </v>
      </c>
      <c r="AG34" s="297" t="str">
        <f t="shared" ref="AG34:AU34" si="30">IF(COUNTIF(AG6:AG30,4)=0,"0",COUNTIF(AG6:AG30,4))</f>
        <v>0</v>
      </c>
      <c r="AH34" s="297" t="str">
        <f t="shared" si="30"/>
        <v>0</v>
      </c>
      <c r="AI34" s="297" t="str">
        <f t="shared" si="30"/>
        <v>0</v>
      </c>
      <c r="AJ34" s="297" t="str">
        <f t="shared" si="30"/>
        <v>0</v>
      </c>
      <c r="AK34" s="297" t="str">
        <f t="shared" si="30"/>
        <v>0</v>
      </c>
      <c r="AL34" s="297">
        <f t="shared" si="30"/>
        <v>6</v>
      </c>
      <c r="AM34" s="297">
        <f t="shared" si="30"/>
        <v>7</v>
      </c>
      <c r="AN34" s="297">
        <f t="shared" si="30"/>
        <v>1</v>
      </c>
      <c r="AO34" s="297" t="str">
        <f t="shared" si="30"/>
        <v>0</v>
      </c>
      <c r="AP34" s="297" t="str">
        <f t="shared" si="30"/>
        <v>0</v>
      </c>
      <c r="AQ34" s="297" t="str">
        <f t="shared" si="30"/>
        <v>0</v>
      </c>
      <c r="AR34" s="297" t="str">
        <f t="shared" si="30"/>
        <v>0</v>
      </c>
      <c r="AS34" s="297" t="str">
        <f t="shared" si="30"/>
        <v>0</v>
      </c>
      <c r="AT34" s="297" t="str">
        <f t="shared" si="30"/>
        <v>0</v>
      </c>
      <c r="AU34" s="297" t="str">
        <f t="shared" si="30"/>
        <v>0</v>
      </c>
      <c r="AV34" s="299" t="str">
        <f>IF(COUNTIF(AV6:AV30,4)=0," ",COUNTIF(AV6:AV30,4))</f>
        <v xml:space="preserve"> </v>
      </c>
      <c r="AW34" s="297"/>
      <c r="AX34" s="300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/>
      <c r="BI34" s="301"/>
      <c r="BJ34" s="301"/>
      <c r="BK34" s="301"/>
      <c r="BL34" s="301"/>
      <c r="BM34" s="301"/>
      <c r="BN34" s="301"/>
      <c r="BO34" s="302"/>
      <c r="BP34" s="302"/>
      <c r="BQ34" s="302"/>
      <c r="BR34" s="302"/>
      <c r="BS34" s="302"/>
      <c r="BT34" s="302"/>
      <c r="BU34" s="302"/>
      <c r="BV34" s="302"/>
      <c r="BW34" s="302"/>
      <c r="BX34" s="302"/>
      <c r="BY34" s="302"/>
      <c r="BZ34" s="302"/>
      <c r="CA34" s="302"/>
      <c r="CB34" s="302"/>
      <c r="CC34" s="302"/>
      <c r="CD34" s="302"/>
      <c r="CE34" s="302"/>
      <c r="CF34" s="302"/>
      <c r="CG34" s="302"/>
      <c r="CH34" s="302"/>
      <c r="CI34" s="302"/>
      <c r="CJ34" s="302"/>
      <c r="CK34" s="302"/>
      <c r="CL34" s="302"/>
      <c r="CM34" s="302"/>
    </row>
    <row r="35" spans="1:102" ht="13.2" x14ac:dyDescent="0.25">
      <c r="A35" s="155"/>
      <c r="B35" s="155"/>
      <c r="C35" s="156" t="s">
        <v>65</v>
      </c>
      <c r="D35" s="156"/>
      <c r="E35" s="157"/>
      <c r="F35" s="303" t="str">
        <v>0</v>
      </c>
      <c r="G35" s="303" t="str">
        <v>0</v>
      </c>
      <c r="H35" s="303" t="str">
        <v>0</v>
      </c>
      <c r="I35" s="303" t="str">
        <v>0</v>
      </c>
      <c r="J35" s="303" t="str">
        <v>0</v>
      </c>
      <c r="K35" s="303">
        <v>4</v>
      </c>
      <c r="L35" s="303" t="str">
        <v>0</v>
      </c>
      <c r="M35" s="303" t="str">
        <v>0</v>
      </c>
      <c r="N35" s="303" t="str">
        <v>0</v>
      </c>
      <c r="O35" s="304" t="str">
        <v>0</v>
      </c>
      <c r="P35" s="304" t="str">
        <v>0</v>
      </c>
      <c r="Q35" s="304" t="str">
        <v>0</v>
      </c>
      <c r="R35" s="304" t="str">
        <v>0</v>
      </c>
      <c r="S35" s="303" t="str">
        <v>0</v>
      </c>
      <c r="T35" s="303" t="str">
        <v>0</v>
      </c>
      <c r="U35" s="303" t="str">
        <v xml:space="preserve"> </v>
      </c>
      <c r="V35" s="305">
        <f>IF(COUNTIF(V6:V30,3)=0,"0",COUNTIF(V6:V30,3))</f>
        <v>4</v>
      </c>
      <c r="W35" s="306"/>
      <c r="X35" s="306"/>
      <c r="Y35" s="306" t="str">
        <f>IF(COUNTIF(Y6:Y30,3)=0," ",COUNTIF(Y6:Y30,3))</f>
        <v xml:space="preserve"> </v>
      </c>
      <c r="Z35" s="306" t="str">
        <f>IF(COUNTIF(Z6:Z30,3)=0," ",COUNTIF(Z6:Z30,3))</f>
        <v xml:space="preserve"> </v>
      </c>
      <c r="AA35" s="306" t="str">
        <f>IF(COUNTIF(AA6:AA30,3)=0," ",COUNTIF(AA6:AA30,3))</f>
        <v xml:space="preserve"> </v>
      </c>
      <c r="AB35" s="306" t="str">
        <f>IF(COUNTIF(AB6:AB30,3)=0," ",COUNTIF(AB6:AB30,3))</f>
        <v xml:space="preserve"> </v>
      </c>
      <c r="AC35" s="306"/>
      <c r="AD35" s="306"/>
      <c r="AE35" s="307" t="str">
        <f>IF(COUNTIF(AE6:AE30,3)=0," ",COUNTIF(AE6:AE30,3))</f>
        <v xml:space="preserve"> </v>
      </c>
      <c r="AF35" s="306" t="str">
        <f>IF(COUNTIF(AF6:AF30,3)=0," ",COUNTIF(AF6:AF30,3))</f>
        <v xml:space="preserve"> </v>
      </c>
      <c r="AG35" s="306" t="str">
        <f t="shared" ref="AG35:AU35" si="31">IF(COUNTIF(AG6:AG30,3)=0,"0",COUNTIF(AG6:AG30,3))</f>
        <v>0</v>
      </c>
      <c r="AH35" s="306" t="str">
        <f t="shared" si="31"/>
        <v>0</v>
      </c>
      <c r="AI35" s="306" t="str">
        <f t="shared" si="31"/>
        <v>0</v>
      </c>
      <c r="AJ35" s="306" t="str">
        <f t="shared" si="31"/>
        <v>0</v>
      </c>
      <c r="AK35" s="306" t="str">
        <f t="shared" si="31"/>
        <v>0</v>
      </c>
      <c r="AL35" s="306">
        <f t="shared" si="31"/>
        <v>4</v>
      </c>
      <c r="AM35" s="306" t="str">
        <f t="shared" si="31"/>
        <v>0</v>
      </c>
      <c r="AN35" s="306" t="str">
        <f t="shared" si="31"/>
        <v>0</v>
      </c>
      <c r="AO35" s="306" t="str">
        <f t="shared" si="31"/>
        <v>0</v>
      </c>
      <c r="AP35" s="306" t="str">
        <f t="shared" si="31"/>
        <v>0</v>
      </c>
      <c r="AQ35" s="306" t="str">
        <f t="shared" si="31"/>
        <v>0</v>
      </c>
      <c r="AR35" s="306" t="str">
        <f t="shared" si="31"/>
        <v>0</v>
      </c>
      <c r="AS35" s="306" t="str">
        <f t="shared" si="31"/>
        <v>0</v>
      </c>
      <c r="AT35" s="306" t="str">
        <f t="shared" si="31"/>
        <v>0</v>
      </c>
      <c r="AU35" s="306" t="str">
        <f t="shared" si="31"/>
        <v>0</v>
      </c>
      <c r="AV35" s="308" t="str">
        <f>IF(COUNTIF(AV6:AV30,3)=0," ",COUNTIF(AV6:AV30,3))</f>
        <v xml:space="preserve"> </v>
      </c>
      <c r="AW35" s="306"/>
      <c r="AX35" s="309"/>
      <c r="AY35" s="310"/>
      <c r="AZ35" s="310"/>
      <c r="BA35" s="310"/>
      <c r="BB35" s="310"/>
      <c r="BC35" s="310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1"/>
      <c r="BP35" s="311"/>
      <c r="BQ35" s="311"/>
      <c r="BR35" s="311"/>
      <c r="BS35" s="311"/>
      <c r="BT35" s="311"/>
      <c r="BU35" s="311"/>
      <c r="BV35" s="311"/>
      <c r="BW35" s="311"/>
      <c r="BX35" s="311"/>
      <c r="BY35" s="311"/>
      <c r="BZ35" s="311"/>
      <c r="CA35" s="311"/>
      <c r="CB35" s="311"/>
      <c r="CC35" s="311"/>
      <c r="CD35" s="311"/>
      <c r="CE35" s="311"/>
      <c r="CF35" s="311"/>
      <c r="CG35" s="311"/>
      <c r="CH35" s="311"/>
      <c r="CI35" s="311"/>
      <c r="CJ35" s="311"/>
      <c r="CK35" s="311"/>
      <c r="CL35" s="311"/>
      <c r="CM35" s="311"/>
    </row>
    <row r="36" spans="1:102" ht="13.2" x14ac:dyDescent="0.25">
      <c r="A36" s="118"/>
      <c r="B36" s="118"/>
      <c r="C36" s="119" t="s">
        <v>66</v>
      </c>
      <c r="D36" s="119"/>
      <c r="E36" s="116"/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93">
        <v>0</v>
      </c>
      <c r="P36" s="93">
        <v>0</v>
      </c>
      <c r="Q36" s="93">
        <v>0</v>
      </c>
      <c r="R36" s="93">
        <v>0</v>
      </c>
      <c r="S36" s="78">
        <v>0</v>
      </c>
      <c r="T36" s="78">
        <v>0</v>
      </c>
      <c r="U36" s="78">
        <v>0</v>
      </c>
      <c r="V36" s="230" t="str">
        <f>IF(COUNTIF(V6:V30,2)=0,"0",COUNTIF(V6:V30,2))</f>
        <v>0</v>
      </c>
      <c r="W36" s="230"/>
      <c r="X36" s="230"/>
      <c r="Y36" s="230" t="str">
        <f>IF(COUNTIF(Y6:Y30,2)=0," ",COUNTIF(Y6:Y30,2))</f>
        <v xml:space="preserve"> </v>
      </c>
      <c r="Z36" s="230" t="str">
        <f>IF(COUNTIF(Z6:Z30,2)=0," ",COUNTIF(Z6:Z30,2))</f>
        <v xml:space="preserve"> </v>
      </c>
      <c r="AA36" s="230">
        <f>IF(COUNTIF(AA6:AA30,2)=0," ",COUNTIF(AA6:AA30,2))</f>
        <v>4</v>
      </c>
      <c r="AB36" s="230" t="str">
        <f>IF(COUNTIF(AB6:AB30,2)=0," ",COUNTIF(AB6:AB30,2))</f>
        <v xml:space="preserve"> </v>
      </c>
      <c r="AC36" s="230"/>
      <c r="AD36" s="230"/>
      <c r="AE36" s="312" t="str">
        <f>IF(COUNTIF(AE6:AE30,2)=0," ",COUNTIF(AE6:AE30,2))</f>
        <v xml:space="preserve"> </v>
      </c>
      <c r="AF36" s="230" t="str">
        <f>IF(COUNTIF(AF6:AF30,2)=0," ",COUNTIF(AF6:AF30,2))</f>
        <v xml:space="preserve"> </v>
      </c>
      <c r="AG36" s="230">
        <f t="shared" ref="AG36:AV36" si="32">COUNTIF(AG6:AG29,2)+COUNTIF(AG6:AG29,"д")</f>
        <v>0</v>
      </c>
      <c r="AH36" s="230">
        <f t="shared" si="32"/>
        <v>0</v>
      </c>
      <c r="AI36" s="230">
        <f t="shared" si="32"/>
        <v>0</v>
      </c>
      <c r="AJ36" s="230">
        <f t="shared" si="32"/>
        <v>0</v>
      </c>
      <c r="AK36" s="230">
        <f t="shared" si="32"/>
        <v>0</v>
      </c>
      <c r="AL36" s="230">
        <f t="shared" si="32"/>
        <v>0</v>
      </c>
      <c r="AM36" s="230">
        <f t="shared" si="32"/>
        <v>0</v>
      </c>
      <c r="AN36" s="230">
        <f t="shared" si="32"/>
        <v>0</v>
      </c>
      <c r="AO36" s="230">
        <f t="shared" si="32"/>
        <v>0</v>
      </c>
      <c r="AP36" s="230">
        <f t="shared" si="32"/>
        <v>0</v>
      </c>
      <c r="AQ36" s="230">
        <f t="shared" si="32"/>
        <v>0</v>
      </c>
      <c r="AR36" s="230">
        <f t="shared" si="32"/>
        <v>0</v>
      </c>
      <c r="AS36" s="230">
        <f t="shared" si="32"/>
        <v>0</v>
      </c>
      <c r="AT36" s="230">
        <f t="shared" si="32"/>
        <v>0</v>
      </c>
      <c r="AU36" s="230">
        <f t="shared" si="32"/>
        <v>0</v>
      </c>
      <c r="AV36" s="230">
        <f t="shared" si="32"/>
        <v>0</v>
      </c>
      <c r="AW36" s="230"/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2" x14ac:dyDescent="0.25">
      <c r="A37" s="118"/>
      <c r="B37" s="118"/>
      <c r="C37" s="119" t="s">
        <v>67</v>
      </c>
      <c r="D37" s="119"/>
      <c r="E37" s="116"/>
      <c r="F37" s="78">
        <v>0</v>
      </c>
      <c r="G37" s="78">
        <v>0</v>
      </c>
      <c r="H37" s="78">
        <v>0</v>
      </c>
      <c r="I37" s="78">
        <v>0</v>
      </c>
      <c r="J37" s="78">
        <v>0</v>
      </c>
      <c r="K37" s="78">
        <v>0</v>
      </c>
      <c r="L37" s="78">
        <v>0</v>
      </c>
      <c r="M37" s="78">
        <v>0</v>
      </c>
      <c r="N37" s="78">
        <v>0</v>
      </c>
      <c r="O37" s="93">
        <v>0</v>
      </c>
      <c r="P37" s="93">
        <v>0</v>
      </c>
      <c r="Q37" s="93">
        <v>0</v>
      </c>
      <c r="R37" s="93">
        <v>0</v>
      </c>
      <c r="S37" s="78">
        <v>0</v>
      </c>
      <c r="T37" s="78">
        <v>0</v>
      </c>
      <c r="U37" s="78">
        <v>0</v>
      </c>
      <c r="V37" s="230">
        <f t="shared" ref="V37:AB37" si="33">COUNTBLANK(V6:V26)</f>
        <v>0</v>
      </c>
      <c r="W37" s="230">
        <f t="shared" si="33"/>
        <v>0</v>
      </c>
      <c r="X37" s="230">
        <f t="shared" si="33"/>
        <v>0</v>
      </c>
      <c r="Y37" s="230">
        <f t="shared" si="33"/>
        <v>0</v>
      </c>
      <c r="Z37" s="230">
        <f t="shared" si="33"/>
        <v>0</v>
      </c>
      <c r="AA37" s="230">
        <f t="shared" si="33"/>
        <v>0</v>
      </c>
      <c r="AB37" s="230">
        <f t="shared" si="33"/>
        <v>0</v>
      </c>
      <c r="AC37" s="230"/>
      <c r="AD37" s="230">
        <f>COUNTBLANK(AD6:AD27)</f>
        <v>0</v>
      </c>
      <c r="AE37" s="312" t="str">
        <f>IF(COUNTIF(AE6:AE30,"б")=0," ",COUNTIF(AE6:AE30,"б"))</f>
        <v xml:space="preserve"> </v>
      </c>
      <c r="AF37" s="313">
        <f t="shared" ref="AF37:BK37" si="34">IF(COUNTIF(AF6:AF30,"б")=0+COUNTIF(AF6:AF30,"а")=0,"0",COUNTIF(AF6:AF30,"б")+COUNTIF(AF6:AF30,"а"))</f>
        <v>0</v>
      </c>
      <c r="AG37" s="313">
        <f t="shared" si="34"/>
        <v>0</v>
      </c>
      <c r="AH37" s="313">
        <f t="shared" si="34"/>
        <v>0</v>
      </c>
      <c r="AI37" s="313">
        <f t="shared" si="34"/>
        <v>0</v>
      </c>
      <c r="AJ37" s="313">
        <f t="shared" si="34"/>
        <v>0</v>
      </c>
      <c r="AK37" s="313">
        <f t="shared" si="34"/>
        <v>0</v>
      </c>
      <c r="AL37" s="313">
        <f t="shared" si="34"/>
        <v>0</v>
      </c>
      <c r="AM37" s="313">
        <f t="shared" si="34"/>
        <v>0</v>
      </c>
      <c r="AN37" s="313">
        <f t="shared" si="34"/>
        <v>0</v>
      </c>
      <c r="AO37" s="313">
        <f t="shared" si="34"/>
        <v>0</v>
      </c>
      <c r="AP37" s="313">
        <f t="shared" si="34"/>
        <v>0</v>
      </c>
      <c r="AQ37" s="313">
        <f t="shared" si="34"/>
        <v>0</v>
      </c>
      <c r="AR37" s="313">
        <f t="shared" si="34"/>
        <v>0</v>
      </c>
      <c r="AS37" s="313">
        <f t="shared" si="34"/>
        <v>0</v>
      </c>
      <c r="AT37" s="313">
        <f t="shared" si="34"/>
        <v>0</v>
      </c>
      <c r="AU37" s="313">
        <f t="shared" si="34"/>
        <v>0</v>
      </c>
      <c r="AV37" s="313">
        <f t="shared" si="34"/>
        <v>0</v>
      </c>
      <c r="AW37" s="313">
        <f t="shared" si="34"/>
        <v>0</v>
      </c>
      <c r="AX37" s="313">
        <f t="shared" si="34"/>
        <v>0</v>
      </c>
      <c r="AY37" s="313">
        <f t="shared" si="34"/>
        <v>0</v>
      </c>
      <c r="AZ37" s="313">
        <f t="shared" si="34"/>
        <v>0</v>
      </c>
      <c r="BA37" s="313">
        <f t="shared" si="34"/>
        <v>0</v>
      </c>
      <c r="BB37" s="313">
        <f t="shared" si="34"/>
        <v>0</v>
      </c>
      <c r="BC37" s="313">
        <f t="shared" si="34"/>
        <v>0</v>
      </c>
      <c r="BD37" s="313">
        <f t="shared" si="34"/>
        <v>0</v>
      </c>
      <c r="BE37" s="313">
        <f t="shared" si="34"/>
        <v>0</v>
      </c>
      <c r="BF37" s="313">
        <f t="shared" si="34"/>
        <v>0</v>
      </c>
      <c r="BG37" s="313">
        <f t="shared" si="34"/>
        <v>0</v>
      </c>
      <c r="BH37" s="313">
        <f t="shared" si="34"/>
        <v>0</v>
      </c>
      <c r="BI37" s="313">
        <f t="shared" si="34"/>
        <v>0</v>
      </c>
      <c r="BJ37" s="313">
        <f t="shared" si="34"/>
        <v>0</v>
      </c>
      <c r="BK37" s="313">
        <f t="shared" si="34"/>
        <v>0</v>
      </c>
      <c r="BL37" s="313">
        <f t="shared" ref="BL37:CB37" si="35">IF(COUNTIF(BL6:BL30,"б")=0+COUNTIF(BL6:BL30,"а")=0,"0",COUNTIF(BL6:BL30,"б")+COUNTIF(BL6:BL30,"а"))</f>
        <v>0</v>
      </c>
      <c r="BM37" s="313">
        <f t="shared" si="35"/>
        <v>0</v>
      </c>
      <c r="BN37" s="313">
        <f t="shared" si="35"/>
        <v>0</v>
      </c>
      <c r="BO37" s="313">
        <f t="shared" si="35"/>
        <v>0</v>
      </c>
      <c r="BP37" s="313">
        <f t="shared" si="35"/>
        <v>0</v>
      </c>
      <c r="BQ37" s="313">
        <f t="shared" si="35"/>
        <v>0</v>
      </c>
      <c r="BR37" s="313">
        <f t="shared" si="35"/>
        <v>0</v>
      </c>
      <c r="BS37" s="313">
        <f t="shared" si="35"/>
        <v>0</v>
      </c>
      <c r="BT37" s="313">
        <f t="shared" si="35"/>
        <v>0</v>
      </c>
      <c r="BU37" s="313">
        <f t="shared" si="35"/>
        <v>0</v>
      </c>
      <c r="BV37" s="313">
        <f t="shared" si="35"/>
        <v>0</v>
      </c>
      <c r="BW37" s="313">
        <f t="shared" si="35"/>
        <v>0</v>
      </c>
      <c r="BX37" s="313">
        <f t="shared" si="35"/>
        <v>0</v>
      </c>
      <c r="BY37" s="313">
        <f t="shared" si="35"/>
        <v>0</v>
      </c>
      <c r="BZ37" s="313">
        <f t="shared" si="35"/>
        <v>0</v>
      </c>
      <c r="CA37" s="313">
        <f t="shared" si="35"/>
        <v>0</v>
      </c>
      <c r="CB37" s="313">
        <f t="shared" si="35"/>
        <v>0</v>
      </c>
    </row>
    <row r="38" spans="1:102" ht="13.2" x14ac:dyDescent="0.25">
      <c r="A38" s="118"/>
      <c r="B38" s="118"/>
      <c r="C38" s="119" t="s">
        <v>68</v>
      </c>
      <c r="D38" s="119"/>
      <c r="E38" s="116"/>
      <c r="F38" s="78" t="str">
        <v>0</v>
      </c>
      <c r="G38" s="78">
        <v>22</v>
      </c>
      <c r="H38" s="78" t="str">
        <v>0</v>
      </c>
      <c r="I38" s="78" t="str">
        <v>0</v>
      </c>
      <c r="J38" s="78" t="str">
        <v>0</v>
      </c>
      <c r="K38" s="78" t="str">
        <v>0</v>
      </c>
      <c r="L38" s="78" t="str">
        <v>0</v>
      </c>
      <c r="M38" s="78" t="str">
        <v>0</v>
      </c>
      <c r="N38" s="78" t="str">
        <v>0</v>
      </c>
      <c r="O38" s="93" t="str">
        <v>0</v>
      </c>
      <c r="P38" s="93" t="str">
        <v>0</v>
      </c>
      <c r="Q38" s="93" t="str">
        <v>0</v>
      </c>
      <c r="R38" s="93" t="str">
        <v>0</v>
      </c>
      <c r="S38" s="78" t="str">
        <v>0</v>
      </c>
      <c r="T38" s="78" t="str">
        <v>0</v>
      </c>
      <c r="U38" s="78" t="str">
        <v>0</v>
      </c>
      <c r="V38" s="230" t="str">
        <f>IF(COUNTIF(V6:V30,"з")=0,"0",COUNTIF(V6:V30,"з"))</f>
        <v>0</v>
      </c>
      <c r="W38" s="230"/>
      <c r="X38" s="230"/>
      <c r="Y38" s="230" t="str">
        <f>IF(COUNTIF(Y6:Y30,"з")=0," ",COUNTIF(Y6:Y30,"з"))</f>
        <v xml:space="preserve"> </v>
      </c>
      <c r="Z38" s="230" t="str">
        <f>IF(COUNTIF(Z6:Z30,"з")=0," ",COUNTIF(Z6:Z30,"з"))</f>
        <v xml:space="preserve"> </v>
      </c>
      <c r="AA38" s="230" t="str">
        <f>IF(COUNTIF(AA6:AA30,"з")=0," ",COUNTIF(AA6:AA30,"з"))</f>
        <v xml:space="preserve"> </v>
      </c>
      <c r="AB38" s="230" t="str">
        <f>IF(COUNTIF(AB6:AB30,"з")=0," ",COUNTIF(AB6:AB30,"з"))</f>
        <v xml:space="preserve"> </v>
      </c>
      <c r="AC38" s="230"/>
      <c r="AD38" s="230" t="str">
        <f>IF(COUNTIF(AD6:AD30,"з")=0," ",COUNTIF(AD6:AD30,"з"))</f>
        <v xml:space="preserve"> </v>
      </c>
      <c r="AE38" s="312" t="str">
        <f>IF(COUNTIF(AE6:AE30,"з")=0," ",COUNTIF(AE6:AE30,"з"))</f>
        <v xml:space="preserve"> </v>
      </c>
      <c r="AF38" s="230" t="str">
        <f>IF(COUNTIF(AF6:AF30,"з")=0," ",COUNTIF(AF6:AF30,"з"))</f>
        <v xml:space="preserve"> </v>
      </c>
      <c r="AG38" s="230" t="str">
        <f t="shared" ref="AG38:AW38" si="36">IF(COUNTIF(AG6:AG30,"з")=0,"0",COUNTIF(AG6:AG30,"з"))</f>
        <v>0</v>
      </c>
      <c r="AH38" s="230">
        <f t="shared" si="36"/>
        <v>22</v>
      </c>
      <c r="AI38" s="230" t="str">
        <f t="shared" si="36"/>
        <v>0</v>
      </c>
      <c r="AJ38" s="230" t="str">
        <f t="shared" si="36"/>
        <v>0</v>
      </c>
      <c r="AK38" s="230" t="str">
        <f t="shared" si="36"/>
        <v>0</v>
      </c>
      <c r="AL38" s="230" t="str">
        <f t="shared" si="36"/>
        <v>0</v>
      </c>
      <c r="AM38" s="230" t="str">
        <f t="shared" si="36"/>
        <v>0</v>
      </c>
      <c r="AN38" s="230" t="str">
        <f t="shared" si="36"/>
        <v>0</v>
      </c>
      <c r="AO38" s="230" t="str">
        <f t="shared" si="36"/>
        <v>0</v>
      </c>
      <c r="AP38" s="230" t="str">
        <f t="shared" si="36"/>
        <v>0</v>
      </c>
      <c r="AQ38" s="230" t="str">
        <f t="shared" si="36"/>
        <v>0</v>
      </c>
      <c r="AR38" s="230" t="str">
        <f t="shared" si="36"/>
        <v>0</v>
      </c>
      <c r="AS38" s="230" t="str">
        <f t="shared" si="36"/>
        <v>0</v>
      </c>
      <c r="AT38" s="230" t="str">
        <f t="shared" si="36"/>
        <v>0</v>
      </c>
      <c r="AU38" s="230" t="str">
        <f t="shared" si="36"/>
        <v>0</v>
      </c>
      <c r="AV38" s="230" t="str">
        <f t="shared" si="36"/>
        <v>0</v>
      </c>
      <c r="AW38" s="230" t="str">
        <f t="shared" si="36"/>
        <v>0</v>
      </c>
      <c r="AX38" s="2"/>
      <c r="AY38" s="243"/>
      <c r="AZ38" s="243"/>
      <c r="BA38" s="243"/>
      <c r="BB38" s="243"/>
      <c r="BC38" s="243"/>
      <c r="BD38" s="243"/>
      <c r="BE38" s="243"/>
      <c r="BF38" s="243"/>
      <c r="BG38" s="243"/>
      <c r="BH38" s="243"/>
      <c r="BI38" s="243"/>
      <c r="BJ38" s="243"/>
      <c r="BK38" s="243"/>
      <c r="BL38" s="243"/>
      <c r="BM38" s="243"/>
      <c r="BN38" s="24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69</v>
      </c>
      <c r="D39" s="119"/>
      <c r="E39" s="116"/>
      <c r="F39" s="78" t="str">
        <v>0</v>
      </c>
      <c r="G39" s="78" t="str">
        <v>0</v>
      </c>
      <c r="H39" s="78" t="str">
        <v>0</v>
      </c>
      <c r="I39" s="78" t="str">
        <v>0</v>
      </c>
      <c r="J39" s="78" t="str">
        <v>0</v>
      </c>
      <c r="K39" s="78" t="str">
        <v>0</v>
      </c>
      <c r="L39" s="78" t="str">
        <v>0</v>
      </c>
      <c r="M39" s="78" t="str">
        <v>0</v>
      </c>
      <c r="N39" s="78" t="str">
        <v>0</v>
      </c>
      <c r="O39" s="93" t="str">
        <v>0</v>
      </c>
      <c r="P39" s="93" t="str">
        <v>0</v>
      </c>
      <c r="Q39" s="93" t="str">
        <v>0</v>
      </c>
      <c r="R39" s="93" t="str">
        <v>0</v>
      </c>
      <c r="S39" s="78" t="str">
        <v>0</v>
      </c>
      <c r="T39" s="78" t="str">
        <v>0</v>
      </c>
      <c r="U39" s="78" t="str">
        <v>0</v>
      </c>
      <c r="V39" s="230" t="str">
        <f>IF(COUNTIF(V6:V30,"н")=0,"0",COUNTIF(V6:V30,"н"))</f>
        <v>0</v>
      </c>
      <c r="W39" s="230"/>
      <c r="X39" s="230"/>
      <c r="Y39" s="230" t="str">
        <f>IF(COUNTIF(Y6:Y30,"н")=0," ",COUNTIF(Y6:Y30,"н"))</f>
        <v xml:space="preserve"> </v>
      </c>
      <c r="Z39" s="230" t="str">
        <f>IF(COUNTIF(Z6:Z30,"н")=0," ",COUNTIF(Z6:Z30,"н"))</f>
        <v xml:space="preserve"> </v>
      </c>
      <c r="AA39" s="230" t="str">
        <f>IF(COUNTIF(AA6:AA30,"н")=0," ",COUNTIF(AA6:AA30,"н"))</f>
        <v xml:space="preserve"> </v>
      </c>
      <c r="AB39" s="230" t="str">
        <f>IF(COUNTIF(AB6:AB30,"н")=0," ",COUNTIF(AB6:AB30,"н"))</f>
        <v xml:space="preserve"> </v>
      </c>
      <c r="AC39" s="230"/>
      <c r="AD39" s="230" t="str">
        <f>IF(COUNTIF(AD6:AD30,"н")=0," ",COUNTIF(AD6:AD30,"н"))</f>
        <v xml:space="preserve"> </v>
      </c>
      <c r="AE39" s="312" t="str">
        <f>IF(COUNTIF(AE6:AE30,"н")=0," ",COUNTIF(AE6:AE30,"н"))</f>
        <v xml:space="preserve"> </v>
      </c>
      <c r="AF39" s="230" t="str">
        <f>IF(COUNTIF(AF6:AF30,"н")=0," ",COUNTIF(AF6:AF30,"н"))</f>
        <v xml:space="preserve"> </v>
      </c>
      <c r="AG39" s="230" t="str">
        <f t="shared" ref="AG39:AW39" si="37">IF(COUNTIF(AG6:AG30,"н")=0,"0",COUNTIF(AG6:AG30,"н"))</f>
        <v>0</v>
      </c>
      <c r="AH39" s="230" t="str">
        <f t="shared" si="37"/>
        <v>0</v>
      </c>
      <c r="AI39" s="230" t="str">
        <f t="shared" si="37"/>
        <v>0</v>
      </c>
      <c r="AJ39" s="230" t="str">
        <f t="shared" si="37"/>
        <v>0</v>
      </c>
      <c r="AK39" s="230" t="str">
        <f t="shared" si="37"/>
        <v>0</v>
      </c>
      <c r="AL39" s="230" t="str">
        <f t="shared" si="37"/>
        <v>0</v>
      </c>
      <c r="AM39" s="230" t="str">
        <f t="shared" si="37"/>
        <v>0</v>
      </c>
      <c r="AN39" s="230" t="str">
        <f t="shared" si="37"/>
        <v>0</v>
      </c>
      <c r="AO39" s="230" t="str">
        <f t="shared" si="37"/>
        <v>0</v>
      </c>
      <c r="AP39" s="230" t="str">
        <f t="shared" si="37"/>
        <v>0</v>
      </c>
      <c r="AQ39" s="230" t="str">
        <f t="shared" si="37"/>
        <v>0</v>
      </c>
      <c r="AR39" s="230" t="str">
        <f t="shared" si="37"/>
        <v>0</v>
      </c>
      <c r="AS39" s="230" t="str">
        <f t="shared" si="37"/>
        <v>0</v>
      </c>
      <c r="AT39" s="230" t="str">
        <f t="shared" si="37"/>
        <v>0</v>
      </c>
      <c r="AU39" s="230" t="str">
        <f t="shared" si="37"/>
        <v>0</v>
      </c>
      <c r="AV39" s="230" t="str">
        <f t="shared" si="37"/>
        <v>0</v>
      </c>
      <c r="AW39" s="230" t="str">
        <f t="shared" si="37"/>
        <v>0</v>
      </c>
      <c r="AY39" s="243"/>
      <c r="AZ39" s="243"/>
      <c r="BA39" s="243"/>
      <c r="BB39" s="243"/>
      <c r="BC39" s="243"/>
      <c r="BD39" s="243"/>
      <c r="BE39" s="243"/>
      <c r="BF39" s="243"/>
      <c r="BG39" s="243"/>
      <c r="BH39" s="243"/>
      <c r="BI39" s="243"/>
      <c r="BJ39" s="243"/>
      <c r="BK39" s="243"/>
      <c r="BL39" s="243"/>
      <c r="BM39" s="243"/>
      <c r="BN39" s="243"/>
    </row>
    <row r="40" spans="1:102" ht="13.2" x14ac:dyDescent="0.25">
      <c r="W40" s="241"/>
      <c r="X40" s="241"/>
      <c r="Y40" s="241"/>
      <c r="Z40" s="241"/>
      <c r="AA40" s="241"/>
      <c r="AB40" s="241"/>
      <c r="AC40" s="241"/>
      <c r="AD40" s="241"/>
      <c r="AG40" s="242"/>
      <c r="AH40" s="242"/>
      <c r="AI40" s="242"/>
      <c r="AJ40" s="242"/>
      <c r="AK40" s="242"/>
      <c r="AL40" s="242"/>
      <c r="AM40" s="242"/>
      <c r="AN40" s="242"/>
      <c r="AO40" s="242"/>
      <c r="AP40" s="242"/>
      <c r="AQ40" s="242"/>
      <c r="AR40" s="242"/>
      <c r="AS40" s="242"/>
      <c r="AT40" s="242"/>
      <c r="AU40" s="242"/>
      <c r="AV40" s="242"/>
      <c r="AW40" s="242"/>
      <c r="AX40" s="2"/>
      <c r="AY40" s="243"/>
      <c r="AZ40" s="243"/>
      <c r="BA40" s="243"/>
      <c r="BB40" s="243"/>
      <c r="BC40" s="243"/>
      <c r="BD40" s="243"/>
      <c r="BE40" s="243"/>
      <c r="BF40" s="243"/>
      <c r="BG40" s="243"/>
      <c r="BH40" s="243"/>
      <c r="BI40" s="243"/>
      <c r="BJ40" s="243"/>
      <c r="BK40" s="243"/>
      <c r="BL40" s="243"/>
      <c r="BM40" s="243"/>
      <c r="BN40" s="243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</row>
    <row r="41" spans="1:102" ht="13.2" x14ac:dyDescent="0.25">
      <c r="W41" s="241"/>
      <c r="X41" s="241"/>
      <c r="Y41" s="241"/>
      <c r="Z41" s="241"/>
      <c r="AA41" s="241"/>
      <c r="AB41" s="241"/>
      <c r="AC41" s="241"/>
      <c r="AD41" s="241"/>
      <c r="AG41" s="242"/>
      <c r="AH41" s="242"/>
      <c r="AI41" s="242"/>
      <c r="AJ41" s="242"/>
      <c r="AK41" s="242"/>
      <c r="AL41" s="242"/>
      <c r="AM41" s="242"/>
      <c r="AN41" s="242"/>
      <c r="AO41" s="242"/>
      <c r="AP41" s="242"/>
      <c r="AQ41" s="242"/>
      <c r="AR41" s="242"/>
      <c r="AS41" s="242"/>
      <c r="AT41" s="242"/>
      <c r="AU41" s="242"/>
      <c r="AV41" s="242"/>
      <c r="AW41" s="242"/>
      <c r="AX41" s="2"/>
      <c r="AY41" s="243"/>
      <c r="AZ41" s="243"/>
      <c r="BA41" s="243"/>
      <c r="BB41" s="243"/>
      <c r="BC41" s="243"/>
      <c r="BD41" s="243"/>
      <c r="BE41" s="243"/>
      <c r="BF41" s="243"/>
      <c r="BG41" s="243"/>
      <c r="BH41" s="243"/>
      <c r="BI41" s="243"/>
      <c r="BJ41" s="243"/>
      <c r="BK41" s="243"/>
      <c r="BL41" s="243"/>
      <c r="BM41" s="243"/>
      <c r="BN41" s="243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</row>
    <row r="42" spans="1:102" ht="13.2" x14ac:dyDescent="0.25">
      <c r="W42" s="241"/>
      <c r="X42" s="241"/>
      <c r="Y42" s="241"/>
      <c r="Z42" s="241"/>
      <c r="AA42" s="241"/>
      <c r="AB42" s="241"/>
      <c r="AC42" s="241"/>
      <c r="AD42" s="241"/>
      <c r="AG42" s="242"/>
      <c r="AH42" s="242"/>
      <c r="AI42" s="242" t="str">
        <f>IF(COUNTIF(AI6:AI34,"н")=0,"0",COUNTIF(AI6:AI34,"н"))</f>
        <v>0</v>
      </c>
      <c r="AJ42" s="242"/>
      <c r="AK42" s="242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242"/>
      <c r="AW42" s="242"/>
      <c r="AX42" s="2"/>
      <c r="AY42" s="243"/>
      <c r="AZ42" s="243"/>
      <c r="BA42" s="243"/>
      <c r="BB42" s="243"/>
      <c r="BC42" s="243"/>
      <c r="BD42" s="243"/>
      <c r="BE42" s="243"/>
      <c r="BF42" s="243"/>
      <c r="BG42" s="243"/>
      <c r="BH42" s="243"/>
      <c r="BI42" s="243"/>
      <c r="BJ42" s="243"/>
      <c r="BK42" s="243"/>
      <c r="BL42" s="243"/>
      <c r="BM42" s="243"/>
      <c r="BN42" s="243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186" t="s">
        <v>759</v>
      </c>
      <c r="G2" s="245" t="s">
        <v>760</v>
      </c>
      <c r="H2" s="245"/>
      <c r="I2" s="245"/>
      <c r="J2" s="245"/>
      <c r="K2" s="186" t="s">
        <v>2</v>
      </c>
      <c r="L2" s="333"/>
      <c r="M2" s="333"/>
      <c r="N2" s="333"/>
      <c r="O2" s="333"/>
      <c r="P2" s="216"/>
      <c r="Q2" s="103" t="s">
        <v>277</v>
      </c>
      <c r="S2" s="333"/>
      <c r="T2" s="216"/>
      <c r="U2" s="103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2651</v>
      </c>
      <c r="B3" s="29"/>
      <c r="C3" s="29"/>
      <c r="D3" s="30" t="s">
        <v>3</v>
      </c>
      <c r="E3" s="31"/>
      <c r="F3" s="33"/>
      <c r="G3" s="248">
        <v>43801</v>
      </c>
      <c r="H3" s="248" t="s">
        <v>488</v>
      </c>
      <c r="I3" s="248" t="s">
        <v>315</v>
      </c>
      <c r="J3" s="33" t="s">
        <v>434</v>
      </c>
      <c r="K3" s="33" t="s">
        <v>666</v>
      </c>
      <c r="L3" s="33" t="s">
        <v>280</v>
      </c>
      <c r="M3" s="33" t="s">
        <v>695</v>
      </c>
      <c r="N3" s="33" t="s">
        <v>729</v>
      </c>
      <c r="O3" s="33"/>
      <c r="P3" s="33"/>
      <c r="Q3" s="33"/>
      <c r="S3" s="334"/>
      <c r="T3" s="334"/>
      <c r="U3" s="33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6"/>
      <c r="G4" s="45"/>
      <c r="H4" s="45"/>
      <c r="I4" s="44"/>
      <c r="J4" s="44"/>
      <c r="K4" s="44"/>
      <c r="L4" s="48"/>
      <c r="M4" s="45"/>
      <c r="N4" s="44"/>
      <c r="O4" s="48"/>
      <c r="P4" s="45"/>
      <c r="Q4" s="44"/>
      <c r="S4" s="45"/>
      <c r="T4" s="319"/>
      <c r="U4" s="44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97.8" x14ac:dyDescent="0.25">
      <c r="A5" s="51" t="s">
        <v>13</v>
      </c>
      <c r="B5" s="320" t="s">
        <v>14</v>
      </c>
      <c r="C5" s="335" t="s">
        <v>15</v>
      </c>
      <c r="D5" s="51" t="s">
        <v>16</v>
      </c>
      <c r="E5" s="55" t="s">
        <v>17</v>
      </c>
      <c r="F5" s="57"/>
      <c r="G5" s="57" t="s">
        <v>914</v>
      </c>
      <c r="H5" s="58" t="s">
        <v>915</v>
      </c>
      <c r="I5" s="56" t="s">
        <v>20</v>
      </c>
      <c r="J5" s="57" t="s">
        <v>526</v>
      </c>
      <c r="K5" s="57" t="s">
        <v>771</v>
      </c>
      <c r="L5" s="61" t="s">
        <v>560</v>
      </c>
      <c r="M5" s="57" t="s">
        <v>769</v>
      </c>
      <c r="N5" s="57" t="s">
        <v>770</v>
      </c>
      <c r="O5" s="56"/>
      <c r="P5" s="57"/>
      <c r="Q5" s="57"/>
      <c r="S5" s="57"/>
      <c r="T5" s="320"/>
      <c r="U5" s="57"/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54" x14ac:dyDescent="0.25">
      <c r="A6" s="189">
        <v>1</v>
      </c>
      <c r="B6" s="273"/>
      <c r="C6" s="108" t="s">
        <v>572</v>
      </c>
      <c r="D6" s="336" t="s">
        <v>916</v>
      </c>
      <c r="E6" s="337">
        <v>2651</v>
      </c>
      <c r="F6" s="78"/>
      <c r="G6" s="78">
        <v>5</v>
      </c>
      <c r="H6" s="78">
        <v>5</v>
      </c>
      <c r="I6" s="78">
        <v>5</v>
      </c>
      <c r="J6" s="78">
        <v>5</v>
      </c>
      <c r="K6" s="78">
        <v>5</v>
      </c>
      <c r="L6" s="78">
        <v>5</v>
      </c>
      <c r="M6" s="78">
        <v>5</v>
      </c>
      <c r="N6" s="78">
        <v>5</v>
      </c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5</v>
      </c>
      <c r="W6" s="182">
        <f t="shared" ref="W6:W37" si="1">COUNTIF(AG6:AV6,"б")</f>
        <v>0</v>
      </c>
      <c r="X6" s="182">
        <f t="shared" ref="X6:X37" si="2">COUNTIF(AG6:AV6,"д")</f>
        <v>0</v>
      </c>
      <c r="Y6" s="182">
        <f t="shared" ref="Y6:Y37" si="3">COUNTIF(AG6:AV6,2)+COUNTIF(AG6:AV6,"н")+COUNTIF(AG6:AV6,"д")</f>
        <v>0</v>
      </c>
      <c r="Z6" s="182">
        <f t="shared" ref="Z6:Z37" si="4">COUNTIF(AG6:AV6,Z$5)</f>
        <v>0</v>
      </c>
      <c r="AA6" s="182">
        <f t="shared" ref="AA6:AA37" si="5">COUNTIF(AG6:AV6,AA$5)</f>
        <v>0</v>
      </c>
      <c r="AB6" s="182">
        <f t="shared" ref="AB6:AB37" si="6">COUNTIF(AG6:AV6,AB$5)</f>
        <v>8</v>
      </c>
      <c r="AC6" s="182">
        <f t="shared" ref="AC6:AC38" si="7">SUM(X6:AB6)</f>
        <v>8</v>
      </c>
      <c r="AD6" s="272">
        <f t="shared" ref="AD6:AD39" si="8">IF(ISERROR(((X6+Y6)*2+Z6*3+AA6*4+AB6*5)/SUM(X6,Y6:AB6)),"",((X6+Y6)*2+Z6*3+AA6*4+AB6*5)/SUM(X6,Y6:AB6))</f>
        <v>5</v>
      </c>
      <c r="AE6" s="90">
        <f t="shared" ref="AE6:AE37" si="9">IF(AX6=5,0.5,IF(AX6=4,0.25,IF(AX6&lt;=3,0)))</f>
        <v>0</v>
      </c>
      <c r="AG6" s="229" t="str">
        <f t="shared" ref="AG6:AG37" si="10">IF(ISERROR(VALUE(LEFT(F6))),LEFT(F6),VALUE(LEFT(F6)))</f>
        <v/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5</v>
      </c>
      <c r="AM6" s="229">
        <f t="shared" ref="AM6:AM37" si="16">IF(ISERROR(VALUE(LEFT(L6))),LEFT(L6),VALUE(LEFT(L6)))</f>
        <v>5</v>
      </c>
      <c r="AN6" s="229">
        <f t="shared" ref="AN6:AN37" si="17">IF(ISERROR(VALUE(LEFT(M6))),LEFT(M6),VALUE(LEFT(M6)))</f>
        <v>5</v>
      </c>
      <c r="AO6" s="229">
        <f t="shared" ref="AO6:AO37" si="18">IF(ISERROR(VALUE(LEFT(N6))),LEFT(N6),VALUE(LEFT(N6)))</f>
        <v>5</v>
      </c>
      <c r="AP6" s="229" t="str">
        <f t="shared" ref="AP6:AP37" si="19">IF(ISERROR(VALUE(LEFT(O6))),LEFT(O6),VALUE(LEFT(O6)))</f>
        <v/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189">
        <v>2</v>
      </c>
      <c r="B7" s="273"/>
      <c r="C7" s="108" t="s">
        <v>572</v>
      </c>
      <c r="D7" s="336" t="s">
        <v>917</v>
      </c>
      <c r="E7" s="337">
        <v>2651</v>
      </c>
      <c r="F7" s="78"/>
      <c r="G7" s="78">
        <v>5</v>
      </c>
      <c r="H7" s="78">
        <v>4</v>
      </c>
      <c r="I7" s="78" t="s">
        <v>304</v>
      </c>
      <c r="J7" s="78">
        <v>5</v>
      </c>
      <c r="K7" s="78">
        <v>4</v>
      </c>
      <c r="L7" s="78">
        <v>5</v>
      </c>
      <c r="M7" s="78">
        <v>5</v>
      </c>
      <c r="N7" s="78">
        <v>5</v>
      </c>
      <c r="O7" s="78"/>
      <c r="P7" s="78"/>
      <c r="Q7" s="78"/>
      <c r="R7" s="78"/>
      <c r="S7" s="78"/>
      <c r="T7" s="78"/>
      <c r="U7" s="78"/>
      <c r="V7" s="230">
        <f t="shared" si="0"/>
        <v>4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0</v>
      </c>
      <c r="AA7" s="182">
        <f t="shared" si="5"/>
        <v>2</v>
      </c>
      <c r="AB7" s="182">
        <f t="shared" si="6"/>
        <v>5</v>
      </c>
      <c r="AC7" s="182">
        <f t="shared" si="7"/>
        <v>7</v>
      </c>
      <c r="AD7" s="272">
        <f t="shared" si="8"/>
        <v>4.7142857142857144</v>
      </c>
      <c r="AE7" s="90">
        <f t="shared" si="9"/>
        <v>0</v>
      </c>
      <c r="AG7" s="229" t="str">
        <f t="shared" si="10"/>
        <v/>
      </c>
      <c r="AH7" s="229">
        <f t="shared" si="11"/>
        <v>5</v>
      </c>
      <c r="AI7" s="229">
        <f t="shared" si="12"/>
        <v>4</v>
      </c>
      <c r="AJ7" s="229" t="str">
        <f t="shared" si="13"/>
        <v>а</v>
      </c>
      <c r="AK7" s="229">
        <f t="shared" si="14"/>
        <v>5</v>
      </c>
      <c r="AL7" s="229">
        <f t="shared" si="15"/>
        <v>4</v>
      </c>
      <c r="AM7" s="229">
        <f t="shared" si="16"/>
        <v>5</v>
      </c>
      <c r="AN7" s="229">
        <f t="shared" si="17"/>
        <v>5</v>
      </c>
      <c r="AO7" s="229">
        <f t="shared" si="18"/>
        <v>5</v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54" x14ac:dyDescent="0.25">
      <c r="A8" s="189">
        <v>3</v>
      </c>
      <c r="B8" s="273"/>
      <c r="C8" s="108" t="s">
        <v>572</v>
      </c>
      <c r="D8" s="336" t="s">
        <v>918</v>
      </c>
      <c r="E8" s="337">
        <v>2651</v>
      </c>
      <c r="F8" s="78"/>
      <c r="G8" s="78">
        <v>5</v>
      </c>
      <c r="H8" s="78">
        <v>4</v>
      </c>
      <c r="I8" s="78">
        <v>5</v>
      </c>
      <c r="J8" s="78">
        <v>5</v>
      </c>
      <c r="K8" s="78">
        <v>4</v>
      </c>
      <c r="L8" s="78">
        <v>4</v>
      </c>
      <c r="M8" s="78">
        <v>4</v>
      </c>
      <c r="N8" s="78">
        <v>4</v>
      </c>
      <c r="O8" s="78"/>
      <c r="P8" s="78"/>
      <c r="Q8" s="78"/>
      <c r="R8" s="78"/>
      <c r="S8" s="78"/>
      <c r="T8" s="78"/>
      <c r="U8" s="78"/>
      <c r="V8" s="230">
        <f t="shared" si="0"/>
        <v>4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0</v>
      </c>
      <c r="AA8" s="182">
        <f t="shared" si="5"/>
        <v>5</v>
      </c>
      <c r="AB8" s="182">
        <f t="shared" si="6"/>
        <v>3</v>
      </c>
      <c r="AC8" s="182">
        <f t="shared" si="7"/>
        <v>8</v>
      </c>
      <c r="AD8" s="272">
        <f t="shared" si="8"/>
        <v>4.375</v>
      </c>
      <c r="AE8" s="90">
        <f t="shared" si="9"/>
        <v>0</v>
      </c>
      <c r="AG8" s="229" t="str">
        <f t="shared" si="10"/>
        <v/>
      </c>
      <c r="AH8" s="229">
        <f t="shared" si="11"/>
        <v>5</v>
      </c>
      <c r="AI8" s="229">
        <f t="shared" si="12"/>
        <v>4</v>
      </c>
      <c r="AJ8" s="229">
        <f t="shared" si="13"/>
        <v>5</v>
      </c>
      <c r="AK8" s="229">
        <f t="shared" si="14"/>
        <v>5</v>
      </c>
      <c r="AL8" s="229">
        <f t="shared" si="15"/>
        <v>4</v>
      </c>
      <c r="AM8" s="229">
        <f t="shared" si="16"/>
        <v>4</v>
      </c>
      <c r="AN8" s="229">
        <f t="shared" si="17"/>
        <v>4</v>
      </c>
      <c r="AO8" s="229">
        <f t="shared" si="18"/>
        <v>4</v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36" x14ac:dyDescent="0.25">
      <c r="A9" s="189">
        <v>4</v>
      </c>
      <c r="B9" s="273"/>
      <c r="C9" s="108" t="s">
        <v>31</v>
      </c>
      <c r="D9" s="336" t="s">
        <v>919</v>
      </c>
      <c r="E9" s="337">
        <v>2651</v>
      </c>
      <c r="F9" s="78"/>
      <c r="G9" s="78">
        <v>4</v>
      </c>
      <c r="H9" s="78">
        <v>5</v>
      </c>
      <c r="I9" s="78">
        <v>3</v>
      </c>
      <c r="J9" s="78">
        <v>4</v>
      </c>
      <c r="K9" s="78">
        <v>4</v>
      </c>
      <c r="L9" s="78">
        <v>5</v>
      </c>
      <c r="M9" s="78">
        <v>5</v>
      </c>
      <c r="N9" s="78">
        <v>5</v>
      </c>
      <c r="O9" s="78"/>
      <c r="P9" s="78"/>
      <c r="Q9" s="78"/>
      <c r="R9" s="78"/>
      <c r="S9" s="78"/>
      <c r="T9" s="78"/>
      <c r="U9" s="78"/>
      <c r="V9" s="230">
        <f t="shared" si="0"/>
        <v>3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1</v>
      </c>
      <c r="AA9" s="182">
        <f t="shared" si="5"/>
        <v>3</v>
      </c>
      <c r="AB9" s="182">
        <f t="shared" si="6"/>
        <v>4</v>
      </c>
      <c r="AC9" s="182">
        <f t="shared" si="7"/>
        <v>8</v>
      </c>
      <c r="AD9" s="272">
        <f t="shared" si="8"/>
        <v>4.375</v>
      </c>
      <c r="AE9" s="90">
        <f t="shared" si="9"/>
        <v>0</v>
      </c>
      <c r="AG9" s="229" t="str">
        <f t="shared" si="10"/>
        <v/>
      </c>
      <c r="AH9" s="229">
        <f t="shared" si="11"/>
        <v>4</v>
      </c>
      <c r="AI9" s="229">
        <f t="shared" si="12"/>
        <v>5</v>
      </c>
      <c r="AJ9" s="229">
        <f t="shared" si="13"/>
        <v>3</v>
      </c>
      <c r="AK9" s="229">
        <f t="shared" si="14"/>
        <v>4</v>
      </c>
      <c r="AL9" s="229">
        <f t="shared" si="15"/>
        <v>4</v>
      </c>
      <c r="AM9" s="229">
        <f t="shared" si="16"/>
        <v>5</v>
      </c>
      <c r="AN9" s="229">
        <f t="shared" si="17"/>
        <v>5</v>
      </c>
      <c r="AO9" s="229">
        <f t="shared" si="18"/>
        <v>5</v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54" x14ac:dyDescent="0.25">
      <c r="A10" s="189">
        <v>5</v>
      </c>
      <c r="B10" s="273"/>
      <c r="C10" s="108" t="s">
        <v>31</v>
      </c>
      <c r="D10" s="336" t="s">
        <v>920</v>
      </c>
      <c r="E10" s="337">
        <v>2651</v>
      </c>
      <c r="F10" s="78"/>
      <c r="G10" s="78">
        <v>4</v>
      </c>
      <c r="H10" s="78">
        <v>3</v>
      </c>
      <c r="I10" s="78">
        <v>4</v>
      </c>
      <c r="J10" s="78">
        <v>4</v>
      </c>
      <c r="K10" s="78">
        <v>3</v>
      </c>
      <c r="L10" s="78">
        <v>4</v>
      </c>
      <c r="M10" s="253">
        <v>4</v>
      </c>
      <c r="N10" s="78">
        <v>5</v>
      </c>
      <c r="O10" s="78"/>
      <c r="P10" s="78"/>
      <c r="Q10" s="78"/>
      <c r="R10" s="78"/>
      <c r="S10" s="78"/>
      <c r="T10" s="78"/>
      <c r="U10" s="78"/>
      <c r="V10" s="230">
        <f t="shared" si="0"/>
        <v>3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2</v>
      </c>
      <c r="AA10" s="182">
        <f t="shared" si="5"/>
        <v>5</v>
      </c>
      <c r="AB10" s="182">
        <f t="shared" si="6"/>
        <v>1</v>
      </c>
      <c r="AC10" s="182">
        <f t="shared" si="7"/>
        <v>8</v>
      </c>
      <c r="AD10" s="272">
        <f t="shared" si="8"/>
        <v>3.875</v>
      </c>
      <c r="AE10" s="90">
        <f t="shared" si="9"/>
        <v>0</v>
      </c>
      <c r="AG10" s="229" t="str">
        <f t="shared" si="10"/>
        <v/>
      </c>
      <c r="AH10" s="229">
        <f t="shared" si="11"/>
        <v>4</v>
      </c>
      <c r="AI10" s="229">
        <f t="shared" si="12"/>
        <v>3</v>
      </c>
      <c r="AJ10" s="229">
        <f t="shared" si="13"/>
        <v>4</v>
      </c>
      <c r="AK10" s="229">
        <f t="shared" si="14"/>
        <v>4</v>
      </c>
      <c r="AL10" s="229">
        <f t="shared" si="15"/>
        <v>3</v>
      </c>
      <c r="AM10" s="229">
        <f t="shared" si="16"/>
        <v>4</v>
      </c>
      <c r="AN10" s="229">
        <f t="shared" si="17"/>
        <v>4</v>
      </c>
      <c r="AO10" s="229">
        <f t="shared" si="18"/>
        <v>5</v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36" x14ac:dyDescent="0.25">
      <c r="A11" s="189">
        <v>6</v>
      </c>
      <c r="B11" s="273"/>
      <c r="C11" s="108" t="s">
        <v>31</v>
      </c>
      <c r="D11" s="336" t="s">
        <v>921</v>
      </c>
      <c r="E11" s="337">
        <v>2651</v>
      </c>
      <c r="F11" s="78"/>
      <c r="G11" s="78">
        <v>5</v>
      </c>
      <c r="H11" s="78">
        <v>4</v>
      </c>
      <c r="I11" s="78">
        <v>4</v>
      </c>
      <c r="J11" s="78">
        <v>4</v>
      </c>
      <c r="K11" s="78">
        <v>3</v>
      </c>
      <c r="L11" s="78">
        <v>5</v>
      </c>
      <c r="M11" s="78">
        <v>5</v>
      </c>
      <c r="N11" s="78">
        <v>5</v>
      </c>
      <c r="O11" s="78"/>
      <c r="P11" s="78"/>
      <c r="Q11" s="78"/>
      <c r="R11" s="78"/>
      <c r="S11" s="78"/>
      <c r="T11" s="78"/>
      <c r="U11" s="78"/>
      <c r="V11" s="23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1</v>
      </c>
      <c r="AA11" s="182">
        <f t="shared" si="5"/>
        <v>3</v>
      </c>
      <c r="AB11" s="182">
        <f t="shared" si="6"/>
        <v>4</v>
      </c>
      <c r="AC11" s="182">
        <f t="shared" si="7"/>
        <v>8</v>
      </c>
      <c r="AD11" s="272">
        <f t="shared" si="8"/>
        <v>4.375</v>
      </c>
      <c r="AE11" s="90">
        <f t="shared" si="9"/>
        <v>0</v>
      </c>
      <c r="AG11" s="229" t="str">
        <f t="shared" si="10"/>
        <v/>
      </c>
      <c r="AH11" s="229">
        <f t="shared" si="11"/>
        <v>5</v>
      </c>
      <c r="AI11" s="229">
        <f t="shared" si="12"/>
        <v>4</v>
      </c>
      <c r="AJ11" s="229">
        <f t="shared" si="13"/>
        <v>4</v>
      </c>
      <c r="AK11" s="229">
        <f t="shared" si="14"/>
        <v>4</v>
      </c>
      <c r="AL11" s="229">
        <f t="shared" si="15"/>
        <v>3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189">
        <v>7</v>
      </c>
      <c r="B12" s="273"/>
      <c r="C12" s="108" t="s">
        <v>31</v>
      </c>
      <c r="D12" s="336" t="s">
        <v>922</v>
      </c>
      <c r="E12" s="337">
        <v>2651</v>
      </c>
      <c r="F12" s="78"/>
      <c r="G12" s="78">
        <v>4</v>
      </c>
      <c r="H12" s="78">
        <v>4</v>
      </c>
      <c r="I12" s="78">
        <v>5</v>
      </c>
      <c r="J12" s="78">
        <v>4</v>
      </c>
      <c r="K12" s="78">
        <v>3</v>
      </c>
      <c r="L12" s="78">
        <v>5</v>
      </c>
      <c r="M12" s="78">
        <v>4</v>
      </c>
      <c r="N12" s="78">
        <v>5</v>
      </c>
      <c r="O12" s="78"/>
      <c r="P12" s="78"/>
      <c r="Q12" s="78"/>
      <c r="R12" s="78"/>
      <c r="S12" s="78"/>
      <c r="T12" s="78"/>
      <c r="U12" s="78"/>
      <c r="V12" s="230">
        <f t="shared" si="0"/>
        <v>3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1</v>
      </c>
      <c r="AA12" s="182">
        <f t="shared" si="5"/>
        <v>4</v>
      </c>
      <c r="AB12" s="182">
        <f t="shared" si="6"/>
        <v>3</v>
      </c>
      <c r="AC12" s="182">
        <f t="shared" si="7"/>
        <v>8</v>
      </c>
      <c r="AD12" s="272">
        <f t="shared" si="8"/>
        <v>4.25</v>
      </c>
      <c r="AE12" s="90">
        <f t="shared" si="9"/>
        <v>0</v>
      </c>
      <c r="AG12" s="229" t="str">
        <f t="shared" si="10"/>
        <v/>
      </c>
      <c r="AH12" s="229">
        <f t="shared" si="11"/>
        <v>4</v>
      </c>
      <c r="AI12" s="229">
        <f t="shared" si="12"/>
        <v>4</v>
      </c>
      <c r="AJ12" s="229">
        <f t="shared" si="13"/>
        <v>5</v>
      </c>
      <c r="AK12" s="229">
        <f t="shared" si="14"/>
        <v>4</v>
      </c>
      <c r="AL12" s="229">
        <f t="shared" si="15"/>
        <v>3</v>
      </c>
      <c r="AM12" s="229">
        <f t="shared" si="16"/>
        <v>5</v>
      </c>
      <c r="AN12" s="229">
        <f t="shared" si="17"/>
        <v>4</v>
      </c>
      <c r="AO12" s="229">
        <f t="shared" si="18"/>
        <v>5</v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54" x14ac:dyDescent="0.25">
      <c r="A13" s="189">
        <v>8</v>
      </c>
      <c r="B13" s="273"/>
      <c r="C13" s="108" t="s">
        <v>31</v>
      </c>
      <c r="D13" s="336" t="s">
        <v>923</v>
      </c>
      <c r="E13" s="337">
        <v>2651</v>
      </c>
      <c r="F13" s="78"/>
      <c r="G13" s="78">
        <v>4</v>
      </c>
      <c r="H13" s="78">
        <v>5</v>
      </c>
      <c r="I13" s="78" t="s">
        <v>337</v>
      </c>
      <c r="J13" s="78">
        <v>5</v>
      </c>
      <c r="K13" s="78">
        <v>3</v>
      </c>
      <c r="L13" s="78">
        <v>4</v>
      </c>
      <c r="M13" s="78">
        <v>5</v>
      </c>
      <c r="N13" s="78">
        <v>4</v>
      </c>
      <c r="O13" s="78"/>
      <c r="P13" s="78"/>
      <c r="Q13" s="78"/>
      <c r="R13" s="78"/>
      <c r="S13" s="78"/>
      <c r="T13" s="78"/>
      <c r="U13" s="78"/>
      <c r="V13" s="230">
        <f t="shared" si="0"/>
        <v>3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1</v>
      </c>
      <c r="AA13" s="182">
        <f t="shared" si="5"/>
        <v>3</v>
      </c>
      <c r="AB13" s="182">
        <f t="shared" si="6"/>
        <v>3</v>
      </c>
      <c r="AC13" s="182">
        <f t="shared" si="7"/>
        <v>7</v>
      </c>
      <c r="AD13" s="272">
        <f t="shared" si="8"/>
        <v>4.2857142857142856</v>
      </c>
      <c r="AE13" s="90">
        <f t="shared" si="9"/>
        <v>0</v>
      </c>
      <c r="AG13" s="229" t="str">
        <f t="shared" si="10"/>
        <v/>
      </c>
      <c r="AH13" s="229">
        <f t="shared" si="11"/>
        <v>4</v>
      </c>
      <c r="AI13" s="229">
        <f t="shared" si="12"/>
        <v>5</v>
      </c>
      <c r="AJ13" s="229" t="str">
        <f t="shared" si="13"/>
        <v>А</v>
      </c>
      <c r="AK13" s="229">
        <f t="shared" si="14"/>
        <v>5</v>
      </c>
      <c r="AL13" s="229">
        <f t="shared" si="15"/>
        <v>3</v>
      </c>
      <c r="AM13" s="229">
        <f t="shared" si="16"/>
        <v>4</v>
      </c>
      <c r="AN13" s="229">
        <f t="shared" si="17"/>
        <v>5</v>
      </c>
      <c r="AO13" s="229">
        <f t="shared" si="18"/>
        <v>4</v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54" x14ac:dyDescent="0.25">
      <c r="A14" s="189">
        <v>9</v>
      </c>
      <c r="B14" s="273"/>
      <c r="C14" s="108" t="s">
        <v>31</v>
      </c>
      <c r="D14" s="336" t="s">
        <v>924</v>
      </c>
      <c r="E14" s="337">
        <v>2651</v>
      </c>
      <c r="F14" s="78"/>
      <c r="G14" s="78">
        <v>3</v>
      </c>
      <c r="H14" s="78">
        <v>4</v>
      </c>
      <c r="I14" s="78">
        <v>3</v>
      </c>
      <c r="J14" s="78">
        <v>4</v>
      </c>
      <c r="K14" s="78">
        <v>3</v>
      </c>
      <c r="L14" s="78">
        <v>5</v>
      </c>
      <c r="M14" s="78">
        <v>4</v>
      </c>
      <c r="N14" s="78">
        <v>4</v>
      </c>
      <c r="O14" s="78"/>
      <c r="P14" s="93"/>
      <c r="Q14" s="78"/>
      <c r="R14" s="78"/>
      <c r="S14" s="78"/>
      <c r="T14" s="78"/>
      <c r="U14" s="78"/>
      <c r="V14" s="230">
        <f t="shared" si="0"/>
        <v>3</v>
      </c>
      <c r="W14" s="182">
        <f t="shared" si="1"/>
        <v>0</v>
      </c>
      <c r="X14" s="182">
        <f t="shared" si="2"/>
        <v>0</v>
      </c>
      <c r="Y14" s="182">
        <f t="shared" si="3"/>
        <v>0</v>
      </c>
      <c r="Z14" s="182">
        <f t="shared" si="4"/>
        <v>3</v>
      </c>
      <c r="AA14" s="182">
        <f t="shared" si="5"/>
        <v>4</v>
      </c>
      <c r="AB14" s="182">
        <f t="shared" si="6"/>
        <v>1</v>
      </c>
      <c r="AC14" s="182">
        <f t="shared" si="7"/>
        <v>8</v>
      </c>
      <c r="AD14" s="227">
        <f t="shared" si="8"/>
        <v>3.75</v>
      </c>
      <c r="AE14" s="228">
        <f t="shared" si="9"/>
        <v>0</v>
      </c>
      <c r="AF14" s="1"/>
      <c r="AG14" s="229" t="str">
        <f t="shared" si="10"/>
        <v/>
      </c>
      <c r="AH14" s="229">
        <f t="shared" si="11"/>
        <v>3</v>
      </c>
      <c r="AI14" s="229">
        <f t="shared" si="12"/>
        <v>4</v>
      </c>
      <c r="AJ14" s="229">
        <f t="shared" si="13"/>
        <v>3</v>
      </c>
      <c r="AK14" s="229">
        <f t="shared" si="14"/>
        <v>4</v>
      </c>
      <c r="AL14" s="229">
        <f t="shared" si="15"/>
        <v>3</v>
      </c>
      <c r="AM14" s="229">
        <f t="shared" si="16"/>
        <v>5</v>
      </c>
      <c r="AN14" s="229">
        <f t="shared" si="17"/>
        <v>4</v>
      </c>
      <c r="AO14" s="229">
        <f t="shared" si="18"/>
        <v>4</v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54" x14ac:dyDescent="0.25">
      <c r="A15" s="189">
        <v>10</v>
      </c>
      <c r="B15" s="273"/>
      <c r="C15" s="108" t="s">
        <v>31</v>
      </c>
      <c r="D15" s="336" t="s">
        <v>925</v>
      </c>
      <c r="E15" s="337">
        <v>2651</v>
      </c>
      <c r="F15" s="78"/>
      <c r="G15" s="78">
        <v>4</v>
      </c>
      <c r="H15" s="78">
        <v>5</v>
      </c>
      <c r="I15" s="78">
        <v>4</v>
      </c>
      <c r="J15" s="78">
        <v>5</v>
      </c>
      <c r="K15" s="78">
        <v>4</v>
      </c>
      <c r="L15" s="78">
        <v>5</v>
      </c>
      <c r="M15" s="78">
        <v>5</v>
      </c>
      <c r="N15" s="78">
        <v>5</v>
      </c>
      <c r="O15" s="78"/>
      <c r="P15" s="93"/>
      <c r="Q15" s="78"/>
      <c r="R15" s="78"/>
      <c r="S15" s="78"/>
      <c r="T15" s="78"/>
      <c r="U15" s="78"/>
      <c r="V15" s="230">
        <f t="shared" si="0"/>
        <v>4</v>
      </c>
      <c r="W15" s="182">
        <f t="shared" si="1"/>
        <v>0</v>
      </c>
      <c r="X15" s="182">
        <f t="shared" si="2"/>
        <v>0</v>
      </c>
      <c r="Y15" s="182">
        <f t="shared" si="3"/>
        <v>0</v>
      </c>
      <c r="Z15" s="182">
        <f t="shared" si="4"/>
        <v>0</v>
      </c>
      <c r="AA15" s="182">
        <f t="shared" si="5"/>
        <v>3</v>
      </c>
      <c r="AB15" s="182">
        <f t="shared" si="6"/>
        <v>5</v>
      </c>
      <c r="AC15" s="182">
        <f t="shared" si="7"/>
        <v>8</v>
      </c>
      <c r="AD15" s="227">
        <f t="shared" si="8"/>
        <v>4.625</v>
      </c>
      <c r="AE15" s="228">
        <f t="shared" si="9"/>
        <v>0</v>
      </c>
      <c r="AF15" s="1"/>
      <c r="AG15" s="229" t="str">
        <f t="shared" si="10"/>
        <v/>
      </c>
      <c r="AH15" s="229">
        <f t="shared" si="11"/>
        <v>4</v>
      </c>
      <c r="AI15" s="229">
        <f t="shared" si="12"/>
        <v>5</v>
      </c>
      <c r="AJ15" s="229">
        <f t="shared" si="13"/>
        <v>4</v>
      </c>
      <c r="AK15" s="229">
        <f t="shared" si="14"/>
        <v>5</v>
      </c>
      <c r="AL15" s="229">
        <f t="shared" si="15"/>
        <v>4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36" x14ac:dyDescent="0.25">
      <c r="A16" s="189">
        <v>11</v>
      </c>
      <c r="B16" s="273"/>
      <c r="C16" s="108" t="s">
        <v>31</v>
      </c>
      <c r="D16" s="338" t="s">
        <v>926</v>
      </c>
      <c r="E16" s="337">
        <v>2651</v>
      </c>
      <c r="F16" s="78"/>
      <c r="G16" s="78">
        <v>5</v>
      </c>
      <c r="H16" s="78">
        <v>4</v>
      </c>
      <c r="I16" s="78">
        <v>5</v>
      </c>
      <c r="J16" s="78">
        <v>5</v>
      </c>
      <c r="K16" s="78">
        <v>4</v>
      </c>
      <c r="L16" s="78">
        <v>5</v>
      </c>
      <c r="M16" s="78">
        <v>5</v>
      </c>
      <c r="N16" s="78">
        <v>5</v>
      </c>
      <c r="O16" s="78"/>
      <c r="P16" s="93"/>
      <c r="Q16" s="78"/>
      <c r="R16" s="78"/>
      <c r="S16" s="78"/>
      <c r="T16" s="78"/>
      <c r="U16" s="78"/>
      <c r="V16" s="230">
        <f t="shared" si="0"/>
        <v>4</v>
      </c>
      <c r="W16" s="182">
        <f t="shared" si="1"/>
        <v>0</v>
      </c>
      <c r="X16" s="182">
        <f t="shared" si="2"/>
        <v>0</v>
      </c>
      <c r="Y16" s="182">
        <f t="shared" si="3"/>
        <v>0</v>
      </c>
      <c r="Z16" s="182">
        <f t="shared" si="4"/>
        <v>0</v>
      </c>
      <c r="AA16" s="182">
        <f t="shared" si="5"/>
        <v>2</v>
      </c>
      <c r="AB16" s="182">
        <f t="shared" si="6"/>
        <v>6</v>
      </c>
      <c r="AC16" s="182">
        <f t="shared" si="7"/>
        <v>8</v>
      </c>
      <c r="AD16" s="227">
        <f t="shared" si="8"/>
        <v>4.75</v>
      </c>
      <c r="AE16" s="228">
        <f t="shared" si="9"/>
        <v>0</v>
      </c>
      <c r="AF16" s="1"/>
      <c r="AG16" s="229" t="str">
        <f t="shared" si="10"/>
        <v/>
      </c>
      <c r="AH16" s="229">
        <f t="shared" si="11"/>
        <v>5</v>
      </c>
      <c r="AI16" s="229">
        <f t="shared" si="12"/>
        <v>4</v>
      </c>
      <c r="AJ16" s="229">
        <f t="shared" si="13"/>
        <v>5</v>
      </c>
      <c r="AK16" s="229">
        <f t="shared" si="14"/>
        <v>5</v>
      </c>
      <c r="AL16" s="229">
        <f t="shared" si="15"/>
        <v>4</v>
      </c>
      <c r="AM16" s="229">
        <f t="shared" si="16"/>
        <v>5</v>
      </c>
      <c r="AN16" s="229">
        <f t="shared" si="17"/>
        <v>5</v>
      </c>
      <c r="AO16" s="229">
        <f t="shared" si="18"/>
        <v>5</v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36" x14ac:dyDescent="0.25">
      <c r="A17" s="189">
        <v>12</v>
      </c>
      <c r="B17" s="190"/>
      <c r="C17" s="108" t="s">
        <v>31</v>
      </c>
      <c r="D17" s="338" t="s">
        <v>927</v>
      </c>
      <c r="E17" s="337">
        <v>2651</v>
      </c>
      <c r="F17" s="78"/>
      <c r="G17" s="78">
        <v>5</v>
      </c>
      <c r="H17" s="78">
        <v>3</v>
      </c>
      <c r="I17" s="78" t="s">
        <v>331</v>
      </c>
      <c r="J17" s="78">
        <v>4</v>
      </c>
      <c r="K17" s="78">
        <v>4</v>
      </c>
      <c r="L17" s="78">
        <v>5</v>
      </c>
      <c r="M17" s="78">
        <v>4</v>
      </c>
      <c r="N17" s="78">
        <v>4</v>
      </c>
      <c r="O17" s="78"/>
      <c r="P17" s="93"/>
      <c r="Q17" s="78"/>
      <c r="R17" s="78"/>
      <c r="S17" s="78"/>
      <c r="T17" s="78"/>
      <c r="U17" s="78"/>
      <c r="V17" s="230">
        <f t="shared" si="0"/>
        <v>3</v>
      </c>
      <c r="W17" s="182">
        <f t="shared" si="1"/>
        <v>0</v>
      </c>
      <c r="X17" s="182">
        <f t="shared" si="2"/>
        <v>0</v>
      </c>
      <c r="Y17" s="182">
        <f t="shared" si="3"/>
        <v>0</v>
      </c>
      <c r="Z17" s="182">
        <f t="shared" si="4"/>
        <v>1</v>
      </c>
      <c r="AA17" s="182">
        <f t="shared" si="5"/>
        <v>4</v>
      </c>
      <c r="AB17" s="182">
        <f t="shared" si="6"/>
        <v>2</v>
      </c>
      <c r="AC17" s="182">
        <f t="shared" si="7"/>
        <v>7</v>
      </c>
      <c r="AD17" s="227">
        <f t="shared" si="8"/>
        <v>4.1428571428571432</v>
      </c>
      <c r="AE17" s="228">
        <f t="shared" si="9"/>
        <v>0</v>
      </c>
      <c r="AF17" s="1"/>
      <c r="AG17" s="229" t="str">
        <f t="shared" si="10"/>
        <v/>
      </c>
      <c r="AH17" s="229">
        <f t="shared" si="11"/>
        <v>5</v>
      </c>
      <c r="AI17" s="229">
        <f t="shared" si="12"/>
        <v>3</v>
      </c>
      <c r="AJ17" s="229" t="str">
        <f t="shared" si="13"/>
        <v>А</v>
      </c>
      <c r="AK17" s="229">
        <f t="shared" si="14"/>
        <v>4</v>
      </c>
      <c r="AL17" s="229">
        <f t="shared" si="15"/>
        <v>4</v>
      </c>
      <c r="AM17" s="229">
        <f t="shared" si="16"/>
        <v>5</v>
      </c>
      <c r="AN17" s="229">
        <f t="shared" si="17"/>
        <v>4</v>
      </c>
      <c r="AO17" s="229">
        <f t="shared" si="18"/>
        <v>4</v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36" x14ac:dyDescent="0.25">
      <c r="A18" s="189">
        <v>13</v>
      </c>
      <c r="B18" s="190"/>
      <c r="C18" s="108" t="s">
        <v>31</v>
      </c>
      <c r="D18" s="336" t="s">
        <v>928</v>
      </c>
      <c r="E18" s="337">
        <v>2651</v>
      </c>
      <c r="F18" s="78"/>
      <c r="G18" s="78">
        <v>5</v>
      </c>
      <c r="H18" s="78">
        <v>4</v>
      </c>
      <c r="I18" s="78">
        <v>3</v>
      </c>
      <c r="J18" s="78">
        <v>5</v>
      </c>
      <c r="K18" s="78">
        <v>3</v>
      </c>
      <c r="L18" s="78">
        <v>4</v>
      </c>
      <c r="M18" s="78">
        <v>5</v>
      </c>
      <c r="N18" s="78">
        <v>4</v>
      </c>
      <c r="O18" s="78"/>
      <c r="P18" s="93"/>
      <c r="Q18" s="78"/>
      <c r="R18" s="78"/>
      <c r="S18" s="78"/>
      <c r="T18" s="78"/>
      <c r="U18" s="78"/>
      <c r="V18" s="230">
        <f t="shared" si="0"/>
        <v>3</v>
      </c>
      <c r="W18" s="182">
        <f t="shared" si="1"/>
        <v>0</v>
      </c>
      <c r="X18" s="182">
        <f t="shared" si="2"/>
        <v>0</v>
      </c>
      <c r="Y18" s="182">
        <f t="shared" si="3"/>
        <v>0</v>
      </c>
      <c r="Z18" s="182">
        <f t="shared" si="4"/>
        <v>2</v>
      </c>
      <c r="AA18" s="182">
        <f t="shared" si="5"/>
        <v>3</v>
      </c>
      <c r="AB18" s="182">
        <f t="shared" si="6"/>
        <v>3</v>
      </c>
      <c r="AC18" s="182">
        <f t="shared" si="7"/>
        <v>8</v>
      </c>
      <c r="AD18" s="227">
        <f t="shared" si="8"/>
        <v>4.125</v>
      </c>
      <c r="AE18" s="228">
        <f t="shared" si="9"/>
        <v>0</v>
      </c>
      <c r="AF18" s="1"/>
      <c r="AG18" s="229" t="str">
        <f t="shared" si="10"/>
        <v/>
      </c>
      <c r="AH18" s="229">
        <f t="shared" si="11"/>
        <v>5</v>
      </c>
      <c r="AI18" s="229">
        <f t="shared" si="12"/>
        <v>4</v>
      </c>
      <c r="AJ18" s="229">
        <f t="shared" si="13"/>
        <v>3</v>
      </c>
      <c r="AK18" s="229">
        <f t="shared" si="14"/>
        <v>5</v>
      </c>
      <c r="AL18" s="229">
        <f t="shared" si="15"/>
        <v>3</v>
      </c>
      <c r="AM18" s="229">
        <f t="shared" si="16"/>
        <v>4</v>
      </c>
      <c r="AN18" s="229">
        <f t="shared" si="17"/>
        <v>5</v>
      </c>
      <c r="AO18" s="229">
        <f t="shared" si="18"/>
        <v>4</v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54" x14ac:dyDescent="0.25">
      <c r="A19" s="189">
        <v>14</v>
      </c>
      <c r="B19" s="190"/>
      <c r="C19" s="108" t="s">
        <v>31</v>
      </c>
      <c r="D19" s="336" t="s">
        <v>929</v>
      </c>
      <c r="E19" s="337">
        <v>2651</v>
      </c>
      <c r="F19" s="78"/>
      <c r="G19" s="78">
        <v>5</v>
      </c>
      <c r="H19" s="78">
        <v>4</v>
      </c>
      <c r="I19" s="78">
        <v>5</v>
      </c>
      <c r="J19" s="78">
        <v>5</v>
      </c>
      <c r="K19" s="78">
        <v>3</v>
      </c>
      <c r="L19" s="78">
        <v>5</v>
      </c>
      <c r="M19" s="78">
        <v>5</v>
      </c>
      <c r="N19" s="78">
        <v>5</v>
      </c>
      <c r="O19" s="78"/>
      <c r="P19" s="78"/>
      <c r="Q19" s="78"/>
      <c r="R19" s="78"/>
      <c r="S19" s="78"/>
      <c r="T19" s="78"/>
      <c r="U19" s="78"/>
      <c r="V19" s="230">
        <f t="shared" si="0"/>
        <v>3</v>
      </c>
      <c r="W19" s="182">
        <f t="shared" si="1"/>
        <v>0</v>
      </c>
      <c r="X19" s="182">
        <f t="shared" si="2"/>
        <v>0</v>
      </c>
      <c r="Y19" s="182">
        <f t="shared" si="3"/>
        <v>0</v>
      </c>
      <c r="Z19" s="182">
        <f t="shared" si="4"/>
        <v>1</v>
      </c>
      <c r="AA19" s="182">
        <f t="shared" si="5"/>
        <v>1</v>
      </c>
      <c r="AB19" s="182">
        <f t="shared" si="6"/>
        <v>6</v>
      </c>
      <c r="AC19" s="182">
        <f t="shared" si="7"/>
        <v>8</v>
      </c>
      <c r="AD19" s="227">
        <f t="shared" si="8"/>
        <v>4.625</v>
      </c>
      <c r="AE19" s="228">
        <f t="shared" si="9"/>
        <v>0</v>
      </c>
      <c r="AF19" s="1"/>
      <c r="AG19" s="229" t="str">
        <f t="shared" si="10"/>
        <v/>
      </c>
      <c r="AH19" s="229">
        <f t="shared" si="11"/>
        <v>5</v>
      </c>
      <c r="AI19" s="229">
        <f t="shared" si="12"/>
        <v>4</v>
      </c>
      <c r="AJ19" s="229">
        <f t="shared" si="13"/>
        <v>5</v>
      </c>
      <c r="AK19" s="229">
        <f t="shared" si="14"/>
        <v>5</v>
      </c>
      <c r="AL19" s="229">
        <f t="shared" si="15"/>
        <v>3</v>
      </c>
      <c r="AM19" s="229">
        <f t="shared" si="16"/>
        <v>5</v>
      </c>
      <c r="AN19" s="229">
        <f t="shared" si="17"/>
        <v>5</v>
      </c>
      <c r="AO19" s="229">
        <f t="shared" si="18"/>
        <v>5</v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36" x14ac:dyDescent="0.25">
      <c r="A20" s="189">
        <v>15</v>
      </c>
      <c r="B20" s="190"/>
      <c r="C20" s="108" t="s">
        <v>31</v>
      </c>
      <c r="D20" s="336" t="s">
        <v>930</v>
      </c>
      <c r="E20" s="337">
        <v>2651</v>
      </c>
      <c r="F20" s="78"/>
      <c r="G20" s="78">
        <v>5</v>
      </c>
      <c r="H20" s="78">
        <v>5</v>
      </c>
      <c r="I20" s="78">
        <v>5</v>
      </c>
      <c r="J20" s="78">
        <v>5</v>
      </c>
      <c r="K20" s="78">
        <v>5</v>
      </c>
      <c r="L20" s="78">
        <v>5</v>
      </c>
      <c r="M20" s="78">
        <v>5</v>
      </c>
      <c r="N20" s="78">
        <v>5</v>
      </c>
      <c r="O20" s="78"/>
      <c r="P20" s="93"/>
      <c r="Q20" s="78"/>
      <c r="R20" s="78"/>
      <c r="S20" s="78"/>
      <c r="T20" s="78"/>
      <c r="U20" s="78"/>
      <c r="V20" s="230">
        <f t="shared" si="0"/>
        <v>5</v>
      </c>
      <c r="W20" s="182">
        <f t="shared" si="1"/>
        <v>0</v>
      </c>
      <c r="X20" s="182">
        <f t="shared" si="2"/>
        <v>0</v>
      </c>
      <c r="Y20" s="182">
        <f t="shared" si="3"/>
        <v>0</v>
      </c>
      <c r="Z20" s="182">
        <f t="shared" si="4"/>
        <v>0</v>
      </c>
      <c r="AA20" s="182">
        <f t="shared" si="5"/>
        <v>0</v>
      </c>
      <c r="AB20" s="182">
        <f t="shared" si="6"/>
        <v>8</v>
      </c>
      <c r="AC20" s="182">
        <f t="shared" si="7"/>
        <v>8</v>
      </c>
      <c r="AD20" s="227">
        <f t="shared" si="8"/>
        <v>5</v>
      </c>
      <c r="AE20" s="228">
        <f t="shared" si="9"/>
        <v>0</v>
      </c>
      <c r="AF20" s="1"/>
      <c r="AG20" s="229" t="str">
        <f t="shared" si="10"/>
        <v/>
      </c>
      <c r="AH20" s="229">
        <f t="shared" si="11"/>
        <v>5</v>
      </c>
      <c r="AI20" s="229">
        <f t="shared" si="12"/>
        <v>5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5</v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54" x14ac:dyDescent="0.25">
      <c r="A21" s="189">
        <v>16</v>
      </c>
      <c r="B21" s="190"/>
      <c r="C21" s="108" t="s">
        <v>572</v>
      </c>
      <c r="D21" s="336" t="s">
        <v>931</v>
      </c>
      <c r="E21" s="337">
        <v>2651</v>
      </c>
      <c r="F21" s="78"/>
      <c r="G21" s="78">
        <v>4</v>
      </c>
      <c r="H21" s="78">
        <v>3</v>
      </c>
      <c r="I21" s="78">
        <v>4</v>
      </c>
      <c r="J21" s="78">
        <v>4</v>
      </c>
      <c r="K21" s="78">
        <v>3</v>
      </c>
      <c r="L21" s="78">
        <v>4</v>
      </c>
      <c r="M21" s="78">
        <v>4</v>
      </c>
      <c r="N21" s="78">
        <v>3</v>
      </c>
      <c r="O21" s="78"/>
      <c r="P21" s="93"/>
      <c r="Q21" s="78"/>
      <c r="R21" s="78"/>
      <c r="S21" s="78"/>
      <c r="T21" s="78"/>
      <c r="U21" s="78"/>
      <c r="V21" s="230">
        <f t="shared" si="0"/>
        <v>3</v>
      </c>
      <c r="W21" s="182">
        <f t="shared" si="1"/>
        <v>0</v>
      </c>
      <c r="X21" s="182">
        <f t="shared" si="2"/>
        <v>0</v>
      </c>
      <c r="Y21" s="182">
        <f t="shared" si="3"/>
        <v>0</v>
      </c>
      <c r="Z21" s="182">
        <f t="shared" si="4"/>
        <v>3</v>
      </c>
      <c r="AA21" s="182">
        <f t="shared" si="5"/>
        <v>5</v>
      </c>
      <c r="AB21" s="182">
        <f t="shared" si="6"/>
        <v>0</v>
      </c>
      <c r="AC21" s="182">
        <f t="shared" si="7"/>
        <v>8</v>
      </c>
      <c r="AD21" s="227">
        <f t="shared" si="8"/>
        <v>3.625</v>
      </c>
      <c r="AE21" s="228">
        <f t="shared" si="9"/>
        <v>0</v>
      </c>
      <c r="AF21" s="1"/>
      <c r="AG21" s="229" t="str">
        <f t="shared" si="10"/>
        <v/>
      </c>
      <c r="AH21" s="229">
        <f t="shared" si="11"/>
        <v>4</v>
      </c>
      <c r="AI21" s="229">
        <f t="shared" si="12"/>
        <v>3</v>
      </c>
      <c r="AJ21" s="229">
        <f t="shared" si="13"/>
        <v>4</v>
      </c>
      <c r="AK21" s="229">
        <f t="shared" si="14"/>
        <v>4</v>
      </c>
      <c r="AL21" s="229">
        <f t="shared" si="15"/>
        <v>3</v>
      </c>
      <c r="AM21" s="229">
        <f t="shared" si="16"/>
        <v>4</v>
      </c>
      <c r="AN21" s="229">
        <f t="shared" si="17"/>
        <v>4</v>
      </c>
      <c r="AO21" s="229">
        <f t="shared" si="18"/>
        <v>3</v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36" x14ac:dyDescent="0.25">
      <c r="A22" s="189">
        <v>17</v>
      </c>
      <c r="B22" s="190"/>
      <c r="C22" s="108" t="s">
        <v>31</v>
      </c>
      <c r="D22" s="336" t="s">
        <v>932</v>
      </c>
      <c r="E22" s="337">
        <v>2651</v>
      </c>
      <c r="F22" s="78"/>
      <c r="G22" s="78">
        <v>5</v>
      </c>
      <c r="H22" s="78">
        <v>4</v>
      </c>
      <c r="I22" s="78">
        <v>3</v>
      </c>
      <c r="J22" s="78">
        <v>5</v>
      </c>
      <c r="K22" s="78">
        <v>4</v>
      </c>
      <c r="L22" s="78">
        <v>5</v>
      </c>
      <c r="M22" s="78">
        <v>5</v>
      </c>
      <c r="N22" s="78">
        <v>5</v>
      </c>
      <c r="O22" s="78"/>
      <c r="P22" s="93"/>
      <c r="Q22" s="78"/>
      <c r="R22" s="78"/>
      <c r="S22" s="78"/>
      <c r="T22" s="78"/>
      <c r="U22" s="78"/>
      <c r="V22" s="230">
        <f t="shared" si="0"/>
        <v>3</v>
      </c>
      <c r="W22" s="182">
        <f t="shared" si="1"/>
        <v>0</v>
      </c>
      <c r="X22" s="182">
        <f t="shared" si="2"/>
        <v>0</v>
      </c>
      <c r="Y22" s="182">
        <f t="shared" si="3"/>
        <v>0</v>
      </c>
      <c r="Z22" s="182">
        <f t="shared" si="4"/>
        <v>1</v>
      </c>
      <c r="AA22" s="182">
        <f t="shared" si="5"/>
        <v>2</v>
      </c>
      <c r="AB22" s="182">
        <f t="shared" si="6"/>
        <v>5</v>
      </c>
      <c r="AC22" s="182">
        <f t="shared" si="7"/>
        <v>8</v>
      </c>
      <c r="AD22" s="227">
        <f t="shared" si="8"/>
        <v>4.5</v>
      </c>
      <c r="AE22" s="228">
        <f t="shared" si="9"/>
        <v>0</v>
      </c>
      <c r="AF22" s="1"/>
      <c r="AG22" s="229" t="str">
        <f t="shared" si="10"/>
        <v/>
      </c>
      <c r="AH22" s="229">
        <f t="shared" si="11"/>
        <v>5</v>
      </c>
      <c r="AI22" s="229">
        <f t="shared" si="12"/>
        <v>4</v>
      </c>
      <c r="AJ22" s="229">
        <f t="shared" si="13"/>
        <v>3</v>
      </c>
      <c r="AK22" s="229">
        <f t="shared" si="14"/>
        <v>5</v>
      </c>
      <c r="AL22" s="229">
        <f t="shared" si="15"/>
        <v>4</v>
      </c>
      <c r="AM22" s="229">
        <f t="shared" si="16"/>
        <v>5</v>
      </c>
      <c r="AN22" s="229">
        <f t="shared" si="17"/>
        <v>5</v>
      </c>
      <c r="AO22" s="229">
        <f t="shared" si="18"/>
        <v>5</v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54" x14ac:dyDescent="0.25">
      <c r="A23" s="189">
        <v>18</v>
      </c>
      <c r="B23" s="190"/>
      <c r="C23" s="108" t="s">
        <v>31</v>
      </c>
      <c r="D23" s="338" t="s">
        <v>933</v>
      </c>
      <c r="E23" s="337">
        <v>2651</v>
      </c>
      <c r="F23" s="78"/>
      <c r="G23" s="78">
        <v>4</v>
      </c>
      <c r="H23" s="78">
        <v>3</v>
      </c>
      <c r="I23" s="78">
        <v>3</v>
      </c>
      <c r="J23" s="78">
        <v>4</v>
      </c>
      <c r="K23" s="78">
        <v>4</v>
      </c>
      <c r="L23" s="78">
        <v>4</v>
      </c>
      <c r="M23" s="339">
        <v>4</v>
      </c>
      <c r="N23" s="78">
        <v>5</v>
      </c>
      <c r="O23" s="78"/>
      <c r="P23" s="93"/>
      <c r="Q23" s="78"/>
      <c r="R23" s="78"/>
      <c r="S23" s="78"/>
      <c r="T23" s="78"/>
      <c r="U23" s="78"/>
      <c r="V23" s="230">
        <f t="shared" si="0"/>
        <v>3</v>
      </c>
      <c r="W23" s="182">
        <f t="shared" si="1"/>
        <v>0</v>
      </c>
      <c r="X23" s="182">
        <f t="shared" si="2"/>
        <v>0</v>
      </c>
      <c r="Y23" s="182">
        <f t="shared" si="3"/>
        <v>0</v>
      </c>
      <c r="Z23" s="182">
        <f t="shared" si="4"/>
        <v>2</v>
      </c>
      <c r="AA23" s="182">
        <f t="shared" si="5"/>
        <v>5</v>
      </c>
      <c r="AB23" s="182">
        <f t="shared" si="6"/>
        <v>1</v>
      </c>
      <c r="AC23" s="182">
        <f t="shared" si="7"/>
        <v>8</v>
      </c>
      <c r="AD23" s="227">
        <f t="shared" si="8"/>
        <v>3.875</v>
      </c>
      <c r="AE23" s="228">
        <f t="shared" si="9"/>
        <v>0</v>
      </c>
      <c r="AF23" s="1"/>
      <c r="AG23" s="229" t="str">
        <f t="shared" si="10"/>
        <v/>
      </c>
      <c r="AH23" s="229">
        <f t="shared" si="11"/>
        <v>4</v>
      </c>
      <c r="AI23" s="229">
        <f t="shared" si="12"/>
        <v>3</v>
      </c>
      <c r="AJ23" s="229">
        <f t="shared" si="13"/>
        <v>3</v>
      </c>
      <c r="AK23" s="229">
        <f t="shared" si="14"/>
        <v>4</v>
      </c>
      <c r="AL23" s="229">
        <f t="shared" si="15"/>
        <v>4</v>
      </c>
      <c r="AM23" s="229">
        <f t="shared" si="16"/>
        <v>4</v>
      </c>
      <c r="AN23" s="229">
        <f t="shared" si="17"/>
        <v>4</v>
      </c>
      <c r="AO23" s="229">
        <f t="shared" si="18"/>
        <v>5</v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54" x14ac:dyDescent="0.25">
      <c r="A24" s="189">
        <v>19</v>
      </c>
      <c r="B24" s="190"/>
      <c r="C24" s="108" t="s">
        <v>31</v>
      </c>
      <c r="D24" s="338" t="s">
        <v>934</v>
      </c>
      <c r="E24" s="337">
        <v>2651</v>
      </c>
      <c r="F24" s="78"/>
      <c r="G24" s="78">
        <v>5</v>
      </c>
      <c r="H24" s="78">
        <v>5</v>
      </c>
      <c r="I24" s="78">
        <v>5</v>
      </c>
      <c r="J24" s="78">
        <v>5</v>
      </c>
      <c r="K24" s="78">
        <v>5</v>
      </c>
      <c r="L24" s="78">
        <v>5</v>
      </c>
      <c r="M24" s="78">
        <v>5</v>
      </c>
      <c r="N24" s="78">
        <v>5</v>
      </c>
      <c r="O24" s="78"/>
      <c r="P24" s="93"/>
      <c r="Q24" s="78"/>
      <c r="R24" s="78"/>
      <c r="S24" s="78"/>
      <c r="T24" s="78"/>
      <c r="U24" s="78"/>
      <c r="V24" s="230">
        <f t="shared" si="0"/>
        <v>5</v>
      </c>
      <c r="W24" s="182">
        <f t="shared" si="1"/>
        <v>0</v>
      </c>
      <c r="X24" s="182">
        <f t="shared" si="2"/>
        <v>0</v>
      </c>
      <c r="Y24" s="182">
        <f t="shared" si="3"/>
        <v>0</v>
      </c>
      <c r="Z24" s="182">
        <f t="shared" si="4"/>
        <v>0</v>
      </c>
      <c r="AA24" s="182">
        <f t="shared" si="5"/>
        <v>0</v>
      </c>
      <c r="AB24" s="182">
        <f t="shared" si="6"/>
        <v>8</v>
      </c>
      <c r="AC24" s="182">
        <f t="shared" si="7"/>
        <v>8</v>
      </c>
      <c r="AD24" s="227">
        <f t="shared" si="8"/>
        <v>5</v>
      </c>
      <c r="AE24" s="228">
        <f t="shared" si="9"/>
        <v>0</v>
      </c>
      <c r="AF24" s="1"/>
      <c r="AG24" s="229" t="str">
        <f t="shared" si="10"/>
        <v/>
      </c>
      <c r="AH24" s="229">
        <f t="shared" si="11"/>
        <v>5</v>
      </c>
      <c r="AI24" s="229">
        <f t="shared" si="12"/>
        <v>5</v>
      </c>
      <c r="AJ24" s="229">
        <f t="shared" si="13"/>
        <v>5</v>
      </c>
      <c r="AK24" s="229">
        <f t="shared" si="14"/>
        <v>5</v>
      </c>
      <c r="AL24" s="229">
        <f t="shared" si="15"/>
        <v>5</v>
      </c>
      <c r="AM24" s="229">
        <f t="shared" si="16"/>
        <v>5</v>
      </c>
      <c r="AN24" s="229">
        <f t="shared" si="17"/>
        <v>5</v>
      </c>
      <c r="AO24" s="229">
        <f t="shared" si="18"/>
        <v>5</v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54" x14ac:dyDescent="0.25">
      <c r="A25" s="189">
        <v>20</v>
      </c>
      <c r="B25" s="190"/>
      <c r="C25" s="108" t="s">
        <v>31</v>
      </c>
      <c r="D25" s="336" t="s">
        <v>935</v>
      </c>
      <c r="E25" s="337">
        <v>2651</v>
      </c>
      <c r="F25" s="78"/>
      <c r="G25" s="78">
        <v>4</v>
      </c>
      <c r="H25" s="78">
        <v>3</v>
      </c>
      <c r="I25" s="78">
        <v>5</v>
      </c>
      <c r="J25" s="78">
        <v>4</v>
      </c>
      <c r="K25" s="78">
        <v>4</v>
      </c>
      <c r="L25" s="78">
        <v>4</v>
      </c>
      <c r="M25" s="78">
        <v>4</v>
      </c>
      <c r="N25" s="78">
        <v>4</v>
      </c>
      <c r="O25" s="78"/>
      <c r="P25" s="93"/>
      <c r="Q25" s="78"/>
      <c r="R25" s="78"/>
      <c r="S25" s="78"/>
      <c r="T25" s="78"/>
      <c r="U25" s="78"/>
      <c r="V25" s="230">
        <f t="shared" si="0"/>
        <v>3</v>
      </c>
      <c r="W25" s="182">
        <f t="shared" si="1"/>
        <v>0</v>
      </c>
      <c r="X25" s="182">
        <f t="shared" si="2"/>
        <v>0</v>
      </c>
      <c r="Y25" s="182">
        <f t="shared" si="3"/>
        <v>0</v>
      </c>
      <c r="Z25" s="182">
        <f t="shared" si="4"/>
        <v>1</v>
      </c>
      <c r="AA25" s="182">
        <f t="shared" si="5"/>
        <v>6</v>
      </c>
      <c r="AB25" s="182">
        <f t="shared" si="6"/>
        <v>1</v>
      </c>
      <c r="AC25" s="182">
        <f t="shared" si="7"/>
        <v>8</v>
      </c>
      <c r="AD25" s="227">
        <f t="shared" si="8"/>
        <v>4</v>
      </c>
      <c r="AE25" s="228">
        <f t="shared" si="9"/>
        <v>0</v>
      </c>
      <c r="AF25" s="1"/>
      <c r="AG25" s="229" t="str">
        <f t="shared" si="10"/>
        <v/>
      </c>
      <c r="AH25" s="229">
        <f t="shared" si="11"/>
        <v>4</v>
      </c>
      <c r="AI25" s="229">
        <f t="shared" si="12"/>
        <v>3</v>
      </c>
      <c r="AJ25" s="229">
        <f t="shared" si="13"/>
        <v>5</v>
      </c>
      <c r="AK25" s="229">
        <f t="shared" si="14"/>
        <v>4</v>
      </c>
      <c r="AL25" s="229">
        <f t="shared" si="15"/>
        <v>4</v>
      </c>
      <c r="AM25" s="229">
        <f t="shared" si="16"/>
        <v>4</v>
      </c>
      <c r="AN25" s="229">
        <f t="shared" si="17"/>
        <v>4</v>
      </c>
      <c r="AO25" s="229">
        <f t="shared" si="18"/>
        <v>4</v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189">
        <v>21</v>
      </c>
      <c r="B26" s="190"/>
      <c r="C26" s="108" t="s">
        <v>31</v>
      </c>
      <c r="D26" s="336" t="s">
        <v>936</v>
      </c>
      <c r="E26" s="337">
        <v>2651</v>
      </c>
      <c r="F26" s="78"/>
      <c r="G26" s="78">
        <v>4</v>
      </c>
      <c r="H26" s="78">
        <v>4</v>
      </c>
      <c r="I26" s="78">
        <v>3</v>
      </c>
      <c r="J26" s="78">
        <v>4</v>
      </c>
      <c r="K26" s="78">
        <v>3</v>
      </c>
      <c r="L26" s="78">
        <v>5</v>
      </c>
      <c r="M26" s="78">
        <v>4</v>
      </c>
      <c r="N26" s="78">
        <v>4</v>
      </c>
      <c r="O26" s="78"/>
      <c r="P26" s="93"/>
      <c r="Q26" s="78"/>
      <c r="R26" s="78"/>
      <c r="S26" s="78"/>
      <c r="T26" s="78"/>
      <c r="U26" s="78"/>
      <c r="V26" s="230">
        <f t="shared" si="0"/>
        <v>3</v>
      </c>
      <c r="W26" s="182">
        <f t="shared" si="1"/>
        <v>0</v>
      </c>
      <c r="X26" s="182">
        <f t="shared" si="2"/>
        <v>0</v>
      </c>
      <c r="Y26" s="182">
        <f t="shared" si="3"/>
        <v>0</v>
      </c>
      <c r="Z26" s="182">
        <f t="shared" si="4"/>
        <v>2</v>
      </c>
      <c r="AA26" s="182">
        <f t="shared" si="5"/>
        <v>5</v>
      </c>
      <c r="AB26" s="182">
        <f t="shared" si="6"/>
        <v>1</v>
      </c>
      <c r="AC26" s="182">
        <f t="shared" si="7"/>
        <v>8</v>
      </c>
      <c r="AD26" s="227">
        <f t="shared" si="8"/>
        <v>3.875</v>
      </c>
      <c r="AE26" s="228">
        <f t="shared" si="9"/>
        <v>0</v>
      </c>
      <c r="AF26" s="1"/>
      <c r="AG26" s="229" t="str">
        <f t="shared" si="10"/>
        <v/>
      </c>
      <c r="AH26" s="229">
        <f t="shared" si="11"/>
        <v>4</v>
      </c>
      <c r="AI26" s="229">
        <f t="shared" si="12"/>
        <v>4</v>
      </c>
      <c r="AJ26" s="229">
        <f t="shared" si="13"/>
        <v>3</v>
      </c>
      <c r="AK26" s="229">
        <f t="shared" si="14"/>
        <v>4</v>
      </c>
      <c r="AL26" s="229">
        <f t="shared" si="15"/>
        <v>3</v>
      </c>
      <c r="AM26" s="229">
        <f t="shared" si="16"/>
        <v>5</v>
      </c>
      <c r="AN26" s="229">
        <f t="shared" si="17"/>
        <v>4</v>
      </c>
      <c r="AO26" s="229">
        <f t="shared" si="18"/>
        <v>4</v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54" x14ac:dyDescent="0.25">
      <c r="A27" s="189">
        <v>22</v>
      </c>
      <c r="B27" s="190"/>
      <c r="C27" s="108" t="s">
        <v>31</v>
      </c>
      <c r="D27" s="336" t="s">
        <v>937</v>
      </c>
      <c r="E27" s="337">
        <v>2651</v>
      </c>
      <c r="F27" s="78"/>
      <c r="G27" s="78">
        <v>3</v>
      </c>
      <c r="H27" s="78">
        <v>3</v>
      </c>
      <c r="I27" s="78">
        <v>4</v>
      </c>
      <c r="J27" s="78">
        <v>4</v>
      </c>
      <c r="K27" s="78">
        <v>3</v>
      </c>
      <c r="L27" s="78">
        <v>5</v>
      </c>
      <c r="M27" s="78">
        <v>4</v>
      </c>
      <c r="N27" s="78">
        <v>5</v>
      </c>
      <c r="O27" s="78"/>
      <c r="P27" s="93"/>
      <c r="Q27" s="78"/>
      <c r="R27" s="78"/>
      <c r="S27" s="78"/>
      <c r="T27" s="78"/>
      <c r="U27" s="78"/>
      <c r="V27" s="230">
        <f t="shared" si="0"/>
        <v>3</v>
      </c>
      <c r="W27" s="182">
        <f t="shared" si="1"/>
        <v>0</v>
      </c>
      <c r="X27" s="182">
        <f t="shared" si="2"/>
        <v>0</v>
      </c>
      <c r="Y27" s="182">
        <f t="shared" si="3"/>
        <v>0</v>
      </c>
      <c r="Z27" s="182">
        <f t="shared" si="4"/>
        <v>3</v>
      </c>
      <c r="AA27" s="182">
        <f t="shared" si="5"/>
        <v>3</v>
      </c>
      <c r="AB27" s="182">
        <f t="shared" si="6"/>
        <v>2</v>
      </c>
      <c r="AC27" s="182">
        <f t="shared" si="7"/>
        <v>8</v>
      </c>
      <c r="AD27" s="227">
        <f t="shared" si="8"/>
        <v>3.875</v>
      </c>
      <c r="AE27" s="228">
        <f t="shared" si="9"/>
        <v>0</v>
      </c>
      <c r="AF27" s="1"/>
      <c r="AG27" s="229" t="str">
        <f t="shared" si="10"/>
        <v/>
      </c>
      <c r="AH27" s="229">
        <f t="shared" si="11"/>
        <v>3</v>
      </c>
      <c r="AI27" s="229">
        <f t="shared" si="12"/>
        <v>3</v>
      </c>
      <c r="AJ27" s="229">
        <f t="shared" si="13"/>
        <v>4</v>
      </c>
      <c r="AK27" s="229">
        <f t="shared" si="14"/>
        <v>4</v>
      </c>
      <c r="AL27" s="229">
        <f t="shared" si="15"/>
        <v>3</v>
      </c>
      <c r="AM27" s="229">
        <f t="shared" si="16"/>
        <v>5</v>
      </c>
      <c r="AN27" s="229">
        <f t="shared" si="17"/>
        <v>4</v>
      </c>
      <c r="AO27" s="229">
        <f t="shared" si="18"/>
        <v>5</v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36" x14ac:dyDescent="0.25">
      <c r="A28" s="189">
        <v>23</v>
      </c>
      <c r="B28" s="190"/>
      <c r="C28" s="108" t="s">
        <v>31</v>
      </c>
      <c r="D28" s="336" t="s">
        <v>938</v>
      </c>
      <c r="E28" s="337">
        <v>2651</v>
      </c>
      <c r="F28" s="78"/>
      <c r="G28" s="78">
        <v>4</v>
      </c>
      <c r="H28" s="78">
        <v>3</v>
      </c>
      <c r="I28" s="78">
        <v>3</v>
      </c>
      <c r="J28" s="78">
        <v>4</v>
      </c>
      <c r="K28" s="78">
        <v>4</v>
      </c>
      <c r="L28" s="78">
        <v>4</v>
      </c>
      <c r="M28" s="78">
        <v>4</v>
      </c>
      <c r="N28" s="78">
        <v>3</v>
      </c>
      <c r="O28" s="78"/>
      <c r="P28" s="93"/>
      <c r="Q28" s="78"/>
      <c r="R28" s="78"/>
      <c r="S28" s="78"/>
      <c r="T28" s="78"/>
      <c r="U28" s="78"/>
      <c r="V28" s="230">
        <f t="shared" si="0"/>
        <v>3</v>
      </c>
      <c r="W28" s="182">
        <f t="shared" si="1"/>
        <v>0</v>
      </c>
      <c r="X28" s="182">
        <f t="shared" si="2"/>
        <v>0</v>
      </c>
      <c r="Y28" s="182">
        <f t="shared" si="3"/>
        <v>0</v>
      </c>
      <c r="Z28" s="182">
        <f t="shared" si="4"/>
        <v>3</v>
      </c>
      <c r="AA28" s="182">
        <f t="shared" si="5"/>
        <v>5</v>
      </c>
      <c r="AB28" s="182">
        <f t="shared" si="6"/>
        <v>0</v>
      </c>
      <c r="AC28" s="182">
        <f t="shared" si="7"/>
        <v>8</v>
      </c>
      <c r="AD28" s="227">
        <f t="shared" si="8"/>
        <v>3.625</v>
      </c>
      <c r="AE28" s="228">
        <f t="shared" si="9"/>
        <v>0</v>
      </c>
      <c r="AF28" s="1"/>
      <c r="AG28" s="229" t="str">
        <f t="shared" si="10"/>
        <v/>
      </c>
      <c r="AH28" s="229">
        <f t="shared" si="11"/>
        <v>4</v>
      </c>
      <c r="AI28" s="229">
        <f t="shared" si="12"/>
        <v>3</v>
      </c>
      <c r="AJ28" s="229">
        <f t="shared" si="13"/>
        <v>3</v>
      </c>
      <c r="AK28" s="229">
        <f t="shared" si="14"/>
        <v>4</v>
      </c>
      <c r="AL28" s="229">
        <f t="shared" si="15"/>
        <v>4</v>
      </c>
      <c r="AM28" s="229">
        <f t="shared" si="16"/>
        <v>4</v>
      </c>
      <c r="AN28" s="229">
        <f t="shared" si="17"/>
        <v>4</v>
      </c>
      <c r="AO28" s="229">
        <f t="shared" si="18"/>
        <v>3</v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54" x14ac:dyDescent="0.25">
      <c r="A29" s="189">
        <v>24</v>
      </c>
      <c r="B29" s="190"/>
      <c r="C29" s="108" t="s">
        <v>31</v>
      </c>
      <c r="D29" s="336" t="s">
        <v>939</v>
      </c>
      <c r="E29" s="337">
        <v>2651</v>
      </c>
      <c r="F29" s="78"/>
      <c r="G29" s="78">
        <v>5</v>
      </c>
      <c r="H29" s="78">
        <v>3</v>
      </c>
      <c r="I29" s="78">
        <v>4</v>
      </c>
      <c r="J29" s="78">
        <v>4</v>
      </c>
      <c r="K29" s="78">
        <v>4</v>
      </c>
      <c r="L29" s="78">
        <v>4</v>
      </c>
      <c r="M29" s="78">
        <v>5</v>
      </c>
      <c r="N29" s="78">
        <v>5</v>
      </c>
      <c r="O29" s="78"/>
      <c r="P29" s="93"/>
      <c r="Q29" s="78"/>
      <c r="R29" s="78"/>
      <c r="S29" s="78"/>
      <c r="T29" s="78"/>
      <c r="U29" s="78"/>
      <c r="V29" s="230">
        <f t="shared" si="0"/>
        <v>3</v>
      </c>
      <c r="W29" s="182">
        <f t="shared" si="1"/>
        <v>0</v>
      </c>
      <c r="X29" s="182">
        <f t="shared" si="2"/>
        <v>0</v>
      </c>
      <c r="Y29" s="182">
        <f t="shared" si="3"/>
        <v>0</v>
      </c>
      <c r="Z29" s="182">
        <f t="shared" si="4"/>
        <v>1</v>
      </c>
      <c r="AA29" s="182">
        <f t="shared" si="5"/>
        <v>4</v>
      </c>
      <c r="AB29" s="182">
        <f t="shared" si="6"/>
        <v>3</v>
      </c>
      <c r="AC29" s="182">
        <f t="shared" si="7"/>
        <v>8</v>
      </c>
      <c r="AD29" s="227">
        <f t="shared" si="8"/>
        <v>4.25</v>
      </c>
      <c r="AE29" s="228">
        <f t="shared" si="9"/>
        <v>0</v>
      </c>
      <c r="AF29" s="1"/>
      <c r="AG29" s="229" t="str">
        <f t="shared" si="10"/>
        <v/>
      </c>
      <c r="AH29" s="229">
        <f t="shared" si="11"/>
        <v>5</v>
      </c>
      <c r="AI29" s="229">
        <f t="shared" si="12"/>
        <v>3</v>
      </c>
      <c r="AJ29" s="229">
        <f t="shared" si="13"/>
        <v>4</v>
      </c>
      <c r="AK29" s="229">
        <f t="shared" si="14"/>
        <v>4</v>
      </c>
      <c r="AL29" s="229">
        <f t="shared" si="15"/>
        <v>4</v>
      </c>
      <c r="AM29" s="229">
        <f t="shared" si="16"/>
        <v>4</v>
      </c>
      <c r="AN29" s="229">
        <f t="shared" si="17"/>
        <v>5</v>
      </c>
      <c r="AO29" s="229">
        <f t="shared" si="18"/>
        <v>5</v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8" x14ac:dyDescent="0.25">
      <c r="A30" s="189">
        <v>25</v>
      </c>
      <c r="B30" s="190"/>
      <c r="C30" s="108"/>
      <c r="D30" s="336"/>
      <c r="E30" s="337"/>
      <c r="F30" s="78"/>
      <c r="G30" s="78"/>
      <c r="H30" s="78"/>
      <c r="I30" s="78"/>
      <c r="J30" s="78"/>
      <c r="K30" s="78"/>
      <c r="M30" s="78"/>
      <c r="N30" s="78"/>
      <c r="O30" s="93"/>
      <c r="P30" s="78"/>
      <c r="Q30" s="78"/>
      <c r="R30" s="78"/>
      <c r="S30" s="78"/>
      <c r="T30" s="78"/>
      <c r="U30" s="78"/>
      <c r="V30" s="230">
        <f t="shared" si="0"/>
        <v>0</v>
      </c>
      <c r="W30" s="182">
        <f t="shared" si="1"/>
        <v>0</v>
      </c>
      <c r="X30" s="182">
        <f t="shared" si="2"/>
        <v>0</v>
      </c>
      <c r="Y30" s="182">
        <f t="shared" si="3"/>
        <v>0</v>
      </c>
      <c r="Z30" s="182">
        <f t="shared" si="4"/>
        <v>0</v>
      </c>
      <c r="AA30" s="182">
        <f t="shared" si="5"/>
        <v>0</v>
      </c>
      <c r="AB30" s="182">
        <f t="shared" si="6"/>
        <v>0</v>
      </c>
      <c r="AC30" s="182">
        <f t="shared" si="7"/>
        <v>0</v>
      </c>
      <c r="AD30" s="227" t="str">
        <f t="shared" si="8"/>
        <v/>
      </c>
      <c r="AE30" s="228">
        <f t="shared" si="9"/>
        <v>0</v>
      </c>
      <c r="AF30" s="1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>
        <v>26</v>
      </c>
      <c r="B31" s="190"/>
      <c r="C31" s="276"/>
      <c r="D31" s="277"/>
      <c r="E31" s="77"/>
      <c r="F31" s="78"/>
      <c r="G31" s="78"/>
      <c r="H31" s="78"/>
      <c r="I31" s="78"/>
      <c r="J31" s="78"/>
      <c r="K31" s="340"/>
      <c r="L31" s="78"/>
      <c r="M31" s="341"/>
      <c r="N31" s="78"/>
      <c r="O31" s="78"/>
      <c r="P31" s="78"/>
      <c r="Q31" s="78"/>
      <c r="R31" s="93"/>
      <c r="S31" s="78"/>
      <c r="T31" s="78"/>
      <c r="U31" s="78"/>
      <c r="V31" s="230">
        <f t="shared" si="0"/>
        <v>0</v>
      </c>
      <c r="W31" s="182">
        <f t="shared" si="1"/>
        <v>0</v>
      </c>
      <c r="X31" s="182">
        <f t="shared" si="2"/>
        <v>0</v>
      </c>
      <c r="Y31" s="182">
        <f t="shared" si="3"/>
        <v>0</v>
      </c>
      <c r="Z31" s="182">
        <f t="shared" si="4"/>
        <v>0</v>
      </c>
      <c r="AA31" s="182">
        <f t="shared" si="5"/>
        <v>0</v>
      </c>
      <c r="AB31" s="182">
        <f t="shared" si="6"/>
        <v>0</v>
      </c>
      <c r="AC31" s="182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3">
      <c r="A32" s="73">
        <v>27</v>
      </c>
      <c r="B32" s="27"/>
      <c r="C32" s="276"/>
      <c r="D32" s="277"/>
      <c r="E32" s="77"/>
      <c r="F32" s="78"/>
      <c r="G32" s="78"/>
      <c r="H32" s="78"/>
      <c r="I32" s="78"/>
      <c r="J32" s="78"/>
      <c r="K32" s="340"/>
      <c r="L32" s="78"/>
      <c r="M32" s="341"/>
      <c r="N32" s="78"/>
      <c r="O32" s="78"/>
      <c r="P32" s="78"/>
      <c r="Q32" s="78"/>
      <c r="R32" s="93"/>
      <c r="S32" s="78"/>
      <c r="T32" s="78"/>
      <c r="U32" s="78"/>
      <c r="V32" s="230">
        <f t="shared" si="0"/>
        <v>0</v>
      </c>
      <c r="W32" s="182">
        <f t="shared" si="1"/>
        <v>0</v>
      </c>
      <c r="X32" s="182">
        <f t="shared" si="2"/>
        <v>0</v>
      </c>
      <c r="Y32" s="182">
        <f t="shared" si="3"/>
        <v>0</v>
      </c>
      <c r="Z32" s="182">
        <f t="shared" si="4"/>
        <v>0</v>
      </c>
      <c r="AA32" s="182">
        <f t="shared" si="5"/>
        <v>0</v>
      </c>
      <c r="AB32" s="182">
        <f t="shared" si="6"/>
        <v>0</v>
      </c>
      <c r="AC32" s="182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3">
      <c r="A33" s="73">
        <v>28</v>
      </c>
      <c r="B33" s="27"/>
      <c r="C33" s="276"/>
      <c r="D33" s="277"/>
      <c r="E33" s="77"/>
      <c r="F33" s="78"/>
      <c r="G33" s="78"/>
      <c r="H33" s="78"/>
      <c r="I33" s="78"/>
      <c r="J33" s="78"/>
      <c r="K33" s="340"/>
      <c r="L33" s="78"/>
      <c r="M33" s="341"/>
      <c r="N33" s="78"/>
      <c r="O33" s="78"/>
      <c r="P33" s="78"/>
      <c r="Q33" s="78"/>
      <c r="R33" s="93"/>
      <c r="S33" s="78"/>
      <c r="T33" s="78"/>
      <c r="U33" s="78"/>
      <c r="V33" s="230">
        <f t="shared" si="0"/>
        <v>0</v>
      </c>
      <c r="W33" s="182">
        <f t="shared" si="1"/>
        <v>0</v>
      </c>
      <c r="X33" s="182">
        <f t="shared" si="2"/>
        <v>0</v>
      </c>
      <c r="Y33" s="182">
        <f t="shared" si="3"/>
        <v>0</v>
      </c>
      <c r="Z33" s="182">
        <f t="shared" si="4"/>
        <v>0</v>
      </c>
      <c r="AA33" s="182">
        <f t="shared" si="5"/>
        <v>0</v>
      </c>
      <c r="AB33" s="182">
        <f t="shared" si="6"/>
        <v>0</v>
      </c>
      <c r="AC33" s="182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>
        <v>29</v>
      </c>
      <c r="B34" s="110"/>
      <c r="C34" s="110"/>
      <c r="D34" s="113"/>
      <c r="E34" s="77"/>
      <c r="F34" s="78"/>
      <c r="G34" s="78"/>
      <c r="H34" s="78"/>
      <c r="I34" s="78"/>
      <c r="J34" s="78"/>
      <c r="K34" s="340"/>
      <c r="L34" s="78"/>
      <c r="M34" s="341"/>
      <c r="N34" s="78"/>
      <c r="O34" s="93"/>
      <c r="P34" s="78"/>
      <c r="Q34" s="93"/>
      <c r="R34" s="93"/>
      <c r="S34" s="78"/>
      <c r="T34" s="78"/>
      <c r="U34" s="78"/>
      <c r="V34" s="230">
        <f t="shared" si="0"/>
        <v>0</v>
      </c>
      <c r="W34" s="182">
        <f t="shared" si="1"/>
        <v>0</v>
      </c>
      <c r="X34" s="182">
        <f t="shared" si="2"/>
        <v>0</v>
      </c>
      <c r="Y34" s="182">
        <f t="shared" si="3"/>
        <v>0</v>
      </c>
      <c r="Z34" s="182">
        <f t="shared" si="4"/>
        <v>0</v>
      </c>
      <c r="AA34" s="182">
        <f t="shared" si="5"/>
        <v>0</v>
      </c>
      <c r="AB34" s="182">
        <f t="shared" si="6"/>
        <v>0</v>
      </c>
      <c r="AC34" s="182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>
        <v>30</v>
      </c>
      <c r="B35" s="110"/>
      <c r="C35" s="110"/>
      <c r="D35" s="113"/>
      <c r="E35" s="77"/>
      <c r="F35" s="78"/>
      <c r="G35" s="78"/>
      <c r="H35" s="78"/>
      <c r="I35" s="78"/>
      <c r="J35" s="78"/>
      <c r="K35" s="340"/>
      <c r="L35" s="78"/>
      <c r="M35" s="341"/>
      <c r="N35" s="78"/>
      <c r="O35" s="93"/>
      <c r="P35" s="78"/>
      <c r="Q35" s="93"/>
      <c r="R35" s="93"/>
      <c r="S35" s="78"/>
      <c r="T35" s="78"/>
      <c r="U35" s="78"/>
      <c r="V35" s="230">
        <f t="shared" si="0"/>
        <v>0</v>
      </c>
      <c r="W35" s="182">
        <f t="shared" si="1"/>
        <v>0</v>
      </c>
      <c r="X35" s="182">
        <f t="shared" si="2"/>
        <v>0</v>
      </c>
      <c r="Y35" s="182">
        <f t="shared" si="3"/>
        <v>0</v>
      </c>
      <c r="Z35" s="182">
        <f t="shared" si="4"/>
        <v>0</v>
      </c>
      <c r="AA35" s="182">
        <f t="shared" si="5"/>
        <v>0</v>
      </c>
      <c r="AB35" s="182">
        <f t="shared" si="6"/>
        <v>0</v>
      </c>
      <c r="AC35" s="182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340"/>
      <c r="L36" s="78"/>
      <c r="M36" s="341"/>
      <c r="N36" s="78"/>
      <c r="O36" s="93"/>
      <c r="P36" s="78"/>
      <c r="Q36" s="93"/>
      <c r="R36" s="93"/>
      <c r="S36" s="78"/>
      <c r="T36" s="78"/>
      <c r="U36" s="78"/>
      <c r="V36" s="230">
        <f t="shared" si="0"/>
        <v>0</v>
      </c>
      <c r="W36" s="182">
        <f t="shared" si="1"/>
        <v>0</v>
      </c>
      <c r="X36" s="182">
        <f t="shared" si="2"/>
        <v>0</v>
      </c>
      <c r="Y36" s="182">
        <f t="shared" si="3"/>
        <v>0</v>
      </c>
      <c r="Z36" s="182">
        <f t="shared" si="4"/>
        <v>0</v>
      </c>
      <c r="AA36" s="182">
        <f t="shared" si="5"/>
        <v>0</v>
      </c>
      <c r="AB36" s="182">
        <f t="shared" si="6"/>
        <v>0</v>
      </c>
      <c r="AC36" s="182">
        <f t="shared" si="7"/>
        <v>0</v>
      </c>
      <c r="AD36" s="227" t="str">
        <f t="shared" si="8"/>
        <v/>
      </c>
      <c r="AE36" s="228">
        <f t="shared" si="9"/>
        <v>0</v>
      </c>
      <c r="AF36" s="1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COUNTIF(E6:E36,"2651")</f>
        <v>24</v>
      </c>
      <c r="F37" s="78"/>
      <c r="G37" s="78"/>
      <c r="H37" s="78"/>
      <c r="I37" s="78"/>
      <c r="J37" s="78"/>
      <c r="K37" s="340"/>
      <c r="L37" s="93"/>
      <c r="M37" s="341"/>
      <c r="N37" s="78"/>
      <c r="O37" s="93"/>
      <c r="P37" s="78"/>
      <c r="Q37" s="78"/>
      <c r="R37" s="93"/>
      <c r="S37" s="78"/>
      <c r="T37" s="78"/>
      <c r="U37" s="78"/>
      <c r="V37" s="230">
        <f t="shared" si="0"/>
        <v>0</v>
      </c>
      <c r="W37" s="182">
        <f t="shared" si="1"/>
        <v>0</v>
      </c>
      <c r="X37" s="182">
        <f t="shared" si="2"/>
        <v>0</v>
      </c>
      <c r="Y37" s="182">
        <f t="shared" si="3"/>
        <v>0</v>
      </c>
      <c r="Z37" s="182">
        <f t="shared" si="4"/>
        <v>0</v>
      </c>
      <c r="AA37" s="182">
        <f t="shared" si="5"/>
        <v>0</v>
      </c>
      <c r="AB37" s="182">
        <f t="shared" si="6"/>
        <v>0</v>
      </c>
      <c r="AC37" s="182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62</v>
      </c>
      <c r="D38" s="119"/>
      <c r="E38" s="116"/>
      <c r="F38" s="279" t="str">
        <f t="array" ref="F38:U45">AG38:AV45</f>
        <v xml:space="preserve"> </v>
      </c>
      <c r="G38" s="279">
        <v>4.416666666666667</v>
      </c>
      <c r="H38" s="279">
        <v>3.9166666666666665</v>
      </c>
      <c r="I38" s="279">
        <v>4.0476190476190474</v>
      </c>
      <c r="J38" s="279">
        <v>4.458333333333333</v>
      </c>
      <c r="K38" s="342">
        <v>3.7083333333333335</v>
      </c>
      <c r="L38" s="279">
        <v>4.625</v>
      </c>
      <c r="M38" s="343">
        <v>4.541666666666667</v>
      </c>
      <c r="N38" s="279">
        <v>4.541666666666667</v>
      </c>
      <c r="O38" s="121" t="str">
        <v xml:space="preserve"> </v>
      </c>
      <c r="P38" s="121" t="str">
        <v xml:space="preserve"> </v>
      </c>
      <c r="Q38" s="121" t="str">
        <v xml:space="preserve"> </v>
      </c>
      <c r="R38" s="121" t="str">
        <v xml:space="preserve"> </v>
      </c>
      <c r="S38" s="279" t="str">
        <v xml:space="preserve"> </v>
      </c>
      <c r="T38" s="279" t="str">
        <v xml:space="preserve"> </v>
      </c>
      <c r="U38" s="279" t="str">
        <v xml:space="preserve"> </v>
      </c>
      <c r="V38" s="116">
        <f>сводн.!T29</f>
        <v>2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29</v>
      </c>
      <c r="AA38" s="226">
        <f>SUM(AA6:AA37)</f>
        <v>77</v>
      </c>
      <c r="AB38" s="226">
        <f>SUM(AB6:AB37)</f>
        <v>83</v>
      </c>
      <c r="AC38" s="226">
        <f t="shared" si="7"/>
        <v>189</v>
      </c>
      <c r="AD38" s="227">
        <f t="shared" si="8"/>
        <v>4.2857142857142856</v>
      </c>
      <c r="AE38" s="281"/>
      <c r="AF38" s="1"/>
      <c r="AG38" s="282" t="str">
        <f t="shared" ref="AG38:AV38" si="27">IF(COUNT(AG6:AG37)=0," ",SUM(AG6:AG37)/COUNT(AG6:AG37))</f>
        <v xml:space="preserve"> </v>
      </c>
      <c r="AH38" s="282">
        <f t="shared" si="27"/>
        <v>4.416666666666667</v>
      </c>
      <c r="AI38" s="282">
        <f t="shared" si="27"/>
        <v>3.9166666666666665</v>
      </c>
      <c r="AJ38" s="282">
        <f t="shared" si="27"/>
        <v>4.0476190476190474</v>
      </c>
      <c r="AK38" s="282">
        <f t="shared" si="27"/>
        <v>4.458333333333333</v>
      </c>
      <c r="AL38" s="282">
        <f t="shared" si="27"/>
        <v>3.7083333333333335</v>
      </c>
      <c r="AM38" s="282">
        <f t="shared" si="27"/>
        <v>4.625</v>
      </c>
      <c r="AN38" s="282">
        <f t="shared" si="27"/>
        <v>4.541666666666667</v>
      </c>
      <c r="AO38" s="282">
        <f t="shared" si="27"/>
        <v>4.541666666666667</v>
      </c>
      <c r="AP38" s="282" t="str">
        <f t="shared" si="27"/>
        <v xml:space="preserve"> </v>
      </c>
      <c r="AQ38" s="282" t="str">
        <f t="shared" si="27"/>
        <v xml:space="preserve"> </v>
      </c>
      <c r="AR38" s="282" t="str">
        <f t="shared" si="27"/>
        <v xml:space="preserve"> </v>
      </c>
      <c r="AS38" s="282" t="str">
        <f t="shared" si="27"/>
        <v xml:space="preserve"> </v>
      </c>
      <c r="AT38" s="282" t="str">
        <f t="shared" si="27"/>
        <v xml:space="preserve"> </v>
      </c>
      <c r="AU38" s="282" t="str">
        <f t="shared" si="27"/>
        <v xml:space="preserve"> </v>
      </c>
      <c r="AV38" s="283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63</v>
      </c>
      <c r="D39" s="128"/>
      <c r="E39" s="129"/>
      <c r="F39" s="284" t="str">
        <v>0</v>
      </c>
      <c r="G39" s="284">
        <v>12</v>
      </c>
      <c r="H39" s="284">
        <v>6</v>
      </c>
      <c r="I39" s="284">
        <v>8</v>
      </c>
      <c r="J39" s="284">
        <v>11</v>
      </c>
      <c r="K39" s="344">
        <v>3</v>
      </c>
      <c r="L39" s="284">
        <v>15</v>
      </c>
      <c r="M39" s="345">
        <v>13</v>
      </c>
      <c r="N39" s="284">
        <v>15</v>
      </c>
      <c r="O39" s="285" t="str">
        <v>0</v>
      </c>
      <c r="P39" s="285" t="str">
        <v>0</v>
      </c>
      <c r="Q39" s="285" t="str">
        <v>0</v>
      </c>
      <c r="R39" s="285" t="str">
        <v>0</v>
      </c>
      <c r="S39" s="284" t="str">
        <v>0</v>
      </c>
      <c r="T39" s="284" t="str">
        <v>0</v>
      </c>
      <c r="U39" s="284" t="str">
        <v xml:space="preserve"> </v>
      </c>
      <c r="V39" s="286">
        <f>IF(COUNTIF(V6:V37,5)=0,"0",COUNTIF(V6:V37,5))</f>
        <v>3</v>
      </c>
      <c r="W39" s="129"/>
      <c r="X39" s="287">
        <f>SUM(X38:AB38)</f>
        <v>189</v>
      </c>
      <c r="Y39" s="287"/>
      <c r="Z39" s="287"/>
      <c r="AA39" s="287"/>
      <c r="AB39" s="287"/>
      <c r="AC39" s="287"/>
      <c r="AD39" s="227">
        <f t="shared" si="8"/>
        <v>2</v>
      </c>
      <c r="AE39" s="288"/>
      <c r="AG39" s="289" t="str">
        <f t="shared" ref="AG39:AU39" si="28">IF(COUNTIF(AG6:AG37,5)=0,"0",COUNTIF(AG6:AG37,5))</f>
        <v>0</v>
      </c>
      <c r="AH39" s="289">
        <f t="shared" si="28"/>
        <v>12</v>
      </c>
      <c r="AI39" s="289">
        <f t="shared" si="28"/>
        <v>6</v>
      </c>
      <c r="AJ39" s="289">
        <f t="shared" si="28"/>
        <v>8</v>
      </c>
      <c r="AK39" s="289">
        <f t="shared" si="28"/>
        <v>11</v>
      </c>
      <c r="AL39" s="289">
        <f t="shared" si="28"/>
        <v>3</v>
      </c>
      <c r="AM39" s="289">
        <f t="shared" si="28"/>
        <v>15</v>
      </c>
      <c r="AN39" s="289">
        <f t="shared" si="28"/>
        <v>13</v>
      </c>
      <c r="AO39" s="289">
        <f t="shared" si="28"/>
        <v>15</v>
      </c>
      <c r="AP39" s="289" t="str">
        <f t="shared" si="28"/>
        <v>0</v>
      </c>
      <c r="AQ39" s="289" t="str">
        <f t="shared" si="28"/>
        <v>0</v>
      </c>
      <c r="AR39" s="289" t="str">
        <f t="shared" si="28"/>
        <v>0</v>
      </c>
      <c r="AS39" s="289" t="str">
        <f t="shared" si="28"/>
        <v>0</v>
      </c>
      <c r="AT39" s="289" t="str">
        <f t="shared" si="28"/>
        <v>0</v>
      </c>
      <c r="AU39" s="289" t="str">
        <f t="shared" si="28"/>
        <v>0</v>
      </c>
      <c r="AV39" s="290" t="str">
        <f>IF(COUNTIF(AV6:AV37,5)=0," ",COUNTIF(AV6:AV37,5))</f>
        <v xml:space="preserve"> </v>
      </c>
      <c r="AW39" s="289"/>
      <c r="AX39" s="291"/>
      <c r="AY39" s="292"/>
      <c r="AZ39" s="292"/>
      <c r="BA39" s="292"/>
      <c r="BB39" s="292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  <c r="CG39" s="293"/>
      <c r="CH39" s="293"/>
      <c r="CI39" s="293"/>
      <c r="CJ39" s="293"/>
      <c r="CK39" s="293"/>
      <c r="CL39" s="293"/>
      <c r="CM39" s="293"/>
    </row>
    <row r="40" spans="1:102" ht="13.2" x14ac:dyDescent="0.25">
      <c r="A40" s="142"/>
      <c r="B40" s="142"/>
      <c r="C40" s="143" t="s">
        <v>64</v>
      </c>
      <c r="D40" s="143"/>
      <c r="E40" s="144"/>
      <c r="F40" s="294" t="str">
        <v>0</v>
      </c>
      <c r="G40" s="294">
        <v>10</v>
      </c>
      <c r="H40" s="294">
        <v>10</v>
      </c>
      <c r="I40" s="294">
        <v>6</v>
      </c>
      <c r="J40" s="294">
        <v>13</v>
      </c>
      <c r="K40" s="346">
        <v>11</v>
      </c>
      <c r="L40" s="294">
        <v>9</v>
      </c>
      <c r="M40" s="347">
        <v>11</v>
      </c>
      <c r="N40" s="294">
        <v>7</v>
      </c>
      <c r="O40" s="295" t="str">
        <v>0</v>
      </c>
      <c r="P40" s="295" t="str">
        <v>0</v>
      </c>
      <c r="Q40" s="295" t="str">
        <v>0</v>
      </c>
      <c r="R40" s="295" t="str">
        <v>0</v>
      </c>
      <c r="S40" s="294" t="str">
        <v>0</v>
      </c>
      <c r="T40" s="294" t="str">
        <v>0</v>
      </c>
      <c r="U40" s="294" t="str">
        <v xml:space="preserve"> </v>
      </c>
      <c r="V40" s="296">
        <f>IF(COUNTIF(V6:V37,4)=0,"0",COUNTIF(V6:V37,4))</f>
        <v>4</v>
      </c>
      <c r="W40" s="297"/>
      <c r="X40" s="297"/>
      <c r="Y40" s="297" t="str">
        <f>IF(COUNTIF(Y6:Y37,4)=0," ",COUNTIF(Y6:Y37,4))</f>
        <v xml:space="preserve"> </v>
      </c>
      <c r="Z40" s="297" t="str">
        <f>IF(COUNTIF(Z6:Z37,4)=0," ",COUNTIF(Z6:Z37,4))</f>
        <v xml:space="preserve"> </v>
      </c>
      <c r="AA40" s="297">
        <f>IF(COUNTIF(AA6:AA37,4)=0," ",COUNTIF(AA6:AA37,4))</f>
        <v>4</v>
      </c>
      <c r="AB40" s="297">
        <f>IF(COUNTIF(AB6:AB37,4)=0," ",COUNTIF(AB6:AB37,4))</f>
        <v>2</v>
      </c>
      <c r="AC40" s="297"/>
      <c r="AD40" s="297"/>
      <c r="AE40" s="298" t="str">
        <f>IF(COUNTIF(AE6:AE37,4)=0," ",COUNTIF(AE6:AE37,4))</f>
        <v xml:space="preserve"> </v>
      </c>
      <c r="AF40" s="297" t="str">
        <f>IF(COUNTIF(AF6:AF37,4)=0," ",COUNTIF(AF6:AF37,4))</f>
        <v xml:space="preserve"> </v>
      </c>
      <c r="AG40" s="297" t="str">
        <f t="shared" ref="AG40:AU40" si="29">IF(COUNTIF(AG6:AG37,4)=0,"0",COUNTIF(AG6:AG37,4))</f>
        <v>0</v>
      </c>
      <c r="AH40" s="297">
        <f t="shared" si="29"/>
        <v>10</v>
      </c>
      <c r="AI40" s="297">
        <f t="shared" si="29"/>
        <v>10</v>
      </c>
      <c r="AJ40" s="297">
        <f t="shared" si="29"/>
        <v>6</v>
      </c>
      <c r="AK40" s="297">
        <f t="shared" si="29"/>
        <v>13</v>
      </c>
      <c r="AL40" s="297">
        <f t="shared" si="29"/>
        <v>11</v>
      </c>
      <c r="AM40" s="297">
        <f t="shared" si="29"/>
        <v>9</v>
      </c>
      <c r="AN40" s="297">
        <f t="shared" si="29"/>
        <v>11</v>
      </c>
      <c r="AO40" s="297">
        <f t="shared" si="29"/>
        <v>7</v>
      </c>
      <c r="AP40" s="297" t="str">
        <f t="shared" si="29"/>
        <v>0</v>
      </c>
      <c r="AQ40" s="297" t="str">
        <f t="shared" si="29"/>
        <v>0</v>
      </c>
      <c r="AR40" s="297" t="str">
        <f t="shared" si="29"/>
        <v>0</v>
      </c>
      <c r="AS40" s="297" t="str">
        <f t="shared" si="29"/>
        <v>0</v>
      </c>
      <c r="AT40" s="297" t="str">
        <f t="shared" si="29"/>
        <v>0</v>
      </c>
      <c r="AU40" s="297" t="str">
        <f t="shared" si="29"/>
        <v>0</v>
      </c>
      <c r="AV40" s="299" t="str">
        <f>IF(COUNTIF(AV6:AV37,4)=0," ",COUNTIF(AV6:AV37,4))</f>
        <v xml:space="preserve"> </v>
      </c>
      <c r="AW40" s="297"/>
      <c r="AX40" s="300"/>
      <c r="AY40" s="301"/>
      <c r="AZ40" s="301"/>
      <c r="BA40" s="301"/>
      <c r="BB40" s="301"/>
      <c r="BC40" s="301"/>
      <c r="BD40" s="301"/>
      <c r="BE40" s="301"/>
      <c r="BF40" s="301"/>
      <c r="BG40" s="301"/>
      <c r="BH40" s="301"/>
      <c r="BI40" s="301"/>
      <c r="BJ40" s="301"/>
      <c r="BK40" s="301"/>
      <c r="BL40" s="301"/>
      <c r="BM40" s="301"/>
      <c r="BN40" s="301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</row>
    <row r="41" spans="1:102" ht="13.2" x14ac:dyDescent="0.25">
      <c r="A41" s="155"/>
      <c r="B41" s="155"/>
      <c r="C41" s="156" t="s">
        <v>65</v>
      </c>
      <c r="D41" s="156"/>
      <c r="E41" s="157"/>
      <c r="F41" s="303" t="str">
        <v>0</v>
      </c>
      <c r="G41" s="303">
        <v>2</v>
      </c>
      <c r="H41" s="303">
        <v>8</v>
      </c>
      <c r="I41" s="303">
        <v>7</v>
      </c>
      <c r="J41" s="303" t="str">
        <v>0</v>
      </c>
      <c r="K41" s="348">
        <v>10</v>
      </c>
      <c r="L41" s="303" t="str">
        <v>0</v>
      </c>
      <c r="M41" s="349" t="str">
        <v>0</v>
      </c>
      <c r="N41" s="303">
        <v>2</v>
      </c>
      <c r="O41" s="304" t="str">
        <v>0</v>
      </c>
      <c r="P41" s="304" t="str">
        <v>0</v>
      </c>
      <c r="Q41" s="304" t="str">
        <v>0</v>
      </c>
      <c r="R41" s="304" t="str">
        <v>0</v>
      </c>
      <c r="S41" s="303" t="str">
        <v>0</v>
      </c>
      <c r="T41" s="303" t="str">
        <v>0</v>
      </c>
      <c r="U41" s="303" t="str">
        <v xml:space="preserve"> </v>
      </c>
      <c r="V41" s="305">
        <f>IF(COUNTIF(V6:V37,3)=0,"0",COUNTIF(V6:V37,3))</f>
        <v>17</v>
      </c>
      <c r="W41" s="306"/>
      <c r="X41" s="306"/>
      <c r="Y41" s="306" t="str">
        <f>IF(COUNTIF(Y6:Y37,3)=0," ",COUNTIF(Y6:Y37,3))</f>
        <v xml:space="preserve"> </v>
      </c>
      <c r="Z41" s="306">
        <f>IF(COUNTIF(Z6:Z37,3)=0," ",COUNTIF(Z6:Z37,3))</f>
        <v>4</v>
      </c>
      <c r="AA41" s="306">
        <f>IF(COUNTIF(AA6:AA37,3)=0," ",COUNTIF(AA6:AA37,3))</f>
        <v>6</v>
      </c>
      <c r="AB41" s="306">
        <f>IF(COUNTIF(AB6:AB37,3)=0," ",COUNTIF(AB6:AB37,3))</f>
        <v>5</v>
      </c>
      <c r="AC41" s="306"/>
      <c r="AD41" s="306"/>
      <c r="AE41" s="307" t="str">
        <f>IF(COUNTIF(AE6:AE37,3)=0," ",COUNTIF(AE6:AE37,3))</f>
        <v xml:space="preserve"> </v>
      </c>
      <c r="AF41" s="306" t="str">
        <f>IF(COUNTIF(AF6:AF37,3)=0," ",COUNTIF(AF6:AF37,3))</f>
        <v xml:space="preserve"> </v>
      </c>
      <c r="AG41" s="306" t="str">
        <f t="shared" ref="AG41:AU41" si="30">IF(COUNTIF(AG6:AG37,3)=0,"0",COUNTIF(AG6:AG37,3))</f>
        <v>0</v>
      </c>
      <c r="AH41" s="306">
        <f t="shared" si="30"/>
        <v>2</v>
      </c>
      <c r="AI41" s="306">
        <f t="shared" si="30"/>
        <v>8</v>
      </c>
      <c r="AJ41" s="306">
        <f t="shared" si="30"/>
        <v>7</v>
      </c>
      <c r="AK41" s="306" t="str">
        <f t="shared" si="30"/>
        <v>0</v>
      </c>
      <c r="AL41" s="306">
        <f t="shared" si="30"/>
        <v>10</v>
      </c>
      <c r="AM41" s="306" t="str">
        <f t="shared" si="30"/>
        <v>0</v>
      </c>
      <c r="AN41" s="306" t="str">
        <f t="shared" si="30"/>
        <v>0</v>
      </c>
      <c r="AO41" s="306">
        <f t="shared" si="30"/>
        <v>2</v>
      </c>
      <c r="AP41" s="306" t="str">
        <f t="shared" si="30"/>
        <v>0</v>
      </c>
      <c r="AQ41" s="306" t="str">
        <f t="shared" si="30"/>
        <v>0</v>
      </c>
      <c r="AR41" s="306" t="str">
        <f t="shared" si="30"/>
        <v>0</v>
      </c>
      <c r="AS41" s="306" t="str">
        <f t="shared" si="30"/>
        <v>0</v>
      </c>
      <c r="AT41" s="306" t="str">
        <f t="shared" si="30"/>
        <v>0</v>
      </c>
      <c r="AU41" s="306" t="str">
        <f t="shared" si="30"/>
        <v>0</v>
      </c>
      <c r="AV41" s="308" t="str">
        <f>IF(COUNTIF(AV6:AV37,3)=0," ",COUNTIF(AV6:AV37,3))</f>
        <v xml:space="preserve"> </v>
      </c>
      <c r="AW41" s="306"/>
      <c r="AX41" s="309"/>
      <c r="AY41" s="310"/>
      <c r="AZ41" s="310"/>
      <c r="BA41" s="310"/>
      <c r="BB41" s="310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1"/>
      <c r="BP41" s="311"/>
      <c r="BQ41" s="311"/>
      <c r="BR41" s="311"/>
      <c r="BS41" s="311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1"/>
      <c r="CJ41" s="311"/>
      <c r="CK41" s="311"/>
      <c r="CL41" s="311"/>
      <c r="CM41" s="311"/>
    </row>
    <row r="42" spans="1:102" ht="13.2" x14ac:dyDescent="0.25">
      <c r="A42" s="118"/>
      <c r="B42" s="118"/>
      <c r="C42" s="119" t="s">
        <v>66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340">
        <v>0</v>
      </c>
      <c r="L42" s="78">
        <v>0</v>
      </c>
      <c r="M42" s="341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4</v>
      </c>
      <c r="AA42" s="230">
        <f>IF(COUNTIF(AA6:AA37,2)=0," ",COUNTIF(AA6:AA37,2))</f>
        <v>3</v>
      </c>
      <c r="AB42" s="230">
        <f>IF(COUNTIF(AB6:AB37,2)=0," ",COUNTIF(AB6:AB37,2))</f>
        <v>2</v>
      </c>
      <c r="AC42" s="230"/>
      <c r="AD42" s="230"/>
      <c r="AE42" s="312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1">COUNTIF(AG6:AG36,2)+COUNTIF(AG6:AG36,"д")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0</v>
      </c>
      <c r="AN42" s="230">
        <f t="shared" si="31"/>
        <v>0</v>
      </c>
      <c r="AO42" s="230">
        <f t="shared" si="31"/>
        <v>0</v>
      </c>
      <c r="AP42" s="230">
        <f t="shared" si="31"/>
        <v>0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67</v>
      </c>
      <c r="D43" s="119"/>
      <c r="E43" s="116"/>
      <c r="F43" s="78">
        <v>0</v>
      </c>
      <c r="G43" s="78">
        <v>0</v>
      </c>
      <c r="H43" s="78">
        <v>0</v>
      </c>
      <c r="I43" s="78">
        <v>3</v>
      </c>
      <c r="J43" s="78">
        <v>0</v>
      </c>
      <c r="K43" s="340">
        <v>0</v>
      </c>
      <c r="L43" s="78">
        <v>0</v>
      </c>
      <c r="M43" s="341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COUNTBLANK(AD6:AD30)</f>
        <v>1</v>
      </c>
      <c r="AE43" s="312" t="str">
        <f>IF(COUNTIF(AE6:AE37,"б")=0," ",COUNTIF(AE6:AE37,"б"))</f>
        <v xml:space="preserve"> </v>
      </c>
      <c r="AF43" s="313">
        <f t="shared" ref="AF43:BK43" si="33">IF(COUNTIF(AF6:AF37,"б")=0+COUNTIF(AF6:AF37,"а")=0,"0",COUNTIF(AF6:AF37,"б")+COUNTIF(AF6:AF37,"а"))</f>
        <v>0</v>
      </c>
      <c r="AG43" s="313">
        <f t="shared" si="33"/>
        <v>0</v>
      </c>
      <c r="AH43" s="313">
        <f t="shared" si="33"/>
        <v>0</v>
      </c>
      <c r="AI43" s="313">
        <f t="shared" si="33"/>
        <v>0</v>
      </c>
      <c r="AJ43" s="313">
        <f t="shared" si="33"/>
        <v>3</v>
      </c>
      <c r="AK43" s="313">
        <f t="shared" si="33"/>
        <v>0</v>
      </c>
      <c r="AL43" s="313">
        <f t="shared" si="33"/>
        <v>0</v>
      </c>
      <c r="AM43" s="313">
        <f t="shared" si="33"/>
        <v>0</v>
      </c>
      <c r="AN43" s="313">
        <f t="shared" si="33"/>
        <v>0</v>
      </c>
      <c r="AO43" s="313">
        <f t="shared" si="33"/>
        <v>0</v>
      </c>
      <c r="AP43" s="313">
        <f t="shared" si="33"/>
        <v>0</v>
      </c>
      <c r="AQ43" s="313">
        <f t="shared" si="33"/>
        <v>0</v>
      </c>
      <c r="AR43" s="313">
        <f t="shared" si="33"/>
        <v>0</v>
      </c>
      <c r="AS43" s="313">
        <f t="shared" si="33"/>
        <v>0</v>
      </c>
      <c r="AT43" s="313">
        <f t="shared" si="33"/>
        <v>0</v>
      </c>
      <c r="AU43" s="313">
        <f t="shared" si="33"/>
        <v>0</v>
      </c>
      <c r="AV43" s="313">
        <f t="shared" si="33"/>
        <v>0</v>
      </c>
      <c r="AW43" s="313">
        <f t="shared" si="33"/>
        <v>0</v>
      </c>
      <c r="AX43" s="313">
        <f t="shared" si="33"/>
        <v>0</v>
      </c>
      <c r="AY43" s="313">
        <f t="shared" si="33"/>
        <v>0</v>
      </c>
      <c r="AZ43" s="313">
        <f t="shared" si="33"/>
        <v>0</v>
      </c>
      <c r="BA43" s="313">
        <f t="shared" si="33"/>
        <v>0</v>
      </c>
      <c r="BB43" s="313">
        <f t="shared" si="33"/>
        <v>0</v>
      </c>
      <c r="BC43" s="313">
        <f t="shared" si="33"/>
        <v>0</v>
      </c>
      <c r="BD43" s="313">
        <f t="shared" si="33"/>
        <v>0</v>
      </c>
      <c r="BE43" s="313">
        <f t="shared" si="33"/>
        <v>0</v>
      </c>
      <c r="BF43" s="313">
        <f t="shared" si="33"/>
        <v>0</v>
      </c>
      <c r="BG43" s="313">
        <f t="shared" si="33"/>
        <v>0</v>
      </c>
      <c r="BH43" s="313">
        <f t="shared" si="33"/>
        <v>0</v>
      </c>
      <c r="BI43" s="313">
        <f t="shared" si="33"/>
        <v>0</v>
      </c>
      <c r="BJ43" s="313">
        <f t="shared" si="33"/>
        <v>0</v>
      </c>
      <c r="BK43" s="313">
        <f t="shared" si="33"/>
        <v>0</v>
      </c>
      <c r="BL43" s="313">
        <f t="shared" ref="BL43:CB43" si="34">IF(COUNTIF(BL6:BL37,"б")=0+COUNTIF(BL6:BL37,"а")=0,"0",COUNTIF(BL6:BL37,"б")+COUNTIF(BL6:BL37,"а"))</f>
        <v>0</v>
      </c>
      <c r="BM43" s="313">
        <f t="shared" si="34"/>
        <v>0</v>
      </c>
      <c r="BN43" s="313">
        <f t="shared" si="34"/>
        <v>0</v>
      </c>
      <c r="BO43" s="313">
        <f t="shared" si="34"/>
        <v>0</v>
      </c>
      <c r="BP43" s="313">
        <f t="shared" si="34"/>
        <v>0</v>
      </c>
      <c r="BQ43" s="313">
        <f t="shared" si="34"/>
        <v>0</v>
      </c>
      <c r="BR43" s="313">
        <f t="shared" si="34"/>
        <v>0</v>
      </c>
      <c r="BS43" s="313">
        <f t="shared" si="34"/>
        <v>0</v>
      </c>
      <c r="BT43" s="313">
        <f t="shared" si="34"/>
        <v>0</v>
      </c>
      <c r="BU43" s="313">
        <f t="shared" si="34"/>
        <v>0</v>
      </c>
      <c r="BV43" s="313">
        <f t="shared" si="34"/>
        <v>0</v>
      </c>
      <c r="BW43" s="313">
        <f t="shared" si="34"/>
        <v>0</v>
      </c>
      <c r="BX43" s="313">
        <f t="shared" si="34"/>
        <v>0</v>
      </c>
      <c r="BY43" s="313">
        <f t="shared" si="34"/>
        <v>0</v>
      </c>
      <c r="BZ43" s="313">
        <f t="shared" si="34"/>
        <v>0</v>
      </c>
      <c r="CA43" s="313">
        <f t="shared" si="34"/>
        <v>0</v>
      </c>
      <c r="CB43" s="313">
        <f t="shared" si="34"/>
        <v>0</v>
      </c>
    </row>
    <row r="44" spans="1:102" ht="13.2" x14ac:dyDescent="0.25">
      <c r="A44" s="118"/>
      <c r="B44" s="118"/>
      <c r="C44" s="119" t="s">
        <v>68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340" t="str">
        <v>0</v>
      </c>
      <c r="L44" s="78" t="str">
        <v>0</v>
      </c>
      <c r="M44" s="341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2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5">IF(COUNTIF(AG6:AG37,"з")=0,"0",COUNTIF(AG6:AG37,"з"))</f>
        <v>0</v>
      </c>
      <c r="AH44" s="230" t="str">
        <f t="shared" si="35"/>
        <v>0</v>
      </c>
      <c r="AI44" s="230" t="str">
        <f t="shared" si="35"/>
        <v>0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350"/>
      <c r="B45" s="350"/>
      <c r="C45" s="351" t="s">
        <v>69</v>
      </c>
      <c r="D45" s="351"/>
      <c r="E45" s="352"/>
      <c r="F45" s="353" t="str">
        <v>0</v>
      </c>
      <c r="G45" s="353" t="str">
        <v>0</v>
      </c>
      <c r="H45" s="353" t="str">
        <v>0</v>
      </c>
      <c r="I45" s="353" t="str">
        <v>0</v>
      </c>
      <c r="J45" s="353" t="str">
        <v>0</v>
      </c>
      <c r="K45" s="354" t="str">
        <v>0</v>
      </c>
      <c r="L45" s="353" t="str">
        <v>0</v>
      </c>
      <c r="M45" s="355" t="str">
        <v>0</v>
      </c>
      <c r="N45" s="353" t="str">
        <v>0</v>
      </c>
      <c r="O45" s="356" t="str">
        <v>0</v>
      </c>
      <c r="P45" s="356" t="str">
        <v>0</v>
      </c>
      <c r="Q45" s="356" t="str">
        <v>0</v>
      </c>
      <c r="R45" s="356" t="str">
        <v>0</v>
      </c>
      <c r="S45" s="353" t="str">
        <v>0</v>
      </c>
      <c r="T45" s="353" t="str">
        <v>0</v>
      </c>
      <c r="U45" s="353" t="str">
        <v>0</v>
      </c>
      <c r="V45" s="357" t="str">
        <f>IF(COUNTIF(V6:V37,"н")=0,"0",COUNTIF(V6:V37,"н"))</f>
        <v>0</v>
      </c>
      <c r="W45" s="357"/>
      <c r="X45" s="357"/>
      <c r="Y45" s="357" t="str">
        <f>IF(COUNTIF(Y6:Y37,"н")=0," ",COUNTIF(Y6:Y37,"н"))</f>
        <v xml:space="preserve"> </v>
      </c>
      <c r="Z45" s="357" t="str">
        <f>IF(COUNTIF(Z6:Z37,"н")=0," ",COUNTIF(Z6:Z37,"н"))</f>
        <v xml:space="preserve"> </v>
      </c>
      <c r="AA45" s="357" t="str">
        <f>IF(COUNTIF(AA6:AA37,"н")=0," ",COUNTIF(AA6:AA37,"н"))</f>
        <v xml:space="preserve"> </v>
      </c>
      <c r="AB45" s="357" t="str">
        <f>IF(COUNTIF(AB6:AB37,"н")=0," ",COUNTIF(AB6:AB37,"н"))</f>
        <v xml:space="preserve"> </v>
      </c>
      <c r="AC45" s="357"/>
      <c r="AD45" s="357" t="str">
        <f>IF(COUNTIF(AD6:AD37,"н")=0," ",COUNTIF(AD6:AD37,"н"))</f>
        <v xml:space="preserve"> </v>
      </c>
      <c r="AE45" s="358" t="str">
        <f>IF(COUNTIF(AE6:AE37,"н")=0," ",COUNTIF(AE6:AE37,"н"))</f>
        <v xml:space="preserve"> </v>
      </c>
      <c r="AF45" s="357" t="str">
        <f>IF(COUNTIF(AF6:AF37,"н")=0," ",COUNTIF(AF6:AF37,"н"))</f>
        <v xml:space="preserve"> </v>
      </c>
      <c r="AG45" s="357" t="str">
        <f t="shared" ref="AG45:AW45" si="36">IF(COUNTIF(AG6:AG37,"н")=0,"0",COUNTIF(AG6:AG37,"н"))</f>
        <v>0</v>
      </c>
      <c r="AH45" s="357" t="str">
        <f t="shared" si="36"/>
        <v>0</v>
      </c>
      <c r="AI45" s="357" t="str">
        <f t="shared" si="36"/>
        <v>0</v>
      </c>
      <c r="AJ45" s="357" t="str">
        <f t="shared" si="36"/>
        <v>0</v>
      </c>
      <c r="AK45" s="357" t="str">
        <f t="shared" si="36"/>
        <v>0</v>
      </c>
      <c r="AL45" s="357" t="str">
        <f t="shared" si="36"/>
        <v>0</v>
      </c>
      <c r="AM45" s="357" t="str">
        <f t="shared" si="36"/>
        <v>0</v>
      </c>
      <c r="AN45" s="357" t="str">
        <f t="shared" si="36"/>
        <v>0</v>
      </c>
      <c r="AO45" s="357" t="str">
        <f t="shared" si="36"/>
        <v>0</v>
      </c>
      <c r="AP45" s="357" t="str">
        <f t="shared" si="36"/>
        <v>0</v>
      </c>
      <c r="AQ45" s="357" t="str">
        <f t="shared" si="36"/>
        <v>0</v>
      </c>
      <c r="AR45" s="357" t="str">
        <f t="shared" si="36"/>
        <v>0</v>
      </c>
      <c r="AS45" s="357" t="str">
        <f t="shared" si="36"/>
        <v>0</v>
      </c>
      <c r="AT45" s="357" t="str">
        <f t="shared" si="36"/>
        <v>0</v>
      </c>
      <c r="AU45" s="357" t="str">
        <f t="shared" si="36"/>
        <v>0</v>
      </c>
      <c r="AV45" s="357" t="str">
        <f t="shared" si="36"/>
        <v>0</v>
      </c>
      <c r="AW45" s="357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57"/>
      <c r="X46" s="257"/>
      <c r="Y46" s="257"/>
      <c r="Z46" s="257"/>
      <c r="AA46" s="257"/>
      <c r="AB46" s="257"/>
      <c r="AC46" s="257"/>
      <c r="AD46" s="257"/>
      <c r="AG46" s="243"/>
      <c r="AH46" s="243"/>
      <c r="AI46" s="243"/>
      <c r="AJ46" s="243"/>
      <c r="AK46" s="243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243"/>
      <c r="AW46" s="243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02" ht="13.2" x14ac:dyDescent="0.25">
      <c r="W47" s="257"/>
      <c r="X47" s="257"/>
      <c r="Y47" s="257"/>
      <c r="Z47" s="257"/>
      <c r="AA47" s="257"/>
      <c r="AB47" s="257"/>
      <c r="AC47" s="257"/>
      <c r="AD47" s="257"/>
      <c r="AG47" s="243"/>
      <c r="AH47" s="243"/>
      <c r="AI47" s="243"/>
      <c r="AJ47" s="243"/>
      <c r="AK47" s="243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243"/>
      <c r="AW47" s="243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</row>
    <row r="48" spans="1:102" ht="13.2" x14ac:dyDescent="0.25">
      <c r="W48" s="257"/>
      <c r="X48" s="257"/>
      <c r="Y48" s="257"/>
      <c r="Z48" s="257"/>
      <c r="AA48" s="257"/>
      <c r="AB48" s="257"/>
      <c r="AC48" s="257"/>
      <c r="AD48" s="257"/>
      <c r="AG48" s="243"/>
      <c r="AH48" s="243"/>
      <c r="AI48" s="243" t="str">
        <f>IF(COUNTIF(AI6:AI40,"н")=0,"0",COUNTIF(AI6:AI40,"н"))</f>
        <v>0</v>
      </c>
      <c r="AJ48" s="243"/>
      <c r="AK48" s="243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243"/>
      <c r="AW48" s="243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186" t="s">
        <v>759</v>
      </c>
      <c r="G2" s="245"/>
      <c r="H2" s="245" t="s">
        <v>760</v>
      </c>
      <c r="I2" s="245"/>
      <c r="J2" s="245"/>
      <c r="K2" s="245"/>
      <c r="L2" s="245"/>
      <c r="M2" s="244" t="s">
        <v>2</v>
      </c>
      <c r="N2" s="244"/>
      <c r="O2" s="244"/>
      <c r="P2" s="244"/>
      <c r="Q2" s="359" t="s">
        <v>277</v>
      </c>
      <c r="R2" s="360"/>
      <c r="S2" s="360"/>
      <c r="T2" s="247"/>
      <c r="U2" s="31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2641</v>
      </c>
      <c r="B3" s="29"/>
      <c r="C3" s="29"/>
      <c r="D3" s="30" t="s">
        <v>3</v>
      </c>
      <c r="E3" s="31"/>
      <c r="F3" s="33"/>
      <c r="G3" s="248"/>
      <c r="H3" s="248" t="s">
        <v>133</v>
      </c>
      <c r="I3" s="248" t="s">
        <v>405</v>
      </c>
      <c r="J3" s="33" t="s">
        <v>315</v>
      </c>
      <c r="K3" s="33" t="s">
        <v>316</v>
      </c>
      <c r="L3" s="33" t="s">
        <v>10</v>
      </c>
      <c r="M3" s="33" t="s">
        <v>459</v>
      </c>
      <c r="N3" s="33" t="s">
        <v>940</v>
      </c>
      <c r="O3" s="33" t="s">
        <v>861</v>
      </c>
      <c r="P3" s="33" t="s">
        <v>862</v>
      </c>
      <c r="Q3" s="33"/>
      <c r="R3" s="194"/>
      <c r="S3" s="196"/>
      <c r="T3" s="319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361"/>
      <c r="G4" s="362"/>
      <c r="H4" s="362"/>
      <c r="I4" s="363"/>
      <c r="J4" s="363"/>
      <c r="K4" s="363"/>
      <c r="L4" s="364"/>
      <c r="M4" s="362"/>
      <c r="N4" s="363"/>
      <c r="O4" s="364"/>
      <c r="P4" s="362"/>
      <c r="Q4" s="363"/>
      <c r="R4" s="46"/>
      <c r="S4" s="45"/>
      <c r="T4" s="319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/>
      <c r="G5" s="57"/>
      <c r="H5" s="57" t="s">
        <v>941</v>
      </c>
      <c r="I5" s="58" t="s">
        <v>942</v>
      </c>
      <c r="J5" s="56" t="s">
        <v>20</v>
      </c>
      <c r="K5" s="57" t="s">
        <v>943</v>
      </c>
      <c r="L5" s="57" t="s">
        <v>526</v>
      </c>
      <c r="M5" s="57" t="s">
        <v>771</v>
      </c>
      <c r="N5" s="57" t="s">
        <v>769</v>
      </c>
      <c r="O5" s="56" t="s">
        <v>770</v>
      </c>
      <c r="P5" s="57" t="s">
        <v>560</v>
      </c>
      <c r="Q5" s="57"/>
      <c r="R5" s="57"/>
      <c r="S5" s="57"/>
      <c r="T5" s="320"/>
      <c r="U5" s="261"/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54" x14ac:dyDescent="0.25">
      <c r="A6" s="73">
        <v>1</v>
      </c>
      <c r="B6" s="74"/>
      <c r="C6" s="108" t="s">
        <v>31</v>
      </c>
      <c r="D6" s="203" t="s">
        <v>944</v>
      </c>
      <c r="E6" s="77">
        <v>2641</v>
      </c>
      <c r="F6" s="78"/>
      <c r="G6" s="78"/>
      <c r="H6" s="78">
        <v>4</v>
      </c>
      <c r="I6" s="78">
        <v>4</v>
      </c>
      <c r="J6" s="78">
        <v>5</v>
      </c>
      <c r="K6" s="78">
        <v>4</v>
      </c>
      <c r="L6" s="78">
        <v>4</v>
      </c>
      <c r="M6" s="78">
        <v>4</v>
      </c>
      <c r="N6" s="78">
        <v>4</v>
      </c>
      <c r="O6" s="78">
        <v>4</v>
      </c>
      <c r="P6" s="78">
        <v>4</v>
      </c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4</v>
      </c>
      <c r="W6" s="182">
        <f t="shared" ref="W6:W37" si="1">COUNTIF(AG6:AV6,"б")</f>
        <v>0</v>
      </c>
      <c r="X6" s="182">
        <f t="shared" ref="X6:X37" si="2">COUNTIF(AG6:AV6,"д")</f>
        <v>0</v>
      </c>
      <c r="Y6" s="182">
        <f t="shared" ref="Y6:Y37" si="3">COUNTIF(AG6:AV6,2)+COUNTIF(AG6:AV6,"н")+COUNTIF(AG6:AV6,"д")</f>
        <v>0</v>
      </c>
      <c r="Z6" s="182">
        <f t="shared" ref="Z6:Z37" si="4">COUNTIF(AG6:AV6,Z$5)</f>
        <v>0</v>
      </c>
      <c r="AA6" s="182">
        <f t="shared" ref="AA6:AA37" si="5">COUNTIF(AG6:AV6,AA$5)</f>
        <v>8</v>
      </c>
      <c r="AB6" s="182">
        <f t="shared" ref="AB6:AB37" si="6">COUNTIF(AG6:AV6,AB$5)</f>
        <v>1</v>
      </c>
      <c r="AC6" s="182">
        <f t="shared" ref="AC6:AC38" si="7">SUM(X6:AB6)</f>
        <v>9</v>
      </c>
      <c r="AD6" s="272">
        <f t="shared" ref="AD6:AD39" si="8">IF(ISERROR(((X6+Y6)*2+Z6*3+AA6*4+AB6*5)/SUM(X6,Y6:AB6)),"",((X6+Y6)*2+Z6*3+AA6*4+AB6*5)/SUM(X6,Y6:AB6))</f>
        <v>4.1111111111111107</v>
      </c>
      <c r="AE6" s="90">
        <f t="shared" ref="AE6:AE37" si="9">IF(AX6=5,0.5,IF(AX6=4,0.25,IF(AX6&lt;=3,0)))</f>
        <v>0</v>
      </c>
      <c r="AG6" s="229" t="str">
        <f t="shared" ref="AG6:AG37" si="10">IF(ISERROR(VALUE(LEFT(F6))),LEFT(F6),VALUE(LEFT(F6)))</f>
        <v/>
      </c>
      <c r="AH6" s="229" t="str">
        <f t="shared" ref="AH6:AH37" si="11">IF(ISERROR(VALUE(LEFT(G6))),LEFT(G6),VALUE(LEFT(G6)))</f>
        <v/>
      </c>
      <c r="AI6" s="229">
        <f t="shared" ref="AI6:AI37" si="12">IF(ISERROR(VALUE(LEFT(H6))),LEFT(H6),VALUE(LEFT(H6)))</f>
        <v>4</v>
      </c>
      <c r="AJ6" s="229">
        <f t="shared" ref="AJ6:AJ37" si="13">IF(ISERROR(VALUE(LEFT(I6))),LEFT(I6),VALUE(LEFT(I6)))</f>
        <v>4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4</v>
      </c>
      <c r="AM6" s="229">
        <f t="shared" ref="AM6:AM37" si="16">IF(ISERROR(VALUE(LEFT(L6))),LEFT(L6),VALUE(LEFT(L6)))</f>
        <v>4</v>
      </c>
      <c r="AN6" s="229">
        <f t="shared" ref="AN6:AN37" si="17">IF(ISERROR(VALUE(LEFT(M6))),LEFT(M6),VALUE(LEFT(M6)))</f>
        <v>4</v>
      </c>
      <c r="AO6" s="229">
        <f t="shared" ref="AO6:AO37" si="18">IF(ISERROR(VALUE(LEFT(N6))),LEFT(N6),VALUE(LEFT(N6)))</f>
        <v>4</v>
      </c>
      <c r="AP6" s="229">
        <f t="shared" ref="AP6:AP37" si="19">IF(ISERROR(VALUE(LEFT(O6))),LEFT(O6),VALUE(LEFT(O6)))</f>
        <v>4</v>
      </c>
      <c r="AQ6" s="229">
        <f t="shared" ref="AQ6:AQ37" si="20">IF(ISERROR(VALUE(LEFT(P6))),LEFT(P6),VALUE(LEFT(P6)))</f>
        <v>4</v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73">
        <v>2</v>
      </c>
      <c r="B7" s="74"/>
      <c r="C7" s="108" t="s">
        <v>31</v>
      </c>
      <c r="D7" s="203" t="s">
        <v>945</v>
      </c>
      <c r="E7" s="77">
        <v>2641</v>
      </c>
      <c r="F7" s="78"/>
      <c r="G7" s="78"/>
      <c r="H7" s="78">
        <v>4</v>
      </c>
      <c r="I7" s="78">
        <v>4</v>
      </c>
      <c r="J7" s="78">
        <v>5</v>
      </c>
      <c r="K7" s="78">
        <v>4</v>
      </c>
      <c r="L7" s="78">
        <v>4</v>
      </c>
      <c r="M7" s="78">
        <v>3</v>
      </c>
      <c r="N7" s="78">
        <v>4</v>
      </c>
      <c r="O7" s="78">
        <v>4</v>
      </c>
      <c r="P7" s="78">
        <v>4</v>
      </c>
      <c r="Q7" s="78"/>
      <c r="R7" s="78"/>
      <c r="S7" s="78"/>
      <c r="T7" s="78"/>
      <c r="U7" s="78"/>
      <c r="V7" s="230">
        <f t="shared" si="0"/>
        <v>3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1</v>
      </c>
      <c r="AA7" s="182">
        <f t="shared" si="5"/>
        <v>7</v>
      </c>
      <c r="AB7" s="182">
        <f t="shared" si="6"/>
        <v>1</v>
      </c>
      <c r="AC7" s="182">
        <f t="shared" si="7"/>
        <v>9</v>
      </c>
      <c r="AD7" s="272">
        <f t="shared" si="8"/>
        <v>4</v>
      </c>
      <c r="AE7" s="90">
        <f t="shared" si="9"/>
        <v>0</v>
      </c>
      <c r="AG7" s="229" t="str">
        <f t="shared" si="10"/>
        <v/>
      </c>
      <c r="AH7" s="229" t="str">
        <f t="shared" si="11"/>
        <v/>
      </c>
      <c r="AI7" s="229">
        <f t="shared" si="12"/>
        <v>4</v>
      </c>
      <c r="AJ7" s="229">
        <f t="shared" si="13"/>
        <v>4</v>
      </c>
      <c r="AK7" s="229">
        <f t="shared" si="14"/>
        <v>5</v>
      </c>
      <c r="AL7" s="229">
        <f t="shared" si="15"/>
        <v>4</v>
      </c>
      <c r="AM7" s="229">
        <f t="shared" si="16"/>
        <v>4</v>
      </c>
      <c r="AN7" s="229">
        <f t="shared" si="17"/>
        <v>3</v>
      </c>
      <c r="AO7" s="229">
        <f t="shared" si="18"/>
        <v>4</v>
      </c>
      <c r="AP7" s="229">
        <f t="shared" si="19"/>
        <v>4</v>
      </c>
      <c r="AQ7" s="229">
        <f t="shared" si="20"/>
        <v>4</v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54" x14ac:dyDescent="0.25">
      <c r="A8" s="73">
        <v>3</v>
      </c>
      <c r="B8" s="74"/>
      <c r="C8" s="108" t="s">
        <v>110</v>
      </c>
      <c r="D8" s="203" t="s">
        <v>946</v>
      </c>
      <c r="E8" s="77">
        <v>2641</v>
      </c>
      <c r="F8" s="78"/>
      <c r="G8" s="78"/>
      <c r="H8" s="78">
        <v>5</v>
      </c>
      <c r="I8" s="78">
        <v>5</v>
      </c>
      <c r="J8" s="78">
        <v>5</v>
      </c>
      <c r="K8" s="78">
        <v>5</v>
      </c>
      <c r="L8" s="78">
        <v>5</v>
      </c>
      <c r="M8" s="78">
        <v>5</v>
      </c>
      <c r="N8" s="78">
        <v>5</v>
      </c>
      <c r="O8" s="78">
        <v>5</v>
      </c>
      <c r="P8" s="78">
        <v>5</v>
      </c>
      <c r="Q8" s="78"/>
      <c r="R8" s="78"/>
      <c r="S8" s="78"/>
      <c r="T8" s="78"/>
      <c r="U8" s="78"/>
      <c r="V8" s="230">
        <f t="shared" si="0"/>
        <v>5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0</v>
      </c>
      <c r="AA8" s="182">
        <f t="shared" si="5"/>
        <v>0</v>
      </c>
      <c r="AB8" s="182">
        <f t="shared" si="6"/>
        <v>9</v>
      </c>
      <c r="AC8" s="182">
        <f t="shared" si="7"/>
        <v>9</v>
      </c>
      <c r="AD8" s="272">
        <f t="shared" si="8"/>
        <v>5</v>
      </c>
      <c r="AE8" s="90">
        <f t="shared" si="9"/>
        <v>0</v>
      </c>
      <c r="AG8" s="229" t="str">
        <f t="shared" si="10"/>
        <v/>
      </c>
      <c r="AH8" s="229" t="str">
        <f t="shared" si="11"/>
        <v/>
      </c>
      <c r="AI8" s="229">
        <f t="shared" si="12"/>
        <v>5</v>
      </c>
      <c r="AJ8" s="229">
        <f t="shared" si="13"/>
        <v>5</v>
      </c>
      <c r="AK8" s="229">
        <f t="shared" si="14"/>
        <v>5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5</v>
      </c>
      <c r="AP8" s="229">
        <f t="shared" si="19"/>
        <v>5</v>
      </c>
      <c r="AQ8" s="229">
        <f t="shared" si="20"/>
        <v>5</v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54" x14ac:dyDescent="0.25">
      <c r="A9" s="73">
        <v>4</v>
      </c>
      <c r="B9" s="74"/>
      <c r="C9" s="108" t="s">
        <v>31</v>
      </c>
      <c r="D9" s="203" t="s">
        <v>947</v>
      </c>
      <c r="E9" s="77">
        <v>2641</v>
      </c>
      <c r="F9" s="78"/>
      <c r="G9" s="78"/>
      <c r="H9" s="78">
        <v>4</v>
      </c>
      <c r="I9" s="78">
        <v>4</v>
      </c>
      <c r="J9" s="78">
        <v>5</v>
      </c>
      <c r="K9" s="78">
        <v>4</v>
      </c>
      <c r="L9" s="78">
        <v>4</v>
      </c>
      <c r="M9" s="78">
        <v>3</v>
      </c>
      <c r="N9" s="78">
        <v>4</v>
      </c>
      <c r="O9" s="78">
        <v>4</v>
      </c>
      <c r="P9" s="78">
        <v>5</v>
      </c>
      <c r="Q9" s="78"/>
      <c r="R9" s="78"/>
      <c r="S9" s="78"/>
      <c r="T9" s="78"/>
      <c r="U9" s="78"/>
      <c r="V9" s="230">
        <f t="shared" si="0"/>
        <v>3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1</v>
      </c>
      <c r="AA9" s="182">
        <f t="shared" si="5"/>
        <v>6</v>
      </c>
      <c r="AB9" s="182">
        <f t="shared" si="6"/>
        <v>2</v>
      </c>
      <c r="AC9" s="182">
        <f t="shared" si="7"/>
        <v>9</v>
      </c>
      <c r="AD9" s="272">
        <f t="shared" si="8"/>
        <v>4.1111111111111107</v>
      </c>
      <c r="AE9" s="90">
        <f t="shared" si="9"/>
        <v>0</v>
      </c>
      <c r="AG9" s="229" t="str">
        <f t="shared" si="10"/>
        <v/>
      </c>
      <c r="AH9" s="229" t="str">
        <f t="shared" si="11"/>
        <v/>
      </c>
      <c r="AI9" s="229">
        <f t="shared" si="12"/>
        <v>4</v>
      </c>
      <c r="AJ9" s="229">
        <f t="shared" si="13"/>
        <v>4</v>
      </c>
      <c r="AK9" s="229">
        <f t="shared" si="14"/>
        <v>5</v>
      </c>
      <c r="AL9" s="229">
        <f t="shared" si="15"/>
        <v>4</v>
      </c>
      <c r="AM9" s="229">
        <f t="shared" si="16"/>
        <v>4</v>
      </c>
      <c r="AN9" s="229">
        <f t="shared" si="17"/>
        <v>3</v>
      </c>
      <c r="AO9" s="229">
        <f t="shared" si="18"/>
        <v>4</v>
      </c>
      <c r="AP9" s="229">
        <f t="shared" si="19"/>
        <v>4</v>
      </c>
      <c r="AQ9" s="229">
        <f t="shared" si="20"/>
        <v>5</v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6" x14ac:dyDescent="0.25">
      <c r="A10" s="73">
        <v>5</v>
      </c>
      <c r="B10" s="74"/>
      <c r="C10" s="108" t="s">
        <v>31</v>
      </c>
      <c r="D10" s="206" t="s">
        <v>948</v>
      </c>
      <c r="E10" s="77">
        <v>2641</v>
      </c>
      <c r="F10" s="78"/>
      <c r="G10" s="78"/>
      <c r="H10" s="78">
        <v>4</v>
      </c>
      <c r="I10" s="78">
        <v>4</v>
      </c>
      <c r="J10" s="78">
        <v>4</v>
      </c>
      <c r="K10" s="78">
        <v>5</v>
      </c>
      <c r="L10" s="78">
        <v>5</v>
      </c>
      <c r="M10" s="78">
        <v>4</v>
      </c>
      <c r="N10" s="78">
        <v>4</v>
      </c>
      <c r="O10" s="78">
        <v>5</v>
      </c>
      <c r="P10" s="78">
        <v>5</v>
      </c>
      <c r="Q10" s="78"/>
      <c r="R10" s="78"/>
      <c r="S10" s="78"/>
      <c r="T10" s="78"/>
      <c r="U10" s="78"/>
      <c r="V10" s="230">
        <f t="shared" si="0"/>
        <v>4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5</v>
      </c>
      <c r="AB10" s="182">
        <f t="shared" si="6"/>
        <v>4</v>
      </c>
      <c r="AC10" s="182">
        <f t="shared" si="7"/>
        <v>9</v>
      </c>
      <c r="AD10" s="272">
        <f t="shared" si="8"/>
        <v>4.4444444444444446</v>
      </c>
      <c r="AE10" s="90">
        <f t="shared" si="9"/>
        <v>0</v>
      </c>
      <c r="AG10" s="229" t="str">
        <f t="shared" si="10"/>
        <v/>
      </c>
      <c r="AH10" s="229" t="str">
        <f t="shared" si="11"/>
        <v/>
      </c>
      <c r="AI10" s="229">
        <f t="shared" si="12"/>
        <v>4</v>
      </c>
      <c r="AJ10" s="229">
        <f t="shared" si="13"/>
        <v>4</v>
      </c>
      <c r="AK10" s="229">
        <f t="shared" si="14"/>
        <v>4</v>
      </c>
      <c r="AL10" s="229">
        <f t="shared" si="15"/>
        <v>5</v>
      </c>
      <c r="AM10" s="229">
        <f t="shared" si="16"/>
        <v>5</v>
      </c>
      <c r="AN10" s="229">
        <f t="shared" si="17"/>
        <v>4</v>
      </c>
      <c r="AO10" s="229">
        <f t="shared" si="18"/>
        <v>4</v>
      </c>
      <c r="AP10" s="229">
        <f t="shared" si="19"/>
        <v>5</v>
      </c>
      <c r="AQ10" s="229">
        <f t="shared" si="20"/>
        <v>5</v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36" x14ac:dyDescent="0.25">
      <c r="A11" s="73">
        <v>6</v>
      </c>
      <c r="B11" s="74"/>
      <c r="C11" s="108" t="s">
        <v>31</v>
      </c>
      <c r="D11" s="203" t="s">
        <v>949</v>
      </c>
      <c r="E11" s="77">
        <v>2641</v>
      </c>
      <c r="F11" s="78"/>
      <c r="G11" s="78"/>
      <c r="H11" s="78">
        <v>4</v>
      </c>
      <c r="I11" s="78">
        <v>4</v>
      </c>
      <c r="J11" s="78">
        <v>3</v>
      </c>
      <c r="K11" s="78">
        <v>3</v>
      </c>
      <c r="L11" s="78">
        <v>3</v>
      </c>
      <c r="M11" s="78">
        <v>3</v>
      </c>
      <c r="N11" s="78">
        <v>3</v>
      </c>
      <c r="O11" s="78">
        <v>4</v>
      </c>
      <c r="P11" s="78">
        <v>3</v>
      </c>
      <c r="Q11" s="78"/>
      <c r="R11" s="78"/>
      <c r="S11" s="78"/>
      <c r="T11" s="78"/>
      <c r="U11" s="78"/>
      <c r="V11" s="23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6</v>
      </c>
      <c r="AA11" s="182">
        <f t="shared" si="5"/>
        <v>3</v>
      </c>
      <c r="AB11" s="182">
        <f t="shared" si="6"/>
        <v>0</v>
      </c>
      <c r="AC11" s="182">
        <f t="shared" si="7"/>
        <v>9</v>
      </c>
      <c r="AD11" s="272">
        <f t="shared" si="8"/>
        <v>3.3333333333333335</v>
      </c>
      <c r="AE11" s="90">
        <f t="shared" si="9"/>
        <v>0</v>
      </c>
      <c r="AG11" s="229" t="str">
        <f t="shared" si="10"/>
        <v/>
      </c>
      <c r="AH11" s="229" t="str">
        <f t="shared" si="11"/>
        <v/>
      </c>
      <c r="AI11" s="229">
        <f t="shared" si="12"/>
        <v>4</v>
      </c>
      <c r="AJ11" s="229">
        <f t="shared" si="13"/>
        <v>4</v>
      </c>
      <c r="AK11" s="229">
        <f t="shared" si="14"/>
        <v>3</v>
      </c>
      <c r="AL11" s="229">
        <f t="shared" si="15"/>
        <v>3</v>
      </c>
      <c r="AM11" s="229">
        <f t="shared" si="16"/>
        <v>3</v>
      </c>
      <c r="AN11" s="229">
        <f t="shared" si="17"/>
        <v>3</v>
      </c>
      <c r="AO11" s="229">
        <f t="shared" si="18"/>
        <v>3</v>
      </c>
      <c r="AP11" s="229">
        <f t="shared" si="19"/>
        <v>4</v>
      </c>
      <c r="AQ11" s="229">
        <f t="shared" si="20"/>
        <v>3</v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/>
      <c r="C12" s="108" t="s">
        <v>31</v>
      </c>
      <c r="D12" s="203" t="s">
        <v>950</v>
      </c>
      <c r="E12" s="77">
        <v>2641</v>
      </c>
      <c r="F12" s="78"/>
      <c r="G12" s="78"/>
      <c r="H12" s="78">
        <v>5</v>
      </c>
      <c r="I12" s="78">
        <v>5</v>
      </c>
      <c r="J12" s="78">
        <v>5</v>
      </c>
      <c r="K12" s="78">
        <v>5</v>
      </c>
      <c r="L12" s="78">
        <v>5</v>
      </c>
      <c r="M12" s="78">
        <v>5</v>
      </c>
      <c r="N12" s="78">
        <v>5</v>
      </c>
      <c r="O12" s="78">
        <v>5</v>
      </c>
      <c r="P12" s="78">
        <v>5</v>
      </c>
      <c r="Q12" s="78"/>
      <c r="R12" s="78"/>
      <c r="S12" s="78"/>
      <c r="T12" s="78"/>
      <c r="U12" s="78"/>
      <c r="V12" s="230">
        <f t="shared" si="0"/>
        <v>5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0</v>
      </c>
      <c r="AB12" s="182">
        <f t="shared" si="6"/>
        <v>9</v>
      </c>
      <c r="AC12" s="182">
        <f t="shared" si="7"/>
        <v>9</v>
      </c>
      <c r="AD12" s="272">
        <f t="shared" si="8"/>
        <v>5</v>
      </c>
      <c r="AE12" s="90">
        <f t="shared" si="9"/>
        <v>0</v>
      </c>
      <c r="AG12" s="229" t="str">
        <f t="shared" si="10"/>
        <v/>
      </c>
      <c r="AH12" s="229" t="str">
        <f t="shared" si="11"/>
        <v/>
      </c>
      <c r="AI12" s="229">
        <f t="shared" si="12"/>
        <v>5</v>
      </c>
      <c r="AJ12" s="229">
        <f t="shared" si="13"/>
        <v>5</v>
      </c>
      <c r="AK12" s="229">
        <f t="shared" si="14"/>
        <v>5</v>
      </c>
      <c r="AL12" s="229">
        <f t="shared" si="15"/>
        <v>5</v>
      </c>
      <c r="AM12" s="229">
        <f t="shared" si="16"/>
        <v>5</v>
      </c>
      <c r="AN12" s="229">
        <f t="shared" si="17"/>
        <v>5</v>
      </c>
      <c r="AO12" s="229">
        <f t="shared" si="18"/>
        <v>5</v>
      </c>
      <c r="AP12" s="229">
        <f t="shared" si="19"/>
        <v>5</v>
      </c>
      <c r="AQ12" s="229">
        <f t="shared" si="20"/>
        <v>5</v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54" x14ac:dyDescent="0.25">
      <c r="A13" s="73">
        <v>8</v>
      </c>
      <c r="B13" s="74"/>
      <c r="C13" s="108" t="s">
        <v>31</v>
      </c>
      <c r="D13" s="203" t="s">
        <v>951</v>
      </c>
      <c r="E13" s="77">
        <v>2641</v>
      </c>
      <c r="F13" s="78"/>
      <c r="G13" s="78"/>
      <c r="H13" s="78">
        <v>3</v>
      </c>
      <c r="I13" s="78">
        <v>3</v>
      </c>
      <c r="J13" s="78">
        <v>5</v>
      </c>
      <c r="K13" s="78">
        <v>3</v>
      </c>
      <c r="L13" s="78">
        <v>4</v>
      </c>
      <c r="M13" s="78">
        <v>3</v>
      </c>
      <c r="N13" s="78">
        <v>4</v>
      </c>
      <c r="O13" s="78">
        <v>3</v>
      </c>
      <c r="P13" s="78">
        <v>4</v>
      </c>
      <c r="Q13" s="78"/>
      <c r="R13" s="78"/>
      <c r="S13" s="78"/>
      <c r="T13" s="78"/>
      <c r="U13" s="78"/>
      <c r="V13" s="230">
        <f t="shared" si="0"/>
        <v>3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5</v>
      </c>
      <c r="AA13" s="182">
        <f t="shared" si="5"/>
        <v>3</v>
      </c>
      <c r="AB13" s="182">
        <f t="shared" si="6"/>
        <v>1</v>
      </c>
      <c r="AC13" s="182">
        <f t="shared" si="7"/>
        <v>9</v>
      </c>
      <c r="AD13" s="272">
        <f t="shared" si="8"/>
        <v>3.5555555555555554</v>
      </c>
      <c r="AE13" s="90">
        <f t="shared" si="9"/>
        <v>0</v>
      </c>
      <c r="AG13" s="229" t="str">
        <f t="shared" si="10"/>
        <v/>
      </c>
      <c r="AH13" s="229" t="str">
        <f t="shared" si="11"/>
        <v/>
      </c>
      <c r="AI13" s="229">
        <f t="shared" si="12"/>
        <v>3</v>
      </c>
      <c r="AJ13" s="229">
        <f t="shared" si="13"/>
        <v>3</v>
      </c>
      <c r="AK13" s="229">
        <f t="shared" si="14"/>
        <v>5</v>
      </c>
      <c r="AL13" s="229">
        <f t="shared" si="15"/>
        <v>3</v>
      </c>
      <c r="AM13" s="229">
        <f t="shared" si="16"/>
        <v>4</v>
      </c>
      <c r="AN13" s="229">
        <f t="shared" si="17"/>
        <v>3</v>
      </c>
      <c r="AO13" s="229">
        <f t="shared" si="18"/>
        <v>4</v>
      </c>
      <c r="AP13" s="229">
        <f t="shared" si="19"/>
        <v>3</v>
      </c>
      <c r="AQ13" s="229">
        <f t="shared" si="20"/>
        <v>4</v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36" x14ac:dyDescent="0.25">
      <c r="A14" s="73">
        <v>9</v>
      </c>
      <c r="B14" s="273"/>
      <c r="C14" s="108" t="s">
        <v>31</v>
      </c>
      <c r="D14" s="203" t="s">
        <v>952</v>
      </c>
      <c r="E14" s="77">
        <v>2641</v>
      </c>
      <c r="F14" s="78"/>
      <c r="G14" s="78"/>
      <c r="H14" s="78">
        <v>4</v>
      </c>
      <c r="I14" s="78">
        <v>4</v>
      </c>
      <c r="J14" s="78">
        <v>4</v>
      </c>
      <c r="K14" s="78">
        <v>4</v>
      </c>
      <c r="L14" s="78">
        <v>4</v>
      </c>
      <c r="M14" s="78">
        <v>3</v>
      </c>
      <c r="N14" s="365">
        <v>4</v>
      </c>
      <c r="O14" s="78">
        <v>4</v>
      </c>
      <c r="P14" s="78">
        <v>5</v>
      </c>
      <c r="Q14" s="78"/>
      <c r="R14" s="78"/>
      <c r="S14" s="78"/>
      <c r="T14" s="78"/>
      <c r="U14" s="78"/>
      <c r="V14" s="230">
        <f t="shared" si="0"/>
        <v>3</v>
      </c>
      <c r="W14" s="182">
        <f t="shared" si="1"/>
        <v>0</v>
      </c>
      <c r="X14" s="182">
        <f t="shared" si="2"/>
        <v>0</v>
      </c>
      <c r="Y14" s="182">
        <f t="shared" si="3"/>
        <v>0</v>
      </c>
      <c r="Z14" s="182">
        <f t="shared" si="4"/>
        <v>1</v>
      </c>
      <c r="AA14" s="182">
        <f t="shared" si="5"/>
        <v>7</v>
      </c>
      <c r="AB14" s="182">
        <f t="shared" si="6"/>
        <v>1</v>
      </c>
      <c r="AC14" s="182">
        <f t="shared" si="7"/>
        <v>9</v>
      </c>
      <c r="AD14" s="227">
        <f t="shared" si="8"/>
        <v>4</v>
      </c>
      <c r="AE14" s="228">
        <f t="shared" si="9"/>
        <v>0</v>
      </c>
      <c r="AF14" s="1"/>
      <c r="AG14" s="229" t="str">
        <f t="shared" si="10"/>
        <v/>
      </c>
      <c r="AH14" s="229" t="str">
        <f t="shared" si="11"/>
        <v/>
      </c>
      <c r="AI14" s="229">
        <f t="shared" si="12"/>
        <v>4</v>
      </c>
      <c r="AJ14" s="229">
        <f t="shared" si="13"/>
        <v>4</v>
      </c>
      <c r="AK14" s="229">
        <f t="shared" si="14"/>
        <v>4</v>
      </c>
      <c r="AL14" s="229">
        <f t="shared" si="15"/>
        <v>4</v>
      </c>
      <c r="AM14" s="229">
        <f t="shared" si="16"/>
        <v>4</v>
      </c>
      <c r="AN14" s="229">
        <f t="shared" si="17"/>
        <v>3</v>
      </c>
      <c r="AO14" s="229">
        <f t="shared" si="18"/>
        <v>4</v>
      </c>
      <c r="AP14" s="229">
        <f t="shared" si="19"/>
        <v>4</v>
      </c>
      <c r="AQ14" s="229">
        <f t="shared" si="20"/>
        <v>5</v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36" x14ac:dyDescent="0.25">
      <c r="A15" s="73">
        <v>10</v>
      </c>
      <c r="B15" s="273"/>
      <c r="C15" s="108" t="s">
        <v>31</v>
      </c>
      <c r="D15" s="203" t="s">
        <v>953</v>
      </c>
      <c r="E15" s="77">
        <v>2641</v>
      </c>
      <c r="F15" s="78"/>
      <c r="G15" s="78"/>
      <c r="H15" s="78">
        <v>4</v>
      </c>
      <c r="I15" s="78">
        <v>4</v>
      </c>
      <c r="J15" s="78">
        <v>4</v>
      </c>
      <c r="K15" s="78">
        <v>5</v>
      </c>
      <c r="L15" s="78">
        <v>4</v>
      </c>
      <c r="M15" s="78">
        <v>4</v>
      </c>
      <c r="N15" s="78">
        <v>4</v>
      </c>
      <c r="O15" s="78">
        <v>4</v>
      </c>
      <c r="P15" s="78">
        <v>4</v>
      </c>
      <c r="Q15" s="78"/>
      <c r="R15" s="78"/>
      <c r="S15" s="78"/>
      <c r="T15" s="78"/>
      <c r="U15" s="78"/>
      <c r="V15" s="230">
        <f t="shared" si="0"/>
        <v>4</v>
      </c>
      <c r="W15" s="182">
        <f t="shared" si="1"/>
        <v>0</v>
      </c>
      <c r="X15" s="182">
        <f t="shared" si="2"/>
        <v>0</v>
      </c>
      <c r="Y15" s="182">
        <f t="shared" si="3"/>
        <v>0</v>
      </c>
      <c r="Z15" s="182">
        <f t="shared" si="4"/>
        <v>0</v>
      </c>
      <c r="AA15" s="182">
        <f t="shared" si="5"/>
        <v>8</v>
      </c>
      <c r="AB15" s="182">
        <f t="shared" si="6"/>
        <v>1</v>
      </c>
      <c r="AC15" s="182">
        <f t="shared" si="7"/>
        <v>9</v>
      </c>
      <c r="AD15" s="227">
        <f t="shared" si="8"/>
        <v>4.1111111111111107</v>
      </c>
      <c r="AE15" s="228">
        <f t="shared" si="9"/>
        <v>0</v>
      </c>
      <c r="AF15" s="1"/>
      <c r="AG15" s="229" t="str">
        <f t="shared" si="10"/>
        <v/>
      </c>
      <c r="AH15" s="229" t="str">
        <f t="shared" si="11"/>
        <v/>
      </c>
      <c r="AI15" s="229">
        <f t="shared" si="12"/>
        <v>4</v>
      </c>
      <c r="AJ15" s="229">
        <f t="shared" si="13"/>
        <v>4</v>
      </c>
      <c r="AK15" s="229">
        <f t="shared" si="14"/>
        <v>4</v>
      </c>
      <c r="AL15" s="229">
        <f t="shared" si="15"/>
        <v>5</v>
      </c>
      <c r="AM15" s="229">
        <f t="shared" si="16"/>
        <v>4</v>
      </c>
      <c r="AN15" s="229">
        <f t="shared" si="17"/>
        <v>4</v>
      </c>
      <c r="AO15" s="229">
        <f t="shared" si="18"/>
        <v>4</v>
      </c>
      <c r="AP15" s="229">
        <f t="shared" si="19"/>
        <v>4</v>
      </c>
      <c r="AQ15" s="229">
        <f t="shared" si="20"/>
        <v>4</v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36" x14ac:dyDescent="0.25">
      <c r="A16" s="73">
        <v>11</v>
      </c>
      <c r="B16" s="273"/>
      <c r="C16" s="108" t="s">
        <v>31</v>
      </c>
      <c r="D16" s="203" t="s">
        <v>954</v>
      </c>
      <c r="E16" s="77">
        <v>2641</v>
      </c>
      <c r="F16" s="78"/>
      <c r="G16" s="78"/>
      <c r="H16" s="78">
        <v>3</v>
      </c>
      <c r="I16" s="78">
        <v>5</v>
      </c>
      <c r="J16" s="78">
        <v>5</v>
      </c>
      <c r="K16" s="78">
        <v>4</v>
      </c>
      <c r="L16" s="78">
        <v>4</v>
      </c>
      <c r="M16" s="78">
        <v>4</v>
      </c>
      <c r="N16" s="78">
        <v>4</v>
      </c>
      <c r="O16" s="78">
        <v>4</v>
      </c>
      <c r="P16" s="78">
        <v>5</v>
      </c>
      <c r="Q16" s="78"/>
      <c r="R16" s="78"/>
      <c r="S16" s="78"/>
      <c r="T16" s="78"/>
      <c r="U16" s="78"/>
      <c r="V16" s="230">
        <f t="shared" si="0"/>
        <v>3</v>
      </c>
      <c r="W16" s="182">
        <f t="shared" si="1"/>
        <v>0</v>
      </c>
      <c r="X16" s="182">
        <f t="shared" si="2"/>
        <v>0</v>
      </c>
      <c r="Y16" s="182">
        <f t="shared" si="3"/>
        <v>0</v>
      </c>
      <c r="Z16" s="182">
        <f t="shared" si="4"/>
        <v>1</v>
      </c>
      <c r="AA16" s="182">
        <f t="shared" si="5"/>
        <v>5</v>
      </c>
      <c r="AB16" s="182">
        <f t="shared" si="6"/>
        <v>3</v>
      </c>
      <c r="AC16" s="182">
        <f t="shared" si="7"/>
        <v>9</v>
      </c>
      <c r="AD16" s="227">
        <f t="shared" si="8"/>
        <v>4.2222222222222223</v>
      </c>
      <c r="AE16" s="228">
        <f t="shared" si="9"/>
        <v>0</v>
      </c>
      <c r="AF16" s="1"/>
      <c r="AG16" s="229" t="str">
        <f t="shared" si="10"/>
        <v/>
      </c>
      <c r="AH16" s="229" t="str">
        <f t="shared" si="11"/>
        <v/>
      </c>
      <c r="AI16" s="229">
        <f t="shared" si="12"/>
        <v>3</v>
      </c>
      <c r="AJ16" s="229">
        <f t="shared" si="13"/>
        <v>5</v>
      </c>
      <c r="AK16" s="229">
        <f t="shared" si="14"/>
        <v>5</v>
      </c>
      <c r="AL16" s="229">
        <f t="shared" si="15"/>
        <v>4</v>
      </c>
      <c r="AM16" s="229">
        <f t="shared" si="16"/>
        <v>4</v>
      </c>
      <c r="AN16" s="229">
        <f t="shared" si="17"/>
        <v>4</v>
      </c>
      <c r="AO16" s="229">
        <f t="shared" si="18"/>
        <v>4</v>
      </c>
      <c r="AP16" s="229">
        <f t="shared" si="19"/>
        <v>4</v>
      </c>
      <c r="AQ16" s="229">
        <f t="shared" si="20"/>
        <v>5</v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36" x14ac:dyDescent="0.25">
      <c r="A17" s="73">
        <v>12</v>
      </c>
      <c r="B17" s="274"/>
      <c r="C17" s="108" t="s">
        <v>110</v>
      </c>
      <c r="D17" s="203" t="s">
        <v>955</v>
      </c>
      <c r="E17" s="77">
        <v>2641</v>
      </c>
      <c r="F17" s="78"/>
      <c r="G17" s="78"/>
      <c r="H17" s="78">
        <v>5</v>
      </c>
      <c r="I17" s="78">
        <v>5</v>
      </c>
      <c r="J17" s="78">
        <v>5</v>
      </c>
      <c r="K17" s="78">
        <v>5</v>
      </c>
      <c r="L17" s="78">
        <v>5</v>
      </c>
      <c r="M17" s="78">
        <v>5</v>
      </c>
      <c r="N17" s="78">
        <v>5</v>
      </c>
      <c r="O17" s="78">
        <v>5</v>
      </c>
      <c r="P17" s="78">
        <v>5</v>
      </c>
      <c r="Q17" s="78"/>
      <c r="R17" s="78"/>
      <c r="S17" s="78"/>
      <c r="T17" s="78"/>
      <c r="U17" s="78"/>
      <c r="V17" s="230">
        <f t="shared" si="0"/>
        <v>5</v>
      </c>
      <c r="W17" s="182">
        <f t="shared" si="1"/>
        <v>0</v>
      </c>
      <c r="X17" s="182">
        <f t="shared" si="2"/>
        <v>0</v>
      </c>
      <c r="Y17" s="182">
        <f t="shared" si="3"/>
        <v>0</v>
      </c>
      <c r="Z17" s="182">
        <f t="shared" si="4"/>
        <v>0</v>
      </c>
      <c r="AA17" s="182">
        <f t="shared" si="5"/>
        <v>0</v>
      </c>
      <c r="AB17" s="182">
        <f t="shared" si="6"/>
        <v>9</v>
      </c>
      <c r="AC17" s="182">
        <f t="shared" si="7"/>
        <v>9</v>
      </c>
      <c r="AD17" s="227">
        <f t="shared" si="8"/>
        <v>5</v>
      </c>
      <c r="AE17" s="228">
        <f t="shared" si="9"/>
        <v>0</v>
      </c>
      <c r="AF17" s="1"/>
      <c r="AG17" s="229" t="str">
        <f t="shared" si="10"/>
        <v/>
      </c>
      <c r="AH17" s="229" t="str">
        <f t="shared" si="11"/>
        <v/>
      </c>
      <c r="AI17" s="229">
        <f t="shared" si="12"/>
        <v>5</v>
      </c>
      <c r="AJ17" s="229">
        <f t="shared" si="13"/>
        <v>5</v>
      </c>
      <c r="AK17" s="229">
        <f t="shared" si="14"/>
        <v>5</v>
      </c>
      <c r="AL17" s="229">
        <f t="shared" si="15"/>
        <v>5</v>
      </c>
      <c r="AM17" s="229">
        <f t="shared" si="16"/>
        <v>5</v>
      </c>
      <c r="AN17" s="229">
        <f t="shared" si="17"/>
        <v>5</v>
      </c>
      <c r="AO17" s="229">
        <f t="shared" si="18"/>
        <v>5</v>
      </c>
      <c r="AP17" s="229">
        <f t="shared" si="19"/>
        <v>5</v>
      </c>
      <c r="AQ17" s="229">
        <f t="shared" si="20"/>
        <v>5</v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36" x14ac:dyDescent="0.25">
      <c r="A18" s="73">
        <v>13</v>
      </c>
      <c r="B18" s="190"/>
      <c r="C18" s="108" t="s">
        <v>31</v>
      </c>
      <c r="D18" s="203" t="s">
        <v>956</v>
      </c>
      <c r="E18" s="77">
        <v>2641</v>
      </c>
      <c r="F18" s="78"/>
      <c r="G18" s="78"/>
      <c r="H18" s="78">
        <v>4</v>
      </c>
      <c r="I18" s="78">
        <v>4</v>
      </c>
      <c r="J18" s="78">
        <v>5</v>
      </c>
      <c r="K18" s="78">
        <v>4</v>
      </c>
      <c r="L18" s="78">
        <v>4</v>
      </c>
      <c r="M18" s="78">
        <v>3</v>
      </c>
      <c r="N18" s="78">
        <v>4</v>
      </c>
      <c r="O18" s="78">
        <v>4</v>
      </c>
      <c r="P18" s="78">
        <v>4</v>
      </c>
      <c r="Q18" s="78"/>
      <c r="R18" s="78"/>
      <c r="S18" s="78"/>
      <c r="T18" s="78"/>
      <c r="U18" s="78"/>
      <c r="V18" s="230">
        <f t="shared" si="0"/>
        <v>3</v>
      </c>
      <c r="W18" s="182">
        <f t="shared" si="1"/>
        <v>0</v>
      </c>
      <c r="X18" s="182">
        <f t="shared" si="2"/>
        <v>0</v>
      </c>
      <c r="Y18" s="182">
        <f t="shared" si="3"/>
        <v>0</v>
      </c>
      <c r="Z18" s="182">
        <f t="shared" si="4"/>
        <v>1</v>
      </c>
      <c r="AA18" s="182">
        <f t="shared" si="5"/>
        <v>7</v>
      </c>
      <c r="AB18" s="182">
        <f t="shared" si="6"/>
        <v>1</v>
      </c>
      <c r="AC18" s="182">
        <f t="shared" si="7"/>
        <v>9</v>
      </c>
      <c r="AD18" s="227">
        <f t="shared" si="8"/>
        <v>4</v>
      </c>
      <c r="AE18" s="228">
        <f t="shared" si="9"/>
        <v>0</v>
      </c>
      <c r="AF18" s="1"/>
      <c r="AG18" s="229" t="str">
        <f t="shared" si="10"/>
        <v/>
      </c>
      <c r="AH18" s="229" t="str">
        <f t="shared" si="11"/>
        <v/>
      </c>
      <c r="AI18" s="229">
        <f t="shared" si="12"/>
        <v>4</v>
      </c>
      <c r="AJ18" s="229">
        <f t="shared" si="13"/>
        <v>4</v>
      </c>
      <c r="AK18" s="229">
        <f t="shared" si="14"/>
        <v>5</v>
      </c>
      <c r="AL18" s="229">
        <f t="shared" si="15"/>
        <v>4</v>
      </c>
      <c r="AM18" s="229">
        <f t="shared" si="16"/>
        <v>4</v>
      </c>
      <c r="AN18" s="229">
        <f t="shared" si="17"/>
        <v>3</v>
      </c>
      <c r="AO18" s="229">
        <f t="shared" si="18"/>
        <v>4</v>
      </c>
      <c r="AP18" s="229">
        <f t="shared" si="19"/>
        <v>4</v>
      </c>
      <c r="AQ18" s="229">
        <f t="shared" si="20"/>
        <v>4</v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54" x14ac:dyDescent="0.25">
      <c r="A19" s="73">
        <v>14</v>
      </c>
      <c r="B19" s="190"/>
      <c r="C19" s="108" t="s">
        <v>31</v>
      </c>
      <c r="D19" s="203" t="s">
        <v>957</v>
      </c>
      <c r="E19" s="77">
        <v>2641</v>
      </c>
      <c r="F19" s="78"/>
      <c r="G19" s="78"/>
      <c r="H19" s="78">
        <v>4</v>
      </c>
      <c r="I19" s="78">
        <v>5</v>
      </c>
      <c r="J19" s="78">
        <v>5</v>
      </c>
      <c r="K19" s="78">
        <v>5</v>
      </c>
      <c r="L19" s="78">
        <v>4</v>
      </c>
      <c r="M19" s="78">
        <v>4</v>
      </c>
      <c r="N19" s="78">
        <v>4</v>
      </c>
      <c r="O19" s="78">
        <v>5</v>
      </c>
      <c r="P19" s="78">
        <v>5</v>
      </c>
      <c r="Q19" s="78"/>
      <c r="R19" s="78"/>
      <c r="S19" s="78"/>
      <c r="T19" s="78"/>
      <c r="U19" s="78"/>
      <c r="V19" s="230">
        <f t="shared" si="0"/>
        <v>4</v>
      </c>
      <c r="W19" s="182">
        <f t="shared" si="1"/>
        <v>0</v>
      </c>
      <c r="X19" s="182">
        <f t="shared" si="2"/>
        <v>0</v>
      </c>
      <c r="Y19" s="182">
        <f t="shared" si="3"/>
        <v>0</v>
      </c>
      <c r="Z19" s="182">
        <f t="shared" si="4"/>
        <v>0</v>
      </c>
      <c r="AA19" s="182">
        <f t="shared" si="5"/>
        <v>4</v>
      </c>
      <c r="AB19" s="182">
        <f t="shared" si="6"/>
        <v>5</v>
      </c>
      <c r="AC19" s="182">
        <f t="shared" si="7"/>
        <v>9</v>
      </c>
      <c r="AD19" s="227">
        <f t="shared" si="8"/>
        <v>4.5555555555555554</v>
      </c>
      <c r="AE19" s="228">
        <f t="shared" si="9"/>
        <v>0</v>
      </c>
      <c r="AF19" s="1"/>
      <c r="AG19" s="229" t="str">
        <f t="shared" si="10"/>
        <v/>
      </c>
      <c r="AH19" s="229" t="str">
        <f t="shared" si="11"/>
        <v/>
      </c>
      <c r="AI19" s="229">
        <f t="shared" si="12"/>
        <v>4</v>
      </c>
      <c r="AJ19" s="229">
        <f t="shared" si="13"/>
        <v>5</v>
      </c>
      <c r="AK19" s="229">
        <f t="shared" si="14"/>
        <v>5</v>
      </c>
      <c r="AL19" s="229">
        <f t="shared" si="15"/>
        <v>5</v>
      </c>
      <c r="AM19" s="229">
        <f t="shared" si="16"/>
        <v>4</v>
      </c>
      <c r="AN19" s="229">
        <f t="shared" si="17"/>
        <v>4</v>
      </c>
      <c r="AO19" s="229">
        <f t="shared" si="18"/>
        <v>4</v>
      </c>
      <c r="AP19" s="229">
        <f t="shared" si="19"/>
        <v>5</v>
      </c>
      <c r="AQ19" s="229">
        <f t="shared" si="20"/>
        <v>5</v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54" x14ac:dyDescent="0.25">
      <c r="A20" s="73">
        <v>15</v>
      </c>
      <c r="B20" s="190"/>
      <c r="C20" s="108" t="s">
        <v>110</v>
      </c>
      <c r="D20" s="203" t="s">
        <v>958</v>
      </c>
      <c r="E20" s="77">
        <v>2641</v>
      </c>
      <c r="F20" s="78"/>
      <c r="G20" s="78"/>
      <c r="H20" s="78">
        <v>3</v>
      </c>
      <c r="I20" s="78">
        <v>3</v>
      </c>
      <c r="J20" s="78">
        <v>5</v>
      </c>
      <c r="K20" s="78">
        <v>3</v>
      </c>
      <c r="L20" s="78">
        <v>3</v>
      </c>
      <c r="M20" s="78">
        <v>3</v>
      </c>
      <c r="N20" s="78">
        <v>5</v>
      </c>
      <c r="O20" s="78">
        <v>5</v>
      </c>
      <c r="P20" s="78">
        <v>4</v>
      </c>
      <c r="Q20" s="78"/>
      <c r="R20" s="78"/>
      <c r="S20" s="78"/>
      <c r="T20" s="78"/>
      <c r="U20" s="78"/>
      <c r="V20" s="230">
        <f t="shared" si="0"/>
        <v>3</v>
      </c>
      <c r="W20" s="182">
        <f t="shared" si="1"/>
        <v>0</v>
      </c>
      <c r="X20" s="182">
        <f t="shared" si="2"/>
        <v>0</v>
      </c>
      <c r="Y20" s="182">
        <f t="shared" si="3"/>
        <v>0</v>
      </c>
      <c r="Z20" s="182">
        <f t="shared" si="4"/>
        <v>5</v>
      </c>
      <c r="AA20" s="182">
        <f t="shared" si="5"/>
        <v>1</v>
      </c>
      <c r="AB20" s="182">
        <f t="shared" si="6"/>
        <v>3</v>
      </c>
      <c r="AC20" s="182">
        <f t="shared" si="7"/>
        <v>9</v>
      </c>
      <c r="AD20" s="227">
        <f t="shared" si="8"/>
        <v>3.7777777777777777</v>
      </c>
      <c r="AE20" s="228">
        <f t="shared" si="9"/>
        <v>0</v>
      </c>
      <c r="AF20" s="1"/>
      <c r="AG20" s="229" t="str">
        <f t="shared" si="10"/>
        <v/>
      </c>
      <c r="AH20" s="229" t="str">
        <f t="shared" si="11"/>
        <v/>
      </c>
      <c r="AI20" s="229">
        <f t="shared" si="12"/>
        <v>3</v>
      </c>
      <c r="AJ20" s="229">
        <f t="shared" si="13"/>
        <v>3</v>
      </c>
      <c r="AK20" s="229">
        <f t="shared" si="14"/>
        <v>5</v>
      </c>
      <c r="AL20" s="229">
        <f t="shared" si="15"/>
        <v>3</v>
      </c>
      <c r="AM20" s="229">
        <f t="shared" si="16"/>
        <v>3</v>
      </c>
      <c r="AN20" s="229">
        <f t="shared" si="17"/>
        <v>3</v>
      </c>
      <c r="AO20" s="229">
        <f t="shared" si="18"/>
        <v>5</v>
      </c>
      <c r="AP20" s="229">
        <f t="shared" si="19"/>
        <v>5</v>
      </c>
      <c r="AQ20" s="229">
        <f t="shared" si="20"/>
        <v>4</v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54" x14ac:dyDescent="0.25">
      <c r="A21" s="73">
        <v>16</v>
      </c>
      <c r="B21" s="190"/>
      <c r="C21" s="108" t="s">
        <v>31</v>
      </c>
      <c r="D21" s="203" t="s">
        <v>959</v>
      </c>
      <c r="E21" s="77">
        <v>2641</v>
      </c>
      <c r="F21" s="78"/>
      <c r="G21" s="78"/>
      <c r="H21" s="78">
        <v>4</v>
      </c>
      <c r="I21" s="78">
        <v>5</v>
      </c>
      <c r="J21" s="78">
        <v>5</v>
      </c>
      <c r="K21" s="78">
        <v>5</v>
      </c>
      <c r="L21" s="78">
        <v>5</v>
      </c>
      <c r="M21" s="78">
        <v>4</v>
      </c>
      <c r="N21" s="78">
        <v>4</v>
      </c>
      <c r="O21" s="78">
        <v>4</v>
      </c>
      <c r="P21" s="78">
        <v>5</v>
      </c>
      <c r="Q21" s="78"/>
      <c r="R21" s="78"/>
      <c r="S21" s="78"/>
      <c r="T21" s="78"/>
      <c r="U21" s="78"/>
      <c r="V21" s="230">
        <f t="shared" si="0"/>
        <v>4</v>
      </c>
      <c r="W21" s="182">
        <f t="shared" si="1"/>
        <v>0</v>
      </c>
      <c r="X21" s="182">
        <f t="shared" si="2"/>
        <v>0</v>
      </c>
      <c r="Y21" s="182">
        <f t="shared" si="3"/>
        <v>0</v>
      </c>
      <c r="Z21" s="182">
        <f t="shared" si="4"/>
        <v>0</v>
      </c>
      <c r="AA21" s="182">
        <f t="shared" si="5"/>
        <v>4</v>
      </c>
      <c r="AB21" s="182">
        <f t="shared" si="6"/>
        <v>5</v>
      </c>
      <c r="AC21" s="182">
        <f t="shared" si="7"/>
        <v>9</v>
      </c>
      <c r="AD21" s="227">
        <f t="shared" si="8"/>
        <v>4.5555555555555554</v>
      </c>
      <c r="AE21" s="228">
        <f t="shared" si="9"/>
        <v>0</v>
      </c>
      <c r="AF21" s="1"/>
      <c r="AG21" s="229" t="str">
        <f t="shared" si="10"/>
        <v/>
      </c>
      <c r="AH21" s="229" t="str">
        <f t="shared" si="11"/>
        <v/>
      </c>
      <c r="AI21" s="229">
        <f t="shared" si="12"/>
        <v>4</v>
      </c>
      <c r="AJ21" s="229">
        <f t="shared" si="13"/>
        <v>5</v>
      </c>
      <c r="AK21" s="229">
        <f t="shared" si="14"/>
        <v>5</v>
      </c>
      <c r="AL21" s="229">
        <f t="shared" si="15"/>
        <v>5</v>
      </c>
      <c r="AM21" s="229">
        <f t="shared" si="16"/>
        <v>5</v>
      </c>
      <c r="AN21" s="229">
        <f t="shared" si="17"/>
        <v>4</v>
      </c>
      <c r="AO21" s="229">
        <f t="shared" si="18"/>
        <v>4</v>
      </c>
      <c r="AP21" s="229">
        <f t="shared" si="19"/>
        <v>4</v>
      </c>
      <c r="AQ21" s="229">
        <f t="shared" si="20"/>
        <v>5</v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36" x14ac:dyDescent="0.25">
      <c r="A22" s="73">
        <v>17</v>
      </c>
      <c r="B22" s="190"/>
      <c r="C22" s="108" t="s">
        <v>110</v>
      </c>
      <c r="D22" s="203" t="s">
        <v>960</v>
      </c>
      <c r="E22" s="77">
        <v>2641</v>
      </c>
      <c r="F22" s="78"/>
      <c r="G22" s="78"/>
      <c r="H22" s="78">
        <v>5</v>
      </c>
      <c r="I22" s="78">
        <v>5</v>
      </c>
      <c r="J22" s="78">
        <v>4</v>
      </c>
      <c r="K22" s="78">
        <v>5</v>
      </c>
      <c r="L22" s="78">
        <v>5</v>
      </c>
      <c r="M22" s="78">
        <v>4</v>
      </c>
      <c r="N22" s="78">
        <v>5</v>
      </c>
      <c r="O22" s="78">
        <v>5</v>
      </c>
      <c r="P22" s="78">
        <v>5</v>
      </c>
      <c r="Q22" s="78"/>
      <c r="R22" s="78"/>
      <c r="S22" s="78"/>
      <c r="T22" s="78"/>
      <c r="U22" s="78"/>
      <c r="V22" s="230">
        <f t="shared" si="0"/>
        <v>4</v>
      </c>
      <c r="W22" s="182">
        <f t="shared" si="1"/>
        <v>0</v>
      </c>
      <c r="X22" s="182">
        <f t="shared" si="2"/>
        <v>0</v>
      </c>
      <c r="Y22" s="182">
        <f t="shared" si="3"/>
        <v>0</v>
      </c>
      <c r="Z22" s="182">
        <f t="shared" si="4"/>
        <v>0</v>
      </c>
      <c r="AA22" s="182">
        <f t="shared" si="5"/>
        <v>2</v>
      </c>
      <c r="AB22" s="182">
        <f t="shared" si="6"/>
        <v>7</v>
      </c>
      <c r="AC22" s="182">
        <f t="shared" si="7"/>
        <v>9</v>
      </c>
      <c r="AD22" s="227">
        <f t="shared" si="8"/>
        <v>4.7777777777777777</v>
      </c>
      <c r="AE22" s="228">
        <f t="shared" si="9"/>
        <v>0</v>
      </c>
      <c r="AF22" s="1"/>
      <c r="AG22" s="229" t="str">
        <f t="shared" si="10"/>
        <v/>
      </c>
      <c r="AH22" s="229" t="str">
        <f t="shared" si="11"/>
        <v/>
      </c>
      <c r="AI22" s="229">
        <f t="shared" si="12"/>
        <v>5</v>
      </c>
      <c r="AJ22" s="229">
        <f t="shared" si="13"/>
        <v>5</v>
      </c>
      <c r="AK22" s="229">
        <f t="shared" si="14"/>
        <v>4</v>
      </c>
      <c r="AL22" s="229">
        <f t="shared" si="15"/>
        <v>5</v>
      </c>
      <c r="AM22" s="229">
        <f t="shared" si="16"/>
        <v>5</v>
      </c>
      <c r="AN22" s="229">
        <f t="shared" si="17"/>
        <v>4</v>
      </c>
      <c r="AO22" s="229">
        <f t="shared" si="18"/>
        <v>5</v>
      </c>
      <c r="AP22" s="229">
        <f t="shared" si="19"/>
        <v>5</v>
      </c>
      <c r="AQ22" s="229">
        <f t="shared" si="20"/>
        <v>5</v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36" x14ac:dyDescent="0.25">
      <c r="A23" s="73">
        <v>18</v>
      </c>
      <c r="B23" s="190"/>
      <c r="C23" s="108" t="s">
        <v>31</v>
      </c>
      <c r="D23" s="203" t="s">
        <v>961</v>
      </c>
      <c r="E23" s="77">
        <v>2641</v>
      </c>
      <c r="F23" s="78"/>
      <c r="G23" s="78"/>
      <c r="H23" s="78">
        <v>4</v>
      </c>
      <c r="I23" s="78">
        <v>5</v>
      </c>
      <c r="J23" s="78">
        <v>5</v>
      </c>
      <c r="K23" s="78">
        <v>5</v>
      </c>
      <c r="L23" s="78">
        <v>4</v>
      </c>
      <c r="M23" s="78">
        <v>4</v>
      </c>
      <c r="N23" s="78">
        <v>5</v>
      </c>
      <c r="O23" s="78">
        <v>4</v>
      </c>
      <c r="P23" s="78">
        <v>5</v>
      </c>
      <c r="Q23" s="78"/>
      <c r="R23" s="78"/>
      <c r="S23" s="78"/>
      <c r="T23" s="78"/>
      <c r="U23" s="78"/>
      <c r="V23" s="230">
        <f t="shared" si="0"/>
        <v>4</v>
      </c>
      <c r="W23" s="182">
        <f t="shared" si="1"/>
        <v>0</v>
      </c>
      <c r="X23" s="182">
        <f t="shared" si="2"/>
        <v>0</v>
      </c>
      <c r="Y23" s="182">
        <f t="shared" si="3"/>
        <v>0</v>
      </c>
      <c r="Z23" s="182">
        <f t="shared" si="4"/>
        <v>0</v>
      </c>
      <c r="AA23" s="182">
        <f t="shared" si="5"/>
        <v>4</v>
      </c>
      <c r="AB23" s="182">
        <f t="shared" si="6"/>
        <v>5</v>
      </c>
      <c r="AC23" s="182">
        <f t="shared" si="7"/>
        <v>9</v>
      </c>
      <c r="AD23" s="227">
        <f t="shared" si="8"/>
        <v>4.5555555555555554</v>
      </c>
      <c r="AE23" s="228">
        <f t="shared" si="9"/>
        <v>0</v>
      </c>
      <c r="AF23" s="1"/>
      <c r="AG23" s="229" t="str">
        <f t="shared" si="10"/>
        <v/>
      </c>
      <c r="AH23" s="229" t="str">
        <f t="shared" si="11"/>
        <v/>
      </c>
      <c r="AI23" s="229">
        <f t="shared" si="12"/>
        <v>4</v>
      </c>
      <c r="AJ23" s="229">
        <f t="shared" si="13"/>
        <v>5</v>
      </c>
      <c r="AK23" s="229">
        <f t="shared" si="14"/>
        <v>5</v>
      </c>
      <c r="AL23" s="229">
        <f t="shared" si="15"/>
        <v>5</v>
      </c>
      <c r="AM23" s="229">
        <f t="shared" si="16"/>
        <v>4</v>
      </c>
      <c r="AN23" s="229">
        <f t="shared" si="17"/>
        <v>4</v>
      </c>
      <c r="AO23" s="229">
        <f t="shared" si="18"/>
        <v>5</v>
      </c>
      <c r="AP23" s="229">
        <f t="shared" si="19"/>
        <v>4</v>
      </c>
      <c r="AQ23" s="229">
        <f t="shared" si="20"/>
        <v>5</v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36" x14ac:dyDescent="0.25">
      <c r="A24" s="73">
        <v>19</v>
      </c>
      <c r="B24" s="190"/>
      <c r="C24" s="108" t="s">
        <v>31</v>
      </c>
      <c r="D24" s="203" t="s">
        <v>962</v>
      </c>
      <c r="E24" s="77">
        <v>2641</v>
      </c>
      <c r="F24" s="78"/>
      <c r="G24" s="78"/>
      <c r="H24" s="78">
        <v>3</v>
      </c>
      <c r="I24" s="78">
        <v>5</v>
      </c>
      <c r="J24" s="78">
        <v>4</v>
      </c>
      <c r="K24" s="78">
        <v>5</v>
      </c>
      <c r="L24" s="78">
        <v>4</v>
      </c>
      <c r="M24" s="78">
        <v>5</v>
      </c>
      <c r="N24" s="78">
        <v>4</v>
      </c>
      <c r="O24" s="78">
        <v>4</v>
      </c>
      <c r="P24" s="78">
        <v>5</v>
      </c>
      <c r="Q24" s="78"/>
      <c r="R24" s="78"/>
      <c r="S24" s="78"/>
      <c r="T24" s="78"/>
      <c r="U24" s="78"/>
      <c r="V24" s="230">
        <f t="shared" si="0"/>
        <v>3</v>
      </c>
      <c r="W24" s="182">
        <f t="shared" si="1"/>
        <v>0</v>
      </c>
      <c r="X24" s="182">
        <f t="shared" si="2"/>
        <v>0</v>
      </c>
      <c r="Y24" s="182">
        <f t="shared" si="3"/>
        <v>0</v>
      </c>
      <c r="Z24" s="182">
        <f t="shared" si="4"/>
        <v>1</v>
      </c>
      <c r="AA24" s="182">
        <f t="shared" si="5"/>
        <v>4</v>
      </c>
      <c r="AB24" s="182">
        <f t="shared" si="6"/>
        <v>4</v>
      </c>
      <c r="AC24" s="182">
        <f t="shared" si="7"/>
        <v>9</v>
      </c>
      <c r="AD24" s="227">
        <f t="shared" si="8"/>
        <v>4.333333333333333</v>
      </c>
      <c r="AE24" s="228">
        <f t="shared" si="9"/>
        <v>0</v>
      </c>
      <c r="AF24" s="1"/>
      <c r="AG24" s="229" t="str">
        <f t="shared" si="10"/>
        <v/>
      </c>
      <c r="AH24" s="229" t="str">
        <f t="shared" si="11"/>
        <v/>
      </c>
      <c r="AI24" s="229">
        <f t="shared" si="12"/>
        <v>3</v>
      </c>
      <c r="AJ24" s="229">
        <f t="shared" si="13"/>
        <v>5</v>
      </c>
      <c r="AK24" s="229">
        <f t="shared" si="14"/>
        <v>4</v>
      </c>
      <c r="AL24" s="229">
        <f t="shared" si="15"/>
        <v>5</v>
      </c>
      <c r="AM24" s="229">
        <f t="shared" si="16"/>
        <v>4</v>
      </c>
      <c r="AN24" s="229">
        <f t="shared" si="17"/>
        <v>5</v>
      </c>
      <c r="AO24" s="229">
        <f t="shared" si="18"/>
        <v>4</v>
      </c>
      <c r="AP24" s="229">
        <f t="shared" si="19"/>
        <v>4</v>
      </c>
      <c r="AQ24" s="229">
        <f t="shared" si="20"/>
        <v>5</v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36" x14ac:dyDescent="0.25">
      <c r="A25" s="73">
        <v>20</v>
      </c>
      <c r="B25" s="190"/>
      <c r="C25" s="108" t="s">
        <v>31</v>
      </c>
      <c r="D25" s="203" t="s">
        <v>963</v>
      </c>
      <c r="E25" s="77">
        <v>2641</v>
      </c>
      <c r="F25" s="78"/>
      <c r="G25" s="78"/>
      <c r="H25" s="78">
        <v>3</v>
      </c>
      <c r="I25" s="78">
        <v>4</v>
      </c>
      <c r="J25" s="78">
        <v>5</v>
      </c>
      <c r="K25" s="78">
        <v>4</v>
      </c>
      <c r="L25" s="78">
        <v>4</v>
      </c>
      <c r="M25" s="78">
        <v>3</v>
      </c>
      <c r="N25" s="78">
        <v>4</v>
      </c>
      <c r="O25" s="78">
        <v>3</v>
      </c>
      <c r="P25" s="78">
        <v>3</v>
      </c>
      <c r="Q25" s="78"/>
      <c r="R25" s="78"/>
      <c r="S25" s="78"/>
      <c r="T25" s="78"/>
      <c r="U25" s="78"/>
      <c r="V25" s="230">
        <f t="shared" si="0"/>
        <v>3</v>
      </c>
      <c r="W25" s="182">
        <f t="shared" si="1"/>
        <v>0</v>
      </c>
      <c r="X25" s="182">
        <f t="shared" si="2"/>
        <v>0</v>
      </c>
      <c r="Y25" s="182">
        <f t="shared" si="3"/>
        <v>0</v>
      </c>
      <c r="Z25" s="182">
        <f t="shared" si="4"/>
        <v>4</v>
      </c>
      <c r="AA25" s="182">
        <f t="shared" si="5"/>
        <v>4</v>
      </c>
      <c r="AB25" s="182">
        <f t="shared" si="6"/>
        <v>1</v>
      </c>
      <c r="AC25" s="182">
        <f t="shared" si="7"/>
        <v>9</v>
      </c>
      <c r="AD25" s="227">
        <f t="shared" si="8"/>
        <v>3.6666666666666665</v>
      </c>
      <c r="AE25" s="228">
        <f t="shared" si="9"/>
        <v>0</v>
      </c>
      <c r="AF25" s="1"/>
      <c r="AG25" s="229" t="str">
        <f t="shared" si="10"/>
        <v/>
      </c>
      <c r="AH25" s="229" t="str">
        <f t="shared" si="11"/>
        <v/>
      </c>
      <c r="AI25" s="229">
        <f t="shared" si="12"/>
        <v>3</v>
      </c>
      <c r="AJ25" s="229">
        <f t="shared" si="13"/>
        <v>4</v>
      </c>
      <c r="AK25" s="229">
        <f t="shared" si="14"/>
        <v>5</v>
      </c>
      <c r="AL25" s="229">
        <f t="shared" si="15"/>
        <v>4</v>
      </c>
      <c r="AM25" s="229">
        <f t="shared" si="16"/>
        <v>4</v>
      </c>
      <c r="AN25" s="229">
        <f t="shared" si="17"/>
        <v>3</v>
      </c>
      <c r="AO25" s="229">
        <f t="shared" si="18"/>
        <v>4</v>
      </c>
      <c r="AP25" s="229">
        <f t="shared" si="19"/>
        <v>3</v>
      </c>
      <c r="AQ25" s="229">
        <f t="shared" si="20"/>
        <v>3</v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73">
        <v>21</v>
      </c>
      <c r="B26" s="190"/>
      <c r="C26" s="108" t="s">
        <v>31</v>
      </c>
      <c r="D26" s="203" t="s">
        <v>964</v>
      </c>
      <c r="E26" s="77">
        <v>2641</v>
      </c>
      <c r="F26" s="78"/>
      <c r="G26" s="78"/>
      <c r="H26" s="78">
        <v>4</v>
      </c>
      <c r="I26" s="78">
        <v>5</v>
      </c>
      <c r="J26" s="78">
        <v>5</v>
      </c>
      <c r="K26" s="78">
        <v>5</v>
      </c>
      <c r="L26" s="78">
        <v>5</v>
      </c>
      <c r="M26" s="78">
        <v>5</v>
      </c>
      <c r="N26" s="78">
        <v>5</v>
      </c>
      <c r="O26" s="78">
        <v>5</v>
      </c>
      <c r="P26" s="78">
        <v>5</v>
      </c>
      <c r="Q26" s="78"/>
      <c r="R26" s="78"/>
      <c r="S26" s="78"/>
      <c r="T26" s="78"/>
      <c r="U26" s="78"/>
      <c r="V26" s="230">
        <f t="shared" si="0"/>
        <v>4</v>
      </c>
      <c r="W26" s="182">
        <f t="shared" si="1"/>
        <v>0</v>
      </c>
      <c r="X26" s="182">
        <f t="shared" si="2"/>
        <v>0</v>
      </c>
      <c r="Y26" s="182">
        <f t="shared" si="3"/>
        <v>0</v>
      </c>
      <c r="Z26" s="182">
        <f t="shared" si="4"/>
        <v>0</v>
      </c>
      <c r="AA26" s="182">
        <f t="shared" si="5"/>
        <v>1</v>
      </c>
      <c r="AB26" s="182">
        <f t="shared" si="6"/>
        <v>8</v>
      </c>
      <c r="AC26" s="182">
        <f t="shared" si="7"/>
        <v>9</v>
      </c>
      <c r="AD26" s="227">
        <f t="shared" si="8"/>
        <v>4.8888888888888893</v>
      </c>
      <c r="AE26" s="228">
        <f t="shared" si="9"/>
        <v>0</v>
      </c>
      <c r="AF26" s="1"/>
      <c r="AG26" s="229" t="str">
        <f t="shared" si="10"/>
        <v/>
      </c>
      <c r="AH26" s="229" t="str">
        <f t="shared" si="11"/>
        <v/>
      </c>
      <c r="AI26" s="229">
        <f t="shared" si="12"/>
        <v>4</v>
      </c>
      <c r="AJ26" s="229">
        <f t="shared" si="13"/>
        <v>5</v>
      </c>
      <c r="AK26" s="229">
        <f t="shared" si="14"/>
        <v>5</v>
      </c>
      <c r="AL26" s="229">
        <f t="shared" si="15"/>
        <v>5</v>
      </c>
      <c r="AM26" s="229">
        <f t="shared" si="16"/>
        <v>5</v>
      </c>
      <c r="AN26" s="229">
        <f t="shared" si="17"/>
        <v>5</v>
      </c>
      <c r="AO26" s="229">
        <f t="shared" si="18"/>
        <v>5</v>
      </c>
      <c r="AP26" s="229">
        <f t="shared" si="19"/>
        <v>5</v>
      </c>
      <c r="AQ26" s="229">
        <f t="shared" si="20"/>
        <v>5</v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54" x14ac:dyDescent="0.25">
      <c r="A27" s="73">
        <v>22</v>
      </c>
      <c r="B27" s="190"/>
      <c r="C27" s="108" t="s">
        <v>31</v>
      </c>
      <c r="D27" s="203" t="s">
        <v>965</v>
      </c>
      <c r="E27" s="77">
        <v>2641</v>
      </c>
      <c r="F27" s="78"/>
      <c r="G27" s="78"/>
      <c r="H27" s="78">
        <v>4</v>
      </c>
      <c r="I27" s="78">
        <v>5</v>
      </c>
      <c r="J27" s="78">
        <v>4</v>
      </c>
      <c r="K27" s="78">
        <v>5</v>
      </c>
      <c r="L27" s="78">
        <v>5</v>
      </c>
      <c r="M27" s="78">
        <v>4</v>
      </c>
      <c r="N27" s="78">
        <v>5</v>
      </c>
      <c r="O27" s="78">
        <v>5</v>
      </c>
      <c r="P27" s="78">
        <v>4</v>
      </c>
      <c r="Q27" s="78"/>
      <c r="R27" s="78"/>
      <c r="S27" s="78"/>
      <c r="T27" s="78"/>
      <c r="U27" s="78"/>
      <c r="V27" s="230">
        <f t="shared" si="0"/>
        <v>4</v>
      </c>
      <c r="W27" s="182">
        <f t="shared" si="1"/>
        <v>0</v>
      </c>
      <c r="X27" s="182">
        <f t="shared" si="2"/>
        <v>0</v>
      </c>
      <c r="Y27" s="182">
        <f t="shared" si="3"/>
        <v>0</v>
      </c>
      <c r="Z27" s="182">
        <f t="shared" si="4"/>
        <v>0</v>
      </c>
      <c r="AA27" s="182">
        <f t="shared" si="5"/>
        <v>4</v>
      </c>
      <c r="AB27" s="182">
        <f t="shared" si="6"/>
        <v>5</v>
      </c>
      <c r="AC27" s="182">
        <f t="shared" si="7"/>
        <v>9</v>
      </c>
      <c r="AD27" s="227">
        <f t="shared" si="8"/>
        <v>4.5555555555555554</v>
      </c>
      <c r="AE27" s="228">
        <f t="shared" si="9"/>
        <v>0</v>
      </c>
      <c r="AF27" s="1"/>
      <c r="AG27" s="229" t="str">
        <f t="shared" si="10"/>
        <v/>
      </c>
      <c r="AH27" s="229" t="str">
        <f t="shared" si="11"/>
        <v/>
      </c>
      <c r="AI27" s="229">
        <f t="shared" si="12"/>
        <v>4</v>
      </c>
      <c r="AJ27" s="229">
        <f t="shared" si="13"/>
        <v>5</v>
      </c>
      <c r="AK27" s="229">
        <f t="shared" si="14"/>
        <v>4</v>
      </c>
      <c r="AL27" s="229">
        <f t="shared" si="15"/>
        <v>5</v>
      </c>
      <c r="AM27" s="229">
        <f t="shared" si="16"/>
        <v>5</v>
      </c>
      <c r="AN27" s="229">
        <f t="shared" si="17"/>
        <v>4</v>
      </c>
      <c r="AO27" s="229">
        <f t="shared" si="18"/>
        <v>5</v>
      </c>
      <c r="AP27" s="229">
        <f t="shared" si="19"/>
        <v>5</v>
      </c>
      <c r="AQ27" s="229">
        <f t="shared" si="20"/>
        <v>4</v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54" x14ac:dyDescent="0.25">
      <c r="A28" s="73">
        <v>23</v>
      </c>
      <c r="B28" s="190"/>
      <c r="C28" s="108" t="s">
        <v>31</v>
      </c>
      <c r="D28" s="203" t="s">
        <v>966</v>
      </c>
      <c r="E28" s="77">
        <v>2641</v>
      </c>
      <c r="F28" s="78"/>
      <c r="G28" s="78"/>
      <c r="H28" s="78">
        <v>3</v>
      </c>
      <c r="I28" s="78">
        <v>4</v>
      </c>
      <c r="J28" s="78">
        <v>5</v>
      </c>
      <c r="K28" s="78">
        <v>5</v>
      </c>
      <c r="L28" s="78">
        <v>3</v>
      </c>
      <c r="M28" s="78">
        <v>4</v>
      </c>
      <c r="N28" s="78">
        <v>4</v>
      </c>
      <c r="O28" s="78">
        <v>4</v>
      </c>
      <c r="P28" s="78">
        <v>4</v>
      </c>
      <c r="Q28" s="78"/>
      <c r="R28" s="78"/>
      <c r="S28" s="78"/>
      <c r="T28" s="78"/>
      <c r="U28" s="78"/>
      <c r="V28" s="230">
        <f t="shared" si="0"/>
        <v>3</v>
      </c>
      <c r="W28" s="182">
        <f t="shared" si="1"/>
        <v>0</v>
      </c>
      <c r="X28" s="182">
        <f t="shared" si="2"/>
        <v>0</v>
      </c>
      <c r="Y28" s="182">
        <f t="shared" si="3"/>
        <v>0</v>
      </c>
      <c r="Z28" s="182">
        <f t="shared" si="4"/>
        <v>2</v>
      </c>
      <c r="AA28" s="182">
        <f t="shared" si="5"/>
        <v>5</v>
      </c>
      <c r="AB28" s="182">
        <f t="shared" si="6"/>
        <v>2</v>
      </c>
      <c r="AC28" s="182">
        <f t="shared" si="7"/>
        <v>9</v>
      </c>
      <c r="AD28" s="227">
        <f t="shared" si="8"/>
        <v>4</v>
      </c>
      <c r="AE28" s="228">
        <f t="shared" si="9"/>
        <v>0</v>
      </c>
      <c r="AF28" s="1"/>
      <c r="AG28" s="229" t="str">
        <f t="shared" si="10"/>
        <v/>
      </c>
      <c r="AH28" s="229" t="str">
        <f t="shared" si="11"/>
        <v/>
      </c>
      <c r="AI28" s="229">
        <f t="shared" si="12"/>
        <v>3</v>
      </c>
      <c r="AJ28" s="229">
        <f t="shared" si="13"/>
        <v>4</v>
      </c>
      <c r="AK28" s="229">
        <f t="shared" si="14"/>
        <v>5</v>
      </c>
      <c r="AL28" s="229">
        <f t="shared" si="15"/>
        <v>5</v>
      </c>
      <c r="AM28" s="229">
        <f t="shared" si="16"/>
        <v>3</v>
      </c>
      <c r="AN28" s="229">
        <f t="shared" si="17"/>
        <v>4</v>
      </c>
      <c r="AO28" s="229">
        <f t="shared" si="18"/>
        <v>4</v>
      </c>
      <c r="AP28" s="229">
        <f t="shared" si="19"/>
        <v>4</v>
      </c>
      <c r="AQ28" s="229">
        <f t="shared" si="20"/>
        <v>4</v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54" x14ac:dyDescent="0.25">
      <c r="A29" s="73">
        <v>24</v>
      </c>
      <c r="B29" s="190"/>
      <c r="C29" s="108" t="s">
        <v>31</v>
      </c>
      <c r="D29" s="203" t="s">
        <v>967</v>
      </c>
      <c r="E29" s="77">
        <v>2641</v>
      </c>
      <c r="F29" s="78"/>
      <c r="G29" s="78"/>
      <c r="H29" s="78">
        <v>4</v>
      </c>
      <c r="I29" s="78">
        <v>5</v>
      </c>
      <c r="J29" s="78">
        <v>5</v>
      </c>
      <c r="K29" s="78">
        <v>5</v>
      </c>
      <c r="L29" s="78">
        <v>4</v>
      </c>
      <c r="M29" s="78">
        <v>4</v>
      </c>
      <c r="N29" s="78">
        <v>4</v>
      </c>
      <c r="O29" s="78">
        <v>5</v>
      </c>
      <c r="P29" s="78">
        <v>4</v>
      </c>
      <c r="Q29" s="78"/>
      <c r="R29" s="78"/>
      <c r="S29" s="78"/>
      <c r="T29" s="78"/>
      <c r="U29" s="78"/>
      <c r="V29" s="230">
        <f t="shared" si="0"/>
        <v>4</v>
      </c>
      <c r="W29" s="182">
        <f t="shared" si="1"/>
        <v>0</v>
      </c>
      <c r="X29" s="182">
        <f t="shared" si="2"/>
        <v>0</v>
      </c>
      <c r="Y29" s="182">
        <f t="shared" si="3"/>
        <v>0</v>
      </c>
      <c r="Z29" s="182">
        <f t="shared" si="4"/>
        <v>0</v>
      </c>
      <c r="AA29" s="182">
        <f t="shared" si="5"/>
        <v>5</v>
      </c>
      <c r="AB29" s="182">
        <f t="shared" si="6"/>
        <v>4</v>
      </c>
      <c r="AC29" s="182">
        <f t="shared" si="7"/>
        <v>9</v>
      </c>
      <c r="AD29" s="227">
        <f t="shared" si="8"/>
        <v>4.4444444444444446</v>
      </c>
      <c r="AE29" s="228">
        <f t="shared" si="9"/>
        <v>0</v>
      </c>
      <c r="AF29" s="1"/>
      <c r="AG29" s="229" t="str">
        <f t="shared" si="10"/>
        <v/>
      </c>
      <c r="AH29" s="229" t="str">
        <f t="shared" si="11"/>
        <v/>
      </c>
      <c r="AI29" s="229">
        <f t="shared" si="12"/>
        <v>4</v>
      </c>
      <c r="AJ29" s="229">
        <f t="shared" si="13"/>
        <v>5</v>
      </c>
      <c r="AK29" s="229">
        <f t="shared" si="14"/>
        <v>5</v>
      </c>
      <c r="AL29" s="229">
        <f t="shared" si="15"/>
        <v>5</v>
      </c>
      <c r="AM29" s="229">
        <f t="shared" si="16"/>
        <v>4</v>
      </c>
      <c r="AN29" s="229">
        <f t="shared" si="17"/>
        <v>4</v>
      </c>
      <c r="AO29" s="229">
        <f t="shared" si="18"/>
        <v>4</v>
      </c>
      <c r="AP29" s="229">
        <f t="shared" si="19"/>
        <v>5</v>
      </c>
      <c r="AQ29" s="229">
        <f t="shared" si="20"/>
        <v>4</v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36" x14ac:dyDescent="0.25">
      <c r="A30" s="73">
        <v>25</v>
      </c>
      <c r="B30" s="190"/>
      <c r="C30" s="108" t="s">
        <v>31</v>
      </c>
      <c r="D30" s="203" t="s">
        <v>968</v>
      </c>
      <c r="E30" s="77">
        <v>2641</v>
      </c>
      <c r="F30" s="78"/>
      <c r="G30" s="78"/>
      <c r="H30" s="78">
        <v>5</v>
      </c>
      <c r="I30" s="78">
        <v>5</v>
      </c>
      <c r="J30" s="78">
        <v>5</v>
      </c>
      <c r="K30" s="78">
        <v>5</v>
      </c>
      <c r="L30" s="78">
        <v>5</v>
      </c>
      <c r="M30" s="78">
        <v>5</v>
      </c>
      <c r="N30" s="78">
        <v>5</v>
      </c>
      <c r="O30" s="78">
        <v>5</v>
      </c>
      <c r="P30" s="78">
        <v>5</v>
      </c>
      <c r="Q30" s="78"/>
      <c r="R30" s="78"/>
      <c r="S30" s="78"/>
      <c r="T30" s="78"/>
      <c r="U30" s="78"/>
      <c r="V30" s="230">
        <f t="shared" si="0"/>
        <v>5</v>
      </c>
      <c r="W30" s="182">
        <f t="shared" si="1"/>
        <v>0</v>
      </c>
      <c r="X30" s="182">
        <f t="shared" si="2"/>
        <v>0</v>
      </c>
      <c r="Y30" s="182">
        <f t="shared" si="3"/>
        <v>0</v>
      </c>
      <c r="Z30" s="182">
        <f t="shared" si="4"/>
        <v>0</v>
      </c>
      <c r="AA30" s="182">
        <f t="shared" si="5"/>
        <v>0</v>
      </c>
      <c r="AB30" s="182">
        <f t="shared" si="6"/>
        <v>9</v>
      </c>
      <c r="AC30" s="182">
        <f t="shared" si="7"/>
        <v>9</v>
      </c>
      <c r="AD30" s="227">
        <f t="shared" si="8"/>
        <v>5</v>
      </c>
      <c r="AE30" s="228">
        <f t="shared" si="9"/>
        <v>0</v>
      </c>
      <c r="AF30" s="1"/>
      <c r="AG30" s="229" t="str">
        <f t="shared" si="10"/>
        <v/>
      </c>
      <c r="AH30" s="229" t="str">
        <f t="shared" si="11"/>
        <v/>
      </c>
      <c r="AI30" s="229">
        <f t="shared" si="12"/>
        <v>5</v>
      </c>
      <c r="AJ30" s="229">
        <f t="shared" si="13"/>
        <v>5</v>
      </c>
      <c r="AK30" s="229">
        <f t="shared" si="14"/>
        <v>5</v>
      </c>
      <c r="AL30" s="229">
        <f t="shared" si="15"/>
        <v>5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5</v>
      </c>
      <c r="AQ30" s="229">
        <f t="shared" si="20"/>
        <v>5</v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36" x14ac:dyDescent="0.25">
      <c r="A31" s="73">
        <v>26</v>
      </c>
      <c r="B31" s="190"/>
      <c r="C31" s="108" t="s">
        <v>31</v>
      </c>
      <c r="D31" s="203" t="s">
        <v>969</v>
      </c>
      <c r="E31" s="77">
        <v>2641</v>
      </c>
      <c r="F31" s="78"/>
      <c r="G31" s="78"/>
      <c r="H31" s="78">
        <v>3</v>
      </c>
      <c r="I31" s="78">
        <v>4</v>
      </c>
      <c r="J31" s="78">
        <v>5</v>
      </c>
      <c r="K31" s="78">
        <v>4</v>
      </c>
      <c r="L31" s="78">
        <v>3</v>
      </c>
      <c r="M31" s="78">
        <v>3</v>
      </c>
      <c r="N31" s="78">
        <v>4</v>
      </c>
      <c r="O31" s="78">
        <v>5</v>
      </c>
      <c r="P31" s="78">
        <v>3</v>
      </c>
      <c r="Q31" s="78"/>
      <c r="R31" s="78"/>
      <c r="S31" s="78"/>
      <c r="T31" s="78"/>
      <c r="U31" s="78"/>
      <c r="V31" s="230">
        <f t="shared" si="0"/>
        <v>3</v>
      </c>
      <c r="W31" s="182">
        <f t="shared" si="1"/>
        <v>0</v>
      </c>
      <c r="X31" s="182">
        <f t="shared" si="2"/>
        <v>0</v>
      </c>
      <c r="Y31" s="182">
        <f t="shared" si="3"/>
        <v>0</v>
      </c>
      <c r="Z31" s="182">
        <f t="shared" si="4"/>
        <v>4</v>
      </c>
      <c r="AA31" s="182">
        <f t="shared" si="5"/>
        <v>3</v>
      </c>
      <c r="AB31" s="182">
        <f t="shared" si="6"/>
        <v>2</v>
      </c>
      <c r="AC31" s="182">
        <f t="shared" si="7"/>
        <v>9</v>
      </c>
      <c r="AD31" s="227">
        <f t="shared" si="8"/>
        <v>3.7777777777777777</v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>
        <f t="shared" si="12"/>
        <v>3</v>
      </c>
      <c r="AJ31" s="229">
        <f t="shared" si="13"/>
        <v>4</v>
      </c>
      <c r="AK31" s="229">
        <f t="shared" si="14"/>
        <v>5</v>
      </c>
      <c r="AL31" s="229">
        <f t="shared" si="15"/>
        <v>4</v>
      </c>
      <c r="AM31" s="229">
        <f t="shared" si="16"/>
        <v>3</v>
      </c>
      <c r="AN31" s="229">
        <f t="shared" si="17"/>
        <v>3</v>
      </c>
      <c r="AO31" s="229">
        <f t="shared" si="18"/>
        <v>4</v>
      </c>
      <c r="AP31" s="229">
        <f t="shared" si="19"/>
        <v>5</v>
      </c>
      <c r="AQ31" s="229">
        <f t="shared" si="20"/>
        <v>3</v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54" x14ac:dyDescent="0.25">
      <c r="A32" s="73">
        <v>27</v>
      </c>
      <c r="B32" s="27"/>
      <c r="C32" s="108" t="s">
        <v>31</v>
      </c>
      <c r="D32" s="206" t="s">
        <v>970</v>
      </c>
      <c r="E32" s="77">
        <v>2641</v>
      </c>
      <c r="F32" s="78"/>
      <c r="G32" s="78"/>
      <c r="H32" s="78">
        <v>3</v>
      </c>
      <c r="I32" s="78">
        <v>3</v>
      </c>
      <c r="J32" s="78">
        <v>5</v>
      </c>
      <c r="K32" s="78">
        <v>4</v>
      </c>
      <c r="L32" s="78">
        <v>3</v>
      </c>
      <c r="M32" s="78">
        <v>3</v>
      </c>
      <c r="N32" s="78">
        <v>4</v>
      </c>
      <c r="O32" s="78">
        <v>3</v>
      </c>
      <c r="P32" s="78">
        <v>4</v>
      </c>
      <c r="Q32" s="78"/>
      <c r="R32" s="78"/>
      <c r="S32" s="78"/>
      <c r="T32" s="78"/>
      <c r="U32" s="78"/>
      <c r="V32" s="230">
        <f t="shared" si="0"/>
        <v>3</v>
      </c>
      <c r="W32" s="182">
        <f t="shared" si="1"/>
        <v>0</v>
      </c>
      <c r="X32" s="182">
        <f t="shared" si="2"/>
        <v>0</v>
      </c>
      <c r="Y32" s="182">
        <f t="shared" si="3"/>
        <v>0</v>
      </c>
      <c r="Z32" s="182">
        <f t="shared" si="4"/>
        <v>5</v>
      </c>
      <c r="AA32" s="182">
        <f t="shared" si="5"/>
        <v>3</v>
      </c>
      <c r="AB32" s="182">
        <f t="shared" si="6"/>
        <v>1</v>
      </c>
      <c r="AC32" s="182">
        <f t="shared" si="7"/>
        <v>9</v>
      </c>
      <c r="AD32" s="227">
        <f t="shared" si="8"/>
        <v>3.5555555555555554</v>
      </c>
      <c r="AE32" s="228">
        <f t="shared" si="9"/>
        <v>0</v>
      </c>
      <c r="AF32" s="1"/>
      <c r="AG32" s="229" t="str">
        <f t="shared" si="10"/>
        <v/>
      </c>
      <c r="AH32" s="229" t="str">
        <f t="shared" si="11"/>
        <v/>
      </c>
      <c r="AI32" s="229">
        <f t="shared" si="12"/>
        <v>3</v>
      </c>
      <c r="AJ32" s="229">
        <f t="shared" si="13"/>
        <v>3</v>
      </c>
      <c r="AK32" s="229">
        <f t="shared" si="14"/>
        <v>5</v>
      </c>
      <c r="AL32" s="229">
        <f t="shared" si="15"/>
        <v>4</v>
      </c>
      <c r="AM32" s="229">
        <f t="shared" si="16"/>
        <v>3</v>
      </c>
      <c r="AN32" s="229">
        <f t="shared" si="17"/>
        <v>3</v>
      </c>
      <c r="AO32" s="229">
        <f t="shared" si="18"/>
        <v>4</v>
      </c>
      <c r="AP32" s="229">
        <f t="shared" si="19"/>
        <v>3</v>
      </c>
      <c r="AQ32" s="229">
        <f t="shared" si="20"/>
        <v>4</v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54" x14ac:dyDescent="0.25">
      <c r="A33" s="73">
        <v>28</v>
      </c>
      <c r="B33" s="27"/>
      <c r="C33" s="108" t="s">
        <v>31</v>
      </c>
      <c r="D33" s="203" t="s">
        <v>971</v>
      </c>
      <c r="E33" s="77">
        <v>2641</v>
      </c>
      <c r="F33" s="78"/>
      <c r="G33" s="78"/>
      <c r="H33" s="78">
        <v>3</v>
      </c>
      <c r="I33" s="78">
        <v>5</v>
      </c>
      <c r="J33" s="78">
        <v>4</v>
      </c>
      <c r="K33" s="78">
        <v>4</v>
      </c>
      <c r="L33" s="78">
        <v>3</v>
      </c>
      <c r="M33" s="78">
        <v>4</v>
      </c>
      <c r="N33" s="78">
        <v>4</v>
      </c>
      <c r="O33" s="78">
        <v>4</v>
      </c>
      <c r="P33" s="78">
        <v>4</v>
      </c>
      <c r="Q33" s="78"/>
      <c r="R33" s="78"/>
      <c r="S33" s="78"/>
      <c r="T33" s="78"/>
      <c r="U33" s="78"/>
      <c r="V33" s="230">
        <f t="shared" si="0"/>
        <v>3</v>
      </c>
      <c r="W33" s="182">
        <f t="shared" si="1"/>
        <v>0</v>
      </c>
      <c r="X33" s="182">
        <f t="shared" si="2"/>
        <v>0</v>
      </c>
      <c r="Y33" s="182">
        <f t="shared" si="3"/>
        <v>0</v>
      </c>
      <c r="Z33" s="182">
        <f t="shared" si="4"/>
        <v>2</v>
      </c>
      <c r="AA33" s="182">
        <f t="shared" si="5"/>
        <v>6</v>
      </c>
      <c r="AB33" s="182">
        <f t="shared" si="6"/>
        <v>1</v>
      </c>
      <c r="AC33" s="182">
        <f t="shared" si="7"/>
        <v>9</v>
      </c>
      <c r="AD33" s="227">
        <f t="shared" si="8"/>
        <v>3.8888888888888888</v>
      </c>
      <c r="AE33" s="228">
        <f t="shared" si="9"/>
        <v>0</v>
      </c>
      <c r="AF33" s="1"/>
      <c r="AG33" s="229" t="str">
        <f t="shared" si="10"/>
        <v/>
      </c>
      <c r="AH33" s="229" t="str">
        <f t="shared" si="11"/>
        <v/>
      </c>
      <c r="AI33" s="229">
        <f t="shared" si="12"/>
        <v>3</v>
      </c>
      <c r="AJ33" s="229">
        <f t="shared" si="13"/>
        <v>5</v>
      </c>
      <c r="AK33" s="229">
        <f t="shared" si="14"/>
        <v>4</v>
      </c>
      <c r="AL33" s="229">
        <f t="shared" si="15"/>
        <v>4</v>
      </c>
      <c r="AM33" s="229">
        <f t="shared" si="16"/>
        <v>3</v>
      </c>
      <c r="AN33" s="229">
        <f t="shared" si="17"/>
        <v>4</v>
      </c>
      <c r="AO33" s="229">
        <f t="shared" si="18"/>
        <v>4</v>
      </c>
      <c r="AP33" s="229">
        <f t="shared" si="19"/>
        <v>4</v>
      </c>
      <c r="AQ33" s="229">
        <f t="shared" si="20"/>
        <v>4</v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54" x14ac:dyDescent="0.25">
      <c r="A34" s="73">
        <v>29</v>
      </c>
      <c r="B34" s="110"/>
      <c r="C34" s="108" t="s">
        <v>31</v>
      </c>
      <c r="D34" s="206" t="s">
        <v>972</v>
      </c>
      <c r="E34" s="77">
        <v>2641</v>
      </c>
      <c r="F34" s="78"/>
      <c r="G34" s="78"/>
      <c r="H34" s="78">
        <v>3</v>
      </c>
      <c r="I34" s="78">
        <v>4</v>
      </c>
      <c r="J34" s="78">
        <v>5</v>
      </c>
      <c r="K34" s="78">
        <v>4</v>
      </c>
      <c r="L34" s="78">
        <v>3</v>
      </c>
      <c r="M34" s="78">
        <v>3</v>
      </c>
      <c r="N34" s="78">
        <v>4</v>
      </c>
      <c r="O34" s="78">
        <v>3</v>
      </c>
      <c r="P34" s="93">
        <v>4</v>
      </c>
      <c r="Q34" s="78"/>
      <c r="R34" s="78"/>
      <c r="S34" s="78"/>
      <c r="T34" s="78"/>
      <c r="U34" s="78"/>
      <c r="V34" s="230">
        <f t="shared" si="0"/>
        <v>3</v>
      </c>
      <c r="W34" s="182">
        <f t="shared" si="1"/>
        <v>0</v>
      </c>
      <c r="X34" s="182">
        <f t="shared" si="2"/>
        <v>0</v>
      </c>
      <c r="Y34" s="182">
        <f t="shared" si="3"/>
        <v>0</v>
      </c>
      <c r="Z34" s="182">
        <f t="shared" si="4"/>
        <v>4</v>
      </c>
      <c r="AA34" s="182">
        <f t="shared" si="5"/>
        <v>4</v>
      </c>
      <c r="AB34" s="182">
        <f t="shared" si="6"/>
        <v>1</v>
      </c>
      <c r="AC34" s="182">
        <f t="shared" si="7"/>
        <v>9</v>
      </c>
      <c r="AD34" s="227">
        <f t="shared" si="8"/>
        <v>3.6666666666666665</v>
      </c>
      <c r="AE34" s="228">
        <f t="shared" si="9"/>
        <v>0</v>
      </c>
      <c r="AF34" s="1"/>
      <c r="AG34" s="229" t="str">
        <f t="shared" si="10"/>
        <v/>
      </c>
      <c r="AH34" s="229" t="str">
        <f t="shared" si="11"/>
        <v/>
      </c>
      <c r="AI34" s="229">
        <f t="shared" si="12"/>
        <v>3</v>
      </c>
      <c r="AJ34" s="229">
        <f t="shared" si="13"/>
        <v>4</v>
      </c>
      <c r="AK34" s="229">
        <f t="shared" si="14"/>
        <v>5</v>
      </c>
      <c r="AL34" s="229">
        <f t="shared" si="15"/>
        <v>4</v>
      </c>
      <c r="AM34" s="229">
        <f t="shared" si="16"/>
        <v>3</v>
      </c>
      <c r="AN34" s="229">
        <f t="shared" si="17"/>
        <v>3</v>
      </c>
      <c r="AO34" s="229">
        <f t="shared" si="18"/>
        <v>4</v>
      </c>
      <c r="AP34" s="229">
        <f t="shared" si="19"/>
        <v>3</v>
      </c>
      <c r="AQ34" s="229">
        <f t="shared" si="20"/>
        <v>4</v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8" x14ac:dyDescent="0.25">
      <c r="A35" s="73">
        <v>30</v>
      </c>
      <c r="B35" s="110"/>
      <c r="C35" s="108"/>
      <c r="D35" s="203"/>
      <c r="E35" s="77"/>
      <c r="F35" s="78"/>
      <c r="G35" s="78"/>
      <c r="H35" s="78"/>
      <c r="I35" s="78"/>
      <c r="J35" s="78"/>
      <c r="K35" s="78"/>
      <c r="L35" s="78"/>
      <c r="M35" s="78"/>
      <c r="N35" s="78"/>
      <c r="O35" s="93"/>
      <c r="P35" s="78"/>
      <c r="Q35" s="93"/>
      <c r="R35" s="93"/>
      <c r="S35" s="78"/>
      <c r="T35" s="78"/>
      <c r="U35" s="78"/>
      <c r="V35" s="230">
        <f t="shared" si="0"/>
        <v>0</v>
      </c>
      <c r="W35" s="182">
        <f t="shared" si="1"/>
        <v>0</v>
      </c>
      <c r="X35" s="182">
        <f t="shared" si="2"/>
        <v>0</v>
      </c>
      <c r="Y35" s="182">
        <f t="shared" si="3"/>
        <v>0</v>
      </c>
      <c r="Z35" s="182">
        <f t="shared" si="4"/>
        <v>0</v>
      </c>
      <c r="AA35" s="182">
        <f t="shared" si="5"/>
        <v>0</v>
      </c>
      <c r="AB35" s="182">
        <f t="shared" si="6"/>
        <v>0</v>
      </c>
      <c r="AC35" s="182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78"/>
      <c r="M36" s="78"/>
      <c r="N36" s="78"/>
      <c r="O36" s="93"/>
      <c r="P36" s="78"/>
      <c r="Q36" s="93"/>
      <c r="R36" s="93"/>
      <c r="S36" s="78"/>
      <c r="T36" s="78"/>
      <c r="U36" s="78"/>
      <c r="V36" s="230">
        <f t="shared" si="0"/>
        <v>0</v>
      </c>
      <c r="W36" s="182">
        <f t="shared" si="1"/>
        <v>0</v>
      </c>
      <c r="X36" s="182">
        <f t="shared" si="2"/>
        <v>0</v>
      </c>
      <c r="Y36" s="182">
        <f t="shared" si="3"/>
        <v>0</v>
      </c>
      <c r="Z36" s="182">
        <f t="shared" si="4"/>
        <v>0</v>
      </c>
      <c r="AA36" s="182">
        <f t="shared" si="5"/>
        <v>0</v>
      </c>
      <c r="AB36" s="182">
        <f t="shared" si="6"/>
        <v>0</v>
      </c>
      <c r="AC36" s="182">
        <f t="shared" si="7"/>
        <v>0</v>
      </c>
      <c r="AD36" s="227" t="str">
        <f t="shared" si="8"/>
        <v/>
      </c>
      <c r="AE36" s="228">
        <f t="shared" si="9"/>
        <v>0</v>
      </c>
      <c r="AF36" s="1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COUNTIF(E6:E36,"2641")</f>
        <v>29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230">
        <f t="shared" si="0"/>
        <v>0</v>
      </c>
      <c r="W37" s="182">
        <f t="shared" si="1"/>
        <v>0</v>
      </c>
      <c r="X37" s="182">
        <f t="shared" si="2"/>
        <v>0</v>
      </c>
      <c r="Y37" s="182">
        <f t="shared" si="3"/>
        <v>0</v>
      </c>
      <c r="Z37" s="182">
        <f t="shared" si="4"/>
        <v>0</v>
      </c>
      <c r="AA37" s="182">
        <f t="shared" si="5"/>
        <v>0</v>
      </c>
      <c r="AB37" s="182">
        <f t="shared" si="6"/>
        <v>0</v>
      </c>
      <c r="AC37" s="182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62</v>
      </c>
      <c r="D38" s="119"/>
      <c r="E38" s="116"/>
      <c r="F38" s="279" t="str">
        <f t="array" ref="F38:U45">AG38:AV45</f>
        <v xml:space="preserve"> </v>
      </c>
      <c r="G38" s="279" t="str">
        <v xml:space="preserve"> </v>
      </c>
      <c r="H38" s="279">
        <v>3.8275862068965516</v>
      </c>
      <c r="I38" s="279">
        <v>4.3793103448275863</v>
      </c>
      <c r="J38" s="279">
        <v>4.6896551724137927</v>
      </c>
      <c r="K38" s="279">
        <v>4.4137931034482758</v>
      </c>
      <c r="L38" s="279">
        <v>4.068965517241379</v>
      </c>
      <c r="M38" s="279">
        <v>3.8275862068965516</v>
      </c>
      <c r="N38" s="279">
        <v>4.2758620689655169</v>
      </c>
      <c r="O38" s="121">
        <v>4.2758620689655169</v>
      </c>
      <c r="P38" s="121">
        <v>4.3793103448275863</v>
      </c>
      <c r="Q38" s="121" t="str">
        <v xml:space="preserve"> </v>
      </c>
      <c r="R38" s="121" t="str">
        <v xml:space="preserve"> </v>
      </c>
      <c r="S38" s="279" t="str">
        <v xml:space="preserve"> </v>
      </c>
      <c r="T38" s="279" t="str">
        <v xml:space="preserve"> </v>
      </c>
      <c r="U38" s="279" t="str">
        <v xml:space="preserve"> </v>
      </c>
      <c r="V38" s="116">
        <f>сводн.!T30</f>
        <v>3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43</v>
      </c>
      <c r="AA38" s="226">
        <f>SUM(AA6:AA37)</f>
        <v>113</v>
      </c>
      <c r="AB38" s="226">
        <f>SUM(AB6:AB37)</f>
        <v>105</v>
      </c>
      <c r="AC38" s="226">
        <f t="shared" si="7"/>
        <v>261</v>
      </c>
      <c r="AD38" s="227">
        <f t="shared" si="8"/>
        <v>4.2375478927203067</v>
      </c>
      <c r="AE38" s="281"/>
      <c r="AF38" s="1"/>
      <c r="AG38" s="282" t="str">
        <f t="shared" ref="AG38:AV38" si="27">IF(COUNT(AG6:AG37)=0," ",SUM(AG6:AG37)/COUNT(AG6:AG37))</f>
        <v xml:space="preserve"> </v>
      </c>
      <c r="AH38" s="282" t="str">
        <f t="shared" si="27"/>
        <v xml:space="preserve"> </v>
      </c>
      <c r="AI38" s="282">
        <f t="shared" si="27"/>
        <v>3.8275862068965516</v>
      </c>
      <c r="AJ38" s="282">
        <f t="shared" si="27"/>
        <v>4.3793103448275863</v>
      </c>
      <c r="AK38" s="282">
        <f t="shared" si="27"/>
        <v>4.6896551724137927</v>
      </c>
      <c r="AL38" s="282">
        <f t="shared" si="27"/>
        <v>4.4137931034482758</v>
      </c>
      <c r="AM38" s="282">
        <f t="shared" si="27"/>
        <v>4.068965517241379</v>
      </c>
      <c r="AN38" s="282">
        <f t="shared" si="27"/>
        <v>3.8275862068965516</v>
      </c>
      <c r="AO38" s="282">
        <f t="shared" si="27"/>
        <v>4.2758620689655169</v>
      </c>
      <c r="AP38" s="282">
        <f t="shared" si="27"/>
        <v>4.2758620689655169</v>
      </c>
      <c r="AQ38" s="282">
        <f t="shared" si="27"/>
        <v>4.3793103448275863</v>
      </c>
      <c r="AR38" s="282" t="str">
        <f t="shared" si="27"/>
        <v xml:space="preserve"> </v>
      </c>
      <c r="AS38" s="282" t="str">
        <f t="shared" si="27"/>
        <v xml:space="preserve"> </v>
      </c>
      <c r="AT38" s="282" t="str">
        <f t="shared" si="27"/>
        <v xml:space="preserve"> </v>
      </c>
      <c r="AU38" s="282" t="str">
        <f t="shared" si="27"/>
        <v xml:space="preserve"> </v>
      </c>
      <c r="AV38" s="283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63</v>
      </c>
      <c r="D39" s="128"/>
      <c r="E39" s="129"/>
      <c r="F39" s="284" t="str">
        <v>0</v>
      </c>
      <c r="G39" s="284" t="str">
        <v>0</v>
      </c>
      <c r="H39" s="284">
        <v>5</v>
      </c>
      <c r="I39" s="284">
        <v>14</v>
      </c>
      <c r="J39" s="284">
        <v>21</v>
      </c>
      <c r="K39" s="284">
        <v>15</v>
      </c>
      <c r="L39" s="284">
        <v>9</v>
      </c>
      <c r="M39" s="284">
        <v>6</v>
      </c>
      <c r="N39" s="284">
        <v>9</v>
      </c>
      <c r="O39" s="285">
        <v>12</v>
      </c>
      <c r="P39" s="285">
        <v>14</v>
      </c>
      <c r="Q39" s="285" t="str">
        <v>0</v>
      </c>
      <c r="R39" s="285" t="str">
        <v>0</v>
      </c>
      <c r="S39" s="284" t="str">
        <v>0</v>
      </c>
      <c r="T39" s="284" t="str">
        <v>0</v>
      </c>
      <c r="U39" s="284" t="str">
        <v xml:space="preserve"> </v>
      </c>
      <c r="V39" s="286">
        <f>IF(COUNTIF(V6:V37,5)=0,"0",COUNTIF(V6:V37,5))</f>
        <v>4</v>
      </c>
      <c r="W39" s="129"/>
      <c r="X39" s="287">
        <f>SUM(X38:AB38)</f>
        <v>261</v>
      </c>
      <c r="Y39" s="287"/>
      <c r="Z39" s="287"/>
      <c r="AA39" s="287"/>
      <c r="AB39" s="287"/>
      <c r="AC39" s="287"/>
      <c r="AD39" s="227">
        <f t="shared" si="8"/>
        <v>2</v>
      </c>
      <c r="AE39" s="288"/>
      <c r="AG39" s="289" t="str">
        <f t="shared" ref="AG39:AU39" si="28">IF(COUNTIF(AG6:AG37,5)=0,"0",COUNTIF(AG6:AG37,5))</f>
        <v>0</v>
      </c>
      <c r="AH39" s="289" t="str">
        <f t="shared" si="28"/>
        <v>0</v>
      </c>
      <c r="AI39" s="289">
        <f t="shared" si="28"/>
        <v>5</v>
      </c>
      <c r="AJ39" s="289">
        <f t="shared" si="28"/>
        <v>14</v>
      </c>
      <c r="AK39" s="289">
        <f t="shared" si="28"/>
        <v>21</v>
      </c>
      <c r="AL39" s="289">
        <f t="shared" si="28"/>
        <v>15</v>
      </c>
      <c r="AM39" s="289">
        <f t="shared" si="28"/>
        <v>9</v>
      </c>
      <c r="AN39" s="289">
        <f t="shared" si="28"/>
        <v>6</v>
      </c>
      <c r="AO39" s="289">
        <f t="shared" si="28"/>
        <v>9</v>
      </c>
      <c r="AP39" s="289">
        <f t="shared" si="28"/>
        <v>12</v>
      </c>
      <c r="AQ39" s="289">
        <f t="shared" si="28"/>
        <v>14</v>
      </c>
      <c r="AR39" s="289" t="str">
        <f t="shared" si="28"/>
        <v>0</v>
      </c>
      <c r="AS39" s="289" t="str">
        <f t="shared" si="28"/>
        <v>0</v>
      </c>
      <c r="AT39" s="289" t="str">
        <f t="shared" si="28"/>
        <v>0</v>
      </c>
      <c r="AU39" s="289" t="str">
        <f t="shared" si="28"/>
        <v>0</v>
      </c>
      <c r="AV39" s="290" t="str">
        <f>IF(COUNTIF(AV6:AV37,5)=0," ",COUNTIF(AV6:AV37,5))</f>
        <v xml:space="preserve"> </v>
      </c>
      <c r="AW39" s="289"/>
      <c r="AX39" s="291"/>
      <c r="AY39" s="292"/>
      <c r="AZ39" s="292"/>
      <c r="BA39" s="292"/>
      <c r="BB39" s="292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  <c r="CG39" s="293"/>
      <c r="CH39" s="293"/>
      <c r="CI39" s="293"/>
      <c r="CJ39" s="293"/>
      <c r="CK39" s="293"/>
      <c r="CL39" s="293"/>
      <c r="CM39" s="293"/>
    </row>
    <row r="40" spans="1:102" ht="13.2" x14ac:dyDescent="0.25">
      <c r="A40" s="142"/>
      <c r="B40" s="142"/>
      <c r="C40" s="143" t="s">
        <v>64</v>
      </c>
      <c r="D40" s="143"/>
      <c r="E40" s="144"/>
      <c r="F40" s="294" t="str">
        <v>0</v>
      </c>
      <c r="G40" s="294" t="str">
        <v>0</v>
      </c>
      <c r="H40" s="294">
        <v>14</v>
      </c>
      <c r="I40" s="294">
        <v>12</v>
      </c>
      <c r="J40" s="294">
        <v>7</v>
      </c>
      <c r="K40" s="294">
        <v>11</v>
      </c>
      <c r="L40" s="294">
        <v>13</v>
      </c>
      <c r="M40" s="294">
        <v>12</v>
      </c>
      <c r="N40" s="294">
        <v>19</v>
      </c>
      <c r="O40" s="295">
        <v>13</v>
      </c>
      <c r="P40" s="295">
        <v>12</v>
      </c>
      <c r="Q40" s="295" t="str">
        <v>0</v>
      </c>
      <c r="R40" s="295" t="str">
        <v>0</v>
      </c>
      <c r="S40" s="294" t="str">
        <v>0</v>
      </c>
      <c r="T40" s="294" t="str">
        <v>0</v>
      </c>
      <c r="U40" s="294" t="str">
        <v xml:space="preserve"> </v>
      </c>
      <c r="V40" s="296">
        <f>IF(COUNTIF(V6:V37,4)=0,"0",COUNTIF(V6:V37,4))</f>
        <v>10</v>
      </c>
      <c r="W40" s="297"/>
      <c r="X40" s="297"/>
      <c r="Y40" s="297" t="str">
        <f>IF(COUNTIF(Y6:Y37,4)=0," ",COUNTIF(Y6:Y37,4))</f>
        <v xml:space="preserve"> </v>
      </c>
      <c r="Z40" s="297">
        <f>IF(COUNTIF(Z6:Z37,4)=0," ",COUNTIF(Z6:Z37,4))</f>
        <v>3</v>
      </c>
      <c r="AA40" s="297">
        <f>IF(COUNTIF(AA6:AA37,4)=0," ",COUNTIF(AA6:AA37,4))</f>
        <v>7</v>
      </c>
      <c r="AB40" s="297">
        <f>IF(COUNTIF(AB6:AB37,4)=0," ",COUNTIF(AB6:AB37,4))</f>
        <v>3</v>
      </c>
      <c r="AC40" s="297"/>
      <c r="AD40" s="297"/>
      <c r="AE40" s="298" t="str">
        <f>IF(COUNTIF(AE6:AE37,4)=0," ",COUNTIF(AE6:AE37,4))</f>
        <v xml:space="preserve"> </v>
      </c>
      <c r="AF40" s="297" t="str">
        <f>IF(COUNTIF(AF6:AF37,4)=0," ",COUNTIF(AF6:AF37,4))</f>
        <v xml:space="preserve"> </v>
      </c>
      <c r="AG40" s="297" t="str">
        <f t="shared" ref="AG40:AU40" si="29">IF(COUNTIF(AG6:AG37,4)=0,"0",COUNTIF(AG6:AG37,4))</f>
        <v>0</v>
      </c>
      <c r="AH40" s="297" t="str">
        <f t="shared" si="29"/>
        <v>0</v>
      </c>
      <c r="AI40" s="297">
        <f t="shared" si="29"/>
        <v>14</v>
      </c>
      <c r="AJ40" s="297">
        <f t="shared" si="29"/>
        <v>12</v>
      </c>
      <c r="AK40" s="297">
        <f t="shared" si="29"/>
        <v>7</v>
      </c>
      <c r="AL40" s="297">
        <f t="shared" si="29"/>
        <v>11</v>
      </c>
      <c r="AM40" s="297">
        <f t="shared" si="29"/>
        <v>13</v>
      </c>
      <c r="AN40" s="297">
        <f t="shared" si="29"/>
        <v>12</v>
      </c>
      <c r="AO40" s="297">
        <f t="shared" si="29"/>
        <v>19</v>
      </c>
      <c r="AP40" s="297">
        <f t="shared" si="29"/>
        <v>13</v>
      </c>
      <c r="AQ40" s="297">
        <f t="shared" si="29"/>
        <v>12</v>
      </c>
      <c r="AR40" s="297" t="str">
        <f t="shared" si="29"/>
        <v>0</v>
      </c>
      <c r="AS40" s="297" t="str">
        <f t="shared" si="29"/>
        <v>0</v>
      </c>
      <c r="AT40" s="297" t="str">
        <f t="shared" si="29"/>
        <v>0</v>
      </c>
      <c r="AU40" s="297" t="str">
        <f t="shared" si="29"/>
        <v>0</v>
      </c>
      <c r="AV40" s="299" t="str">
        <f>IF(COUNTIF(AV6:AV37,4)=0," ",COUNTIF(AV6:AV37,4))</f>
        <v xml:space="preserve"> </v>
      </c>
      <c r="AW40" s="297"/>
      <c r="AX40" s="300"/>
      <c r="AY40" s="301"/>
      <c r="AZ40" s="301"/>
      <c r="BA40" s="301"/>
      <c r="BB40" s="301"/>
      <c r="BC40" s="301"/>
      <c r="BD40" s="301"/>
      <c r="BE40" s="301"/>
      <c r="BF40" s="301"/>
      <c r="BG40" s="301"/>
      <c r="BH40" s="301"/>
      <c r="BI40" s="301"/>
      <c r="BJ40" s="301"/>
      <c r="BK40" s="301"/>
      <c r="BL40" s="301"/>
      <c r="BM40" s="301"/>
      <c r="BN40" s="301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</row>
    <row r="41" spans="1:102" ht="13.2" x14ac:dyDescent="0.25">
      <c r="A41" s="155"/>
      <c r="B41" s="155"/>
      <c r="C41" s="156" t="s">
        <v>65</v>
      </c>
      <c r="D41" s="156"/>
      <c r="E41" s="157"/>
      <c r="F41" s="303" t="str">
        <v>0</v>
      </c>
      <c r="G41" s="303" t="str">
        <v>0</v>
      </c>
      <c r="H41" s="303">
        <v>10</v>
      </c>
      <c r="I41" s="303">
        <v>3</v>
      </c>
      <c r="J41" s="303">
        <v>1</v>
      </c>
      <c r="K41" s="303">
        <v>3</v>
      </c>
      <c r="L41" s="303">
        <v>7</v>
      </c>
      <c r="M41" s="303">
        <v>11</v>
      </c>
      <c r="N41" s="303">
        <v>1</v>
      </c>
      <c r="O41" s="304">
        <v>4</v>
      </c>
      <c r="P41" s="304">
        <v>3</v>
      </c>
      <c r="Q41" s="304" t="str">
        <v>0</v>
      </c>
      <c r="R41" s="304" t="str">
        <v>0</v>
      </c>
      <c r="S41" s="303" t="str">
        <v>0</v>
      </c>
      <c r="T41" s="303" t="str">
        <v>0</v>
      </c>
      <c r="U41" s="303" t="str">
        <v xml:space="preserve"> </v>
      </c>
      <c r="V41" s="305">
        <f>IF(COUNTIF(V6:V37,3)=0,"0",COUNTIF(V6:V37,3))</f>
        <v>15</v>
      </c>
      <c r="W41" s="306"/>
      <c r="X41" s="306"/>
      <c r="Y41" s="306" t="str">
        <f>IF(COUNTIF(Y6:Y37,3)=0," ",COUNTIF(Y6:Y37,3))</f>
        <v xml:space="preserve"> </v>
      </c>
      <c r="Z41" s="306" t="str">
        <f>IF(COUNTIF(Z6:Z37,3)=0," ",COUNTIF(Z6:Z37,3))</f>
        <v xml:space="preserve"> </v>
      </c>
      <c r="AA41" s="306">
        <f>IF(COUNTIF(AA6:AA37,3)=0," ",COUNTIF(AA6:AA37,3))</f>
        <v>4</v>
      </c>
      <c r="AB41" s="306">
        <f>IF(COUNTIF(AB6:AB37,3)=0," ",COUNTIF(AB6:AB37,3))</f>
        <v>2</v>
      </c>
      <c r="AC41" s="306"/>
      <c r="AD41" s="306"/>
      <c r="AE41" s="307" t="str">
        <f>IF(COUNTIF(AE6:AE37,3)=0," ",COUNTIF(AE6:AE37,3))</f>
        <v xml:space="preserve"> </v>
      </c>
      <c r="AF41" s="306" t="str">
        <f>IF(COUNTIF(AF6:AF37,3)=0," ",COUNTIF(AF6:AF37,3))</f>
        <v xml:space="preserve"> </v>
      </c>
      <c r="AG41" s="306" t="str">
        <f t="shared" ref="AG41:AU41" si="30">IF(COUNTIF(AG6:AG37,3)=0,"0",COUNTIF(AG6:AG37,3))</f>
        <v>0</v>
      </c>
      <c r="AH41" s="306" t="str">
        <f t="shared" si="30"/>
        <v>0</v>
      </c>
      <c r="AI41" s="306">
        <f t="shared" si="30"/>
        <v>10</v>
      </c>
      <c r="AJ41" s="306">
        <f t="shared" si="30"/>
        <v>3</v>
      </c>
      <c r="AK41" s="306">
        <f t="shared" si="30"/>
        <v>1</v>
      </c>
      <c r="AL41" s="306">
        <f t="shared" si="30"/>
        <v>3</v>
      </c>
      <c r="AM41" s="306">
        <f t="shared" si="30"/>
        <v>7</v>
      </c>
      <c r="AN41" s="306">
        <f t="shared" si="30"/>
        <v>11</v>
      </c>
      <c r="AO41" s="306">
        <f t="shared" si="30"/>
        <v>1</v>
      </c>
      <c r="AP41" s="306">
        <f t="shared" si="30"/>
        <v>4</v>
      </c>
      <c r="AQ41" s="306">
        <f t="shared" si="30"/>
        <v>3</v>
      </c>
      <c r="AR41" s="306" t="str">
        <f t="shared" si="30"/>
        <v>0</v>
      </c>
      <c r="AS41" s="306" t="str">
        <f t="shared" si="30"/>
        <v>0</v>
      </c>
      <c r="AT41" s="306" t="str">
        <f t="shared" si="30"/>
        <v>0</v>
      </c>
      <c r="AU41" s="306" t="str">
        <f t="shared" si="30"/>
        <v>0</v>
      </c>
      <c r="AV41" s="308" t="str">
        <f>IF(COUNTIF(AV6:AV37,3)=0," ",COUNTIF(AV6:AV37,3))</f>
        <v xml:space="preserve"> </v>
      </c>
      <c r="AW41" s="306"/>
      <c r="AX41" s="309"/>
      <c r="AY41" s="310"/>
      <c r="AZ41" s="310"/>
      <c r="BA41" s="310"/>
      <c r="BB41" s="310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1"/>
      <c r="BP41" s="311"/>
      <c r="BQ41" s="311"/>
      <c r="BR41" s="311"/>
      <c r="BS41" s="311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1"/>
      <c r="CJ41" s="311"/>
      <c r="CK41" s="311"/>
      <c r="CL41" s="311"/>
      <c r="CM41" s="311"/>
    </row>
    <row r="42" spans="1:102" ht="13.2" x14ac:dyDescent="0.25">
      <c r="A42" s="118"/>
      <c r="B42" s="118"/>
      <c r="C42" s="119" t="s">
        <v>66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2</v>
      </c>
      <c r="AA42" s="230">
        <f>IF(COUNTIF(AA6:AA37,2)=0," ",COUNTIF(AA6:AA37,2))</f>
        <v>1</v>
      </c>
      <c r="AB42" s="230">
        <f>IF(COUNTIF(AB6:AB37,2)=0," ",COUNTIF(AB6:AB37,2))</f>
        <v>3</v>
      </c>
      <c r="AC42" s="230"/>
      <c r="AD42" s="230"/>
      <c r="AE42" s="312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1">COUNTIF(AG6:AG36,2)+COUNTIF(AG6:AG36,"д")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0</v>
      </c>
      <c r="AN42" s="230">
        <f t="shared" si="31"/>
        <v>0</v>
      </c>
      <c r="AO42" s="230">
        <f t="shared" si="31"/>
        <v>0</v>
      </c>
      <c r="AP42" s="230">
        <f t="shared" si="31"/>
        <v>0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67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COUNTBLANK(AD6:AD35)</f>
        <v>1</v>
      </c>
      <c r="AE43" s="312" t="str">
        <f>IF(COUNTIF(AE6:AE37,"б")=0," ",COUNTIF(AE6:AE37,"б"))</f>
        <v xml:space="preserve"> </v>
      </c>
      <c r="AF43" s="313">
        <f t="shared" ref="AF43:BK43" si="33">IF(COUNTIF(AF6:AF37,"б")=0+COUNTIF(AF6:AF37,"а")=0,"0",COUNTIF(AF6:AF37,"б")+COUNTIF(AF6:AF37,"а"))</f>
        <v>0</v>
      </c>
      <c r="AG43" s="313">
        <f t="shared" si="33"/>
        <v>0</v>
      </c>
      <c r="AH43" s="313">
        <f t="shared" si="33"/>
        <v>0</v>
      </c>
      <c r="AI43" s="313">
        <f t="shared" si="33"/>
        <v>0</v>
      </c>
      <c r="AJ43" s="313">
        <f t="shared" si="33"/>
        <v>0</v>
      </c>
      <c r="AK43" s="313">
        <f t="shared" si="33"/>
        <v>0</v>
      </c>
      <c r="AL43" s="313">
        <f t="shared" si="33"/>
        <v>0</v>
      </c>
      <c r="AM43" s="313">
        <f t="shared" si="33"/>
        <v>0</v>
      </c>
      <c r="AN43" s="313">
        <f t="shared" si="33"/>
        <v>0</v>
      </c>
      <c r="AO43" s="313">
        <f t="shared" si="33"/>
        <v>0</v>
      </c>
      <c r="AP43" s="313">
        <f t="shared" si="33"/>
        <v>0</v>
      </c>
      <c r="AQ43" s="313">
        <f t="shared" si="33"/>
        <v>0</v>
      </c>
      <c r="AR43" s="313">
        <f t="shared" si="33"/>
        <v>0</v>
      </c>
      <c r="AS43" s="313">
        <f t="shared" si="33"/>
        <v>0</v>
      </c>
      <c r="AT43" s="313">
        <f t="shared" si="33"/>
        <v>0</v>
      </c>
      <c r="AU43" s="313">
        <f t="shared" si="33"/>
        <v>0</v>
      </c>
      <c r="AV43" s="313">
        <f t="shared" si="33"/>
        <v>0</v>
      </c>
      <c r="AW43" s="313">
        <f t="shared" si="33"/>
        <v>0</v>
      </c>
      <c r="AX43" s="313">
        <f t="shared" si="33"/>
        <v>0</v>
      </c>
      <c r="AY43" s="313">
        <f t="shared" si="33"/>
        <v>0</v>
      </c>
      <c r="AZ43" s="313">
        <f t="shared" si="33"/>
        <v>0</v>
      </c>
      <c r="BA43" s="313">
        <f t="shared" si="33"/>
        <v>0</v>
      </c>
      <c r="BB43" s="313">
        <f t="shared" si="33"/>
        <v>0</v>
      </c>
      <c r="BC43" s="313">
        <f t="shared" si="33"/>
        <v>0</v>
      </c>
      <c r="BD43" s="313">
        <f t="shared" si="33"/>
        <v>0</v>
      </c>
      <c r="BE43" s="313">
        <f t="shared" si="33"/>
        <v>0</v>
      </c>
      <c r="BF43" s="313">
        <f t="shared" si="33"/>
        <v>0</v>
      </c>
      <c r="BG43" s="313">
        <f t="shared" si="33"/>
        <v>0</v>
      </c>
      <c r="BH43" s="313">
        <f t="shared" si="33"/>
        <v>0</v>
      </c>
      <c r="BI43" s="313">
        <f t="shared" si="33"/>
        <v>0</v>
      </c>
      <c r="BJ43" s="313">
        <f t="shared" si="33"/>
        <v>0</v>
      </c>
      <c r="BK43" s="313">
        <f t="shared" si="33"/>
        <v>0</v>
      </c>
      <c r="BL43" s="313">
        <f t="shared" ref="BL43:CB43" si="34">IF(COUNTIF(BL6:BL37,"б")=0+COUNTIF(BL6:BL37,"а")=0,"0",COUNTIF(BL6:BL37,"б")+COUNTIF(BL6:BL37,"а"))</f>
        <v>0</v>
      </c>
      <c r="BM43" s="313">
        <f t="shared" si="34"/>
        <v>0</v>
      </c>
      <c r="BN43" s="313">
        <f t="shared" si="34"/>
        <v>0</v>
      </c>
      <c r="BO43" s="313">
        <f t="shared" si="34"/>
        <v>0</v>
      </c>
      <c r="BP43" s="313">
        <f t="shared" si="34"/>
        <v>0</v>
      </c>
      <c r="BQ43" s="313">
        <f t="shared" si="34"/>
        <v>0</v>
      </c>
      <c r="BR43" s="313">
        <f t="shared" si="34"/>
        <v>0</v>
      </c>
      <c r="BS43" s="313">
        <f t="shared" si="34"/>
        <v>0</v>
      </c>
      <c r="BT43" s="313">
        <f t="shared" si="34"/>
        <v>0</v>
      </c>
      <c r="BU43" s="313">
        <f t="shared" si="34"/>
        <v>0</v>
      </c>
      <c r="BV43" s="313">
        <f t="shared" si="34"/>
        <v>0</v>
      </c>
      <c r="BW43" s="313">
        <f t="shared" si="34"/>
        <v>0</v>
      </c>
      <c r="BX43" s="313">
        <f t="shared" si="34"/>
        <v>0</v>
      </c>
      <c r="BY43" s="313">
        <f t="shared" si="34"/>
        <v>0</v>
      </c>
      <c r="BZ43" s="313">
        <f t="shared" si="34"/>
        <v>0</v>
      </c>
      <c r="CA43" s="313">
        <f t="shared" si="34"/>
        <v>0</v>
      </c>
      <c r="CB43" s="313">
        <f t="shared" si="34"/>
        <v>0</v>
      </c>
    </row>
    <row r="44" spans="1:102" ht="13.2" x14ac:dyDescent="0.25">
      <c r="A44" s="118"/>
      <c r="B44" s="118"/>
      <c r="C44" s="119" t="s">
        <v>68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2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5">IF(COUNTIF(AG6:AG37,"з")=0,"0",COUNTIF(AG6:AG37,"з"))</f>
        <v>0</v>
      </c>
      <c r="AH44" s="230" t="str">
        <f t="shared" si="35"/>
        <v>0</v>
      </c>
      <c r="AI44" s="230" t="str">
        <f t="shared" si="35"/>
        <v>0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69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2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6">IF(COUNTIF(AG6:AG37,"н")=0,"0",COUNTIF(AG6:AG37,"н"))</f>
        <v>0</v>
      </c>
      <c r="AH45" s="230" t="str">
        <f t="shared" si="36"/>
        <v>0</v>
      </c>
      <c r="AI45" s="230" t="str">
        <f t="shared" si="36"/>
        <v>0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86" t="s">
        <v>759</v>
      </c>
      <c r="G2" s="245" t="s">
        <v>760</v>
      </c>
      <c r="H2" s="245"/>
      <c r="I2" s="245"/>
      <c r="J2" s="245"/>
      <c r="K2" s="245"/>
      <c r="L2" s="333"/>
      <c r="M2" s="186" t="s">
        <v>2</v>
      </c>
      <c r="N2" s="333"/>
      <c r="O2" s="333"/>
      <c r="P2" s="216"/>
      <c r="Q2" s="359" t="s">
        <v>277</v>
      </c>
      <c r="R2" s="26"/>
      <c r="S2" s="23"/>
      <c r="T2" s="23"/>
      <c r="U2" s="2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2642</v>
      </c>
      <c r="B3" s="29"/>
      <c r="C3" s="29"/>
      <c r="D3" s="30" t="s">
        <v>3</v>
      </c>
      <c r="E3" s="31"/>
      <c r="F3" s="33"/>
      <c r="G3" s="248" t="s">
        <v>973</v>
      </c>
      <c r="H3" s="248" t="s">
        <v>102</v>
      </c>
      <c r="I3" s="248" t="s">
        <v>73</v>
      </c>
      <c r="J3" s="33" t="s">
        <v>281</v>
      </c>
      <c r="K3" s="33" t="s">
        <v>10</v>
      </c>
      <c r="L3" s="33"/>
      <c r="M3" s="33" t="s">
        <v>350</v>
      </c>
      <c r="N3" s="33" t="s">
        <v>729</v>
      </c>
      <c r="O3" s="33" t="s">
        <v>830</v>
      </c>
      <c r="P3" s="33" t="s">
        <v>666</v>
      </c>
      <c r="Q3" s="33"/>
      <c r="R3" s="187"/>
      <c r="S3" s="32"/>
      <c r="T3" s="184"/>
      <c r="U3" s="366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361"/>
      <c r="G4" s="362"/>
      <c r="H4" s="362"/>
      <c r="I4" s="363"/>
      <c r="J4" s="363"/>
      <c r="K4" s="363"/>
      <c r="L4" s="364"/>
      <c r="M4" s="362"/>
      <c r="N4" s="363"/>
      <c r="O4" s="364"/>
      <c r="P4" s="362"/>
      <c r="Q4" s="363"/>
      <c r="R4" s="44"/>
      <c r="S4" s="44"/>
      <c r="T4" s="44"/>
      <c r="U4" s="199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/>
      <c r="G5" s="57" t="s">
        <v>941</v>
      </c>
      <c r="H5" s="58" t="s">
        <v>942</v>
      </c>
      <c r="I5" s="56" t="s">
        <v>20</v>
      </c>
      <c r="J5" s="57" t="s">
        <v>943</v>
      </c>
      <c r="K5" s="57" t="s">
        <v>526</v>
      </c>
      <c r="L5" s="61"/>
      <c r="M5" s="57" t="s">
        <v>771</v>
      </c>
      <c r="N5" s="57" t="s">
        <v>769</v>
      </c>
      <c r="O5" s="56" t="s">
        <v>770</v>
      </c>
      <c r="P5" s="57" t="s">
        <v>560</v>
      </c>
      <c r="Q5" s="57"/>
      <c r="R5" s="61"/>
      <c r="S5" s="61"/>
      <c r="T5" s="61"/>
      <c r="U5" s="200"/>
      <c r="V5" s="367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54" x14ac:dyDescent="0.25">
      <c r="A6" s="73">
        <v>1</v>
      </c>
      <c r="B6" s="74"/>
      <c r="C6" s="108" t="s">
        <v>572</v>
      </c>
      <c r="D6" s="203" t="s">
        <v>974</v>
      </c>
      <c r="E6" s="77">
        <v>2642</v>
      </c>
      <c r="F6" s="78"/>
      <c r="G6" s="78">
        <v>4</v>
      </c>
      <c r="H6" s="78">
        <v>3</v>
      </c>
      <c r="I6" s="78">
        <v>4</v>
      </c>
      <c r="J6" s="78">
        <v>3</v>
      </c>
      <c r="K6" s="78">
        <v>4</v>
      </c>
      <c r="L6" s="78"/>
      <c r="M6" s="78" t="s">
        <v>35</v>
      </c>
      <c r="N6" s="78">
        <v>4</v>
      </c>
      <c r="O6" s="78">
        <v>5</v>
      </c>
      <c r="P6" s="79">
        <v>5</v>
      </c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2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1</v>
      </c>
      <c r="Z6" s="81">
        <f t="shared" ref="Z6:Z37" si="4">COUNTIF(AG6:AV6,Z$5)</f>
        <v>2</v>
      </c>
      <c r="AA6" s="81">
        <f t="shared" ref="AA6:AA37" si="5">COUNTIF(AG6:AV6,AA$5)</f>
        <v>4</v>
      </c>
      <c r="AB6" s="81">
        <f t="shared" ref="AB6:AB37" si="6">COUNTIF(AG6:AV6,AB$5)</f>
        <v>2</v>
      </c>
      <c r="AC6" s="81">
        <f t="shared" ref="AC6:AC38" si="7">SUM(X6:AB6)</f>
        <v>9</v>
      </c>
      <c r="AD6" s="82">
        <f t="shared" ref="AD6:AD39" si="8">IF(ISERROR(((X6+Y6)*2+Z6*3+AA6*4+AB6*5)/SUM(X6,Y6:AB6)),"",((X6+Y6)*2+Z6*3+AA6*4+AB6*5)/SUM(X6,Y6:AB6))</f>
        <v>3.7777777777777777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>
        <f t="shared" ref="AH6:AH37" si="11">IF(ISERROR(VALUE(LEFT(G6))),LEFT(G6),VALUE(LEFT(G6)))</f>
        <v>4</v>
      </c>
      <c r="AI6" s="85">
        <f t="shared" ref="AI6:AI37" si="12">IF(ISERROR(VALUE(LEFT(H6))),LEFT(H6),VALUE(LEFT(H6)))</f>
        <v>3</v>
      </c>
      <c r="AJ6" s="85">
        <f t="shared" ref="AJ6:AJ37" si="13">IF(ISERROR(VALUE(LEFT(I6))),LEFT(I6),VALUE(LEFT(I6)))</f>
        <v>4</v>
      </c>
      <c r="AK6" s="85">
        <f t="shared" ref="AK6:AK37" si="14">IF(ISERROR(VALUE(LEFT(J6))),LEFT(J6),VALUE(LEFT(J6)))</f>
        <v>3</v>
      </c>
      <c r="AL6" s="85">
        <f t="shared" ref="AL6:AL37" si="15">IF(ISERROR(VALUE(LEFT(K6))),LEFT(K6),VALUE(LEFT(K6)))</f>
        <v>4</v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2</v>
      </c>
      <c r="AO6" s="85">
        <f t="shared" ref="AO6:AO37" si="18">IF(ISERROR(VALUE(LEFT(N6))),LEFT(N6),VALUE(LEFT(N6)))</f>
        <v>4</v>
      </c>
      <c r="AP6" s="85">
        <f t="shared" ref="AP6:AP37" si="19">IF(ISERROR(VALUE(LEFT(O6))),LEFT(O6),VALUE(LEFT(O6)))</f>
        <v>5</v>
      </c>
      <c r="AQ6" s="85">
        <f t="shared" ref="AQ6:AQ37" si="20">IF(ISERROR(VALUE(LEFT(P6))),LEFT(P6),VALUE(LEFT(P6)))</f>
        <v>5</v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54" x14ac:dyDescent="0.25">
      <c r="A7" s="73">
        <v>2</v>
      </c>
      <c r="B7" s="74"/>
      <c r="C7" s="108" t="s">
        <v>31</v>
      </c>
      <c r="D7" s="203" t="s">
        <v>975</v>
      </c>
      <c r="E7" s="77">
        <v>2642</v>
      </c>
      <c r="F7" s="78"/>
      <c r="G7" s="78">
        <v>5</v>
      </c>
      <c r="H7" s="78">
        <v>5</v>
      </c>
      <c r="I7" s="78">
        <v>5</v>
      </c>
      <c r="J7" s="78">
        <v>5</v>
      </c>
      <c r="K7" s="78">
        <v>5</v>
      </c>
      <c r="L7" s="78"/>
      <c r="M7" s="78">
        <v>4</v>
      </c>
      <c r="N7" s="78">
        <v>5</v>
      </c>
      <c r="O7" s="78">
        <v>5</v>
      </c>
      <c r="P7" s="79">
        <v>5</v>
      </c>
      <c r="Q7" s="78"/>
      <c r="R7" s="78"/>
      <c r="S7" s="78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1</v>
      </c>
      <c r="AB7" s="81">
        <f t="shared" si="6"/>
        <v>8</v>
      </c>
      <c r="AC7" s="81">
        <f t="shared" si="7"/>
        <v>9</v>
      </c>
      <c r="AD7" s="82">
        <f t="shared" si="8"/>
        <v>4.8888888888888893</v>
      </c>
      <c r="AE7" s="83">
        <f t="shared" si="9"/>
        <v>0</v>
      </c>
      <c r="AF7" s="84"/>
      <c r="AG7" s="85" t="str">
        <f t="shared" si="10"/>
        <v/>
      </c>
      <c r="AH7" s="85">
        <f t="shared" si="11"/>
        <v>5</v>
      </c>
      <c r="AI7" s="85">
        <f t="shared" si="12"/>
        <v>5</v>
      </c>
      <c r="AJ7" s="85">
        <f t="shared" si="13"/>
        <v>5</v>
      </c>
      <c r="AK7" s="85">
        <f t="shared" si="14"/>
        <v>5</v>
      </c>
      <c r="AL7" s="85">
        <f t="shared" si="15"/>
        <v>5</v>
      </c>
      <c r="AM7" s="85" t="str">
        <f t="shared" si="16"/>
        <v/>
      </c>
      <c r="AN7" s="85">
        <f t="shared" si="17"/>
        <v>4</v>
      </c>
      <c r="AO7" s="85">
        <f t="shared" si="18"/>
        <v>5</v>
      </c>
      <c r="AP7" s="85">
        <f t="shared" si="19"/>
        <v>5</v>
      </c>
      <c r="AQ7" s="85">
        <f t="shared" si="20"/>
        <v>5</v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54" x14ac:dyDescent="0.25">
      <c r="A8" s="73">
        <v>3</v>
      </c>
      <c r="B8" s="74"/>
      <c r="C8" s="108" t="s">
        <v>137</v>
      </c>
      <c r="D8" s="206" t="s">
        <v>976</v>
      </c>
      <c r="E8" s="77">
        <v>2642</v>
      </c>
      <c r="F8" s="78"/>
      <c r="G8" s="78">
        <v>4</v>
      </c>
      <c r="H8" s="78" t="s">
        <v>176</v>
      </c>
      <c r="I8" s="78">
        <v>5</v>
      </c>
      <c r="J8" s="78">
        <v>5</v>
      </c>
      <c r="K8" s="78">
        <v>5</v>
      </c>
      <c r="L8" s="78"/>
      <c r="M8" s="78">
        <v>4</v>
      </c>
      <c r="N8" s="78">
        <v>4</v>
      </c>
      <c r="O8" s="78">
        <v>3</v>
      </c>
      <c r="P8" s="79">
        <v>5</v>
      </c>
      <c r="Q8" s="78"/>
      <c r="R8" s="78"/>
      <c r="S8" s="78"/>
      <c r="T8" s="78"/>
      <c r="U8" s="79"/>
      <c r="V8" s="80">
        <f t="shared" si="0"/>
        <v>2</v>
      </c>
      <c r="W8" s="81">
        <f t="shared" si="1"/>
        <v>0</v>
      </c>
      <c r="X8" s="81">
        <f t="shared" si="2"/>
        <v>0</v>
      </c>
      <c r="Y8" s="81">
        <f t="shared" si="3"/>
        <v>1</v>
      </c>
      <c r="Z8" s="81">
        <f t="shared" si="4"/>
        <v>1</v>
      </c>
      <c r="AA8" s="81">
        <f t="shared" si="5"/>
        <v>3</v>
      </c>
      <c r="AB8" s="81">
        <f t="shared" si="6"/>
        <v>4</v>
      </c>
      <c r="AC8" s="81">
        <f t="shared" si="7"/>
        <v>9</v>
      </c>
      <c r="AD8" s="82">
        <f t="shared" si="8"/>
        <v>4.1111111111111107</v>
      </c>
      <c r="AE8" s="83">
        <f t="shared" si="9"/>
        <v>0</v>
      </c>
      <c r="AF8" s="84"/>
      <c r="AG8" s="85" t="str">
        <f t="shared" si="10"/>
        <v/>
      </c>
      <c r="AH8" s="85">
        <f t="shared" si="11"/>
        <v>4</v>
      </c>
      <c r="AI8" s="85">
        <f t="shared" si="12"/>
        <v>2</v>
      </c>
      <c r="AJ8" s="85">
        <f t="shared" si="13"/>
        <v>5</v>
      </c>
      <c r="AK8" s="85">
        <f t="shared" si="14"/>
        <v>5</v>
      </c>
      <c r="AL8" s="85">
        <f t="shared" si="15"/>
        <v>5</v>
      </c>
      <c r="AM8" s="85" t="str">
        <f t="shared" si="16"/>
        <v/>
      </c>
      <c r="AN8" s="85">
        <f t="shared" si="17"/>
        <v>4</v>
      </c>
      <c r="AO8" s="85">
        <f t="shared" si="18"/>
        <v>4</v>
      </c>
      <c r="AP8" s="85">
        <f t="shared" si="19"/>
        <v>3</v>
      </c>
      <c r="AQ8" s="85">
        <f t="shared" si="20"/>
        <v>5</v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54" x14ac:dyDescent="0.25">
      <c r="A9" s="73">
        <v>4</v>
      </c>
      <c r="B9" s="74"/>
      <c r="C9" s="108" t="s">
        <v>31</v>
      </c>
      <c r="D9" s="203" t="s">
        <v>977</v>
      </c>
      <c r="E9" s="77">
        <v>2642</v>
      </c>
      <c r="F9" s="78"/>
      <c r="G9" s="78">
        <v>4</v>
      </c>
      <c r="H9" s="78">
        <v>3</v>
      </c>
      <c r="I9" s="78">
        <v>4</v>
      </c>
      <c r="J9" s="78">
        <v>3</v>
      </c>
      <c r="K9" s="78">
        <v>4</v>
      </c>
      <c r="L9" s="78"/>
      <c r="M9" s="78">
        <v>4</v>
      </c>
      <c r="N9" s="78">
        <v>4</v>
      </c>
      <c r="O9" s="78">
        <v>5</v>
      </c>
      <c r="P9" s="79">
        <v>4</v>
      </c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2</v>
      </c>
      <c r="AA9" s="81">
        <f t="shared" si="5"/>
        <v>6</v>
      </c>
      <c r="AB9" s="81">
        <f t="shared" si="6"/>
        <v>1</v>
      </c>
      <c r="AC9" s="81">
        <f t="shared" si="7"/>
        <v>9</v>
      </c>
      <c r="AD9" s="82">
        <f t="shared" si="8"/>
        <v>3.8888888888888888</v>
      </c>
      <c r="AE9" s="83">
        <f t="shared" si="9"/>
        <v>0</v>
      </c>
      <c r="AF9" s="84"/>
      <c r="AG9" s="85" t="str">
        <f t="shared" si="10"/>
        <v/>
      </c>
      <c r="AH9" s="85">
        <f t="shared" si="11"/>
        <v>4</v>
      </c>
      <c r="AI9" s="85">
        <f t="shared" si="12"/>
        <v>3</v>
      </c>
      <c r="AJ9" s="85">
        <f t="shared" si="13"/>
        <v>4</v>
      </c>
      <c r="AK9" s="85">
        <f t="shared" si="14"/>
        <v>3</v>
      </c>
      <c r="AL9" s="85">
        <f t="shared" si="15"/>
        <v>4</v>
      </c>
      <c r="AM9" s="85" t="str">
        <f t="shared" si="16"/>
        <v/>
      </c>
      <c r="AN9" s="85">
        <f t="shared" si="17"/>
        <v>4</v>
      </c>
      <c r="AO9" s="85">
        <f t="shared" si="18"/>
        <v>4</v>
      </c>
      <c r="AP9" s="85">
        <f t="shared" si="19"/>
        <v>5</v>
      </c>
      <c r="AQ9" s="85">
        <f t="shared" si="20"/>
        <v>4</v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54" x14ac:dyDescent="0.25">
      <c r="A10" s="73">
        <v>5</v>
      </c>
      <c r="B10" s="74"/>
      <c r="C10" s="108" t="s">
        <v>31</v>
      </c>
      <c r="D10" s="206" t="s">
        <v>978</v>
      </c>
      <c r="E10" s="77">
        <v>2642</v>
      </c>
      <c r="F10" s="78"/>
      <c r="G10" s="78">
        <v>5</v>
      </c>
      <c r="H10" s="78">
        <v>5</v>
      </c>
      <c r="I10" s="78" t="s">
        <v>176</v>
      </c>
      <c r="J10" s="78">
        <v>5</v>
      </c>
      <c r="K10" s="78">
        <v>5</v>
      </c>
      <c r="L10" s="78"/>
      <c r="M10" s="78">
        <v>5</v>
      </c>
      <c r="N10" s="78">
        <v>5</v>
      </c>
      <c r="O10" s="78">
        <v>5</v>
      </c>
      <c r="P10" s="79">
        <v>5</v>
      </c>
      <c r="Q10" s="78"/>
      <c r="R10" s="78"/>
      <c r="S10" s="78"/>
      <c r="T10" s="78"/>
      <c r="U10" s="79"/>
      <c r="V10" s="80">
        <f t="shared" si="0"/>
        <v>2</v>
      </c>
      <c r="W10" s="81">
        <f t="shared" si="1"/>
        <v>0</v>
      </c>
      <c r="X10" s="81">
        <f t="shared" si="2"/>
        <v>0</v>
      </c>
      <c r="Y10" s="81">
        <f t="shared" si="3"/>
        <v>1</v>
      </c>
      <c r="Z10" s="81">
        <f t="shared" si="4"/>
        <v>0</v>
      </c>
      <c r="AA10" s="81">
        <f t="shared" si="5"/>
        <v>0</v>
      </c>
      <c r="AB10" s="81">
        <f t="shared" si="6"/>
        <v>8</v>
      </c>
      <c r="AC10" s="81">
        <f t="shared" si="7"/>
        <v>9</v>
      </c>
      <c r="AD10" s="82">
        <f t="shared" si="8"/>
        <v>4.666666666666667</v>
      </c>
      <c r="AE10" s="83">
        <f t="shared" si="9"/>
        <v>0</v>
      </c>
      <c r="AF10" s="84"/>
      <c r="AG10" s="85" t="str">
        <f t="shared" si="10"/>
        <v/>
      </c>
      <c r="AH10" s="85">
        <f t="shared" si="11"/>
        <v>5</v>
      </c>
      <c r="AI10" s="85">
        <f t="shared" si="12"/>
        <v>5</v>
      </c>
      <c r="AJ10" s="85">
        <f t="shared" si="13"/>
        <v>2</v>
      </c>
      <c r="AK10" s="85">
        <f t="shared" si="14"/>
        <v>5</v>
      </c>
      <c r="AL10" s="85">
        <f t="shared" si="15"/>
        <v>5</v>
      </c>
      <c r="AM10" s="85" t="str">
        <f t="shared" si="16"/>
        <v/>
      </c>
      <c r="AN10" s="85">
        <f t="shared" si="17"/>
        <v>5</v>
      </c>
      <c r="AO10" s="85">
        <f t="shared" si="18"/>
        <v>5</v>
      </c>
      <c r="AP10" s="85">
        <f t="shared" si="19"/>
        <v>5</v>
      </c>
      <c r="AQ10" s="85">
        <f t="shared" si="20"/>
        <v>5</v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54" x14ac:dyDescent="0.25">
      <c r="A11" s="73">
        <v>6</v>
      </c>
      <c r="B11" s="74"/>
      <c r="C11" s="108" t="s">
        <v>31</v>
      </c>
      <c r="D11" s="203" t="s">
        <v>979</v>
      </c>
      <c r="E11" s="77">
        <v>2642</v>
      </c>
      <c r="F11" s="78"/>
      <c r="G11" s="78">
        <v>3</v>
      </c>
      <c r="H11" s="78">
        <v>5</v>
      </c>
      <c r="I11" s="78">
        <v>5</v>
      </c>
      <c r="J11" s="78">
        <v>3</v>
      </c>
      <c r="K11" s="78">
        <v>3</v>
      </c>
      <c r="L11" s="78"/>
      <c r="M11" s="78">
        <v>3</v>
      </c>
      <c r="N11" s="78">
        <v>4</v>
      </c>
      <c r="O11" s="78">
        <v>4</v>
      </c>
      <c r="P11" s="78">
        <v>4</v>
      </c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4</v>
      </c>
      <c r="AA11" s="81">
        <f t="shared" si="5"/>
        <v>3</v>
      </c>
      <c r="AB11" s="81">
        <f t="shared" si="6"/>
        <v>2</v>
      </c>
      <c r="AC11" s="81">
        <f t="shared" si="7"/>
        <v>9</v>
      </c>
      <c r="AD11" s="82">
        <f t="shared" si="8"/>
        <v>3.7777777777777777</v>
      </c>
      <c r="AE11" s="90">
        <f t="shared" si="9"/>
        <v>0</v>
      </c>
      <c r="AG11" s="85" t="str">
        <f t="shared" si="10"/>
        <v/>
      </c>
      <c r="AH11" s="85">
        <f t="shared" si="11"/>
        <v>3</v>
      </c>
      <c r="AI11" s="85">
        <f t="shared" si="12"/>
        <v>5</v>
      </c>
      <c r="AJ11" s="85">
        <f t="shared" si="13"/>
        <v>5</v>
      </c>
      <c r="AK11" s="85">
        <f t="shared" si="14"/>
        <v>3</v>
      </c>
      <c r="AL11" s="85">
        <f t="shared" si="15"/>
        <v>3</v>
      </c>
      <c r="AM11" s="85" t="str">
        <f t="shared" si="16"/>
        <v/>
      </c>
      <c r="AN11" s="85">
        <f t="shared" si="17"/>
        <v>3</v>
      </c>
      <c r="AO11" s="85">
        <f t="shared" si="18"/>
        <v>4</v>
      </c>
      <c r="AP11" s="85">
        <f t="shared" si="19"/>
        <v>4</v>
      </c>
      <c r="AQ11" s="85">
        <f t="shared" si="20"/>
        <v>4</v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/>
      <c r="C12" s="108" t="s">
        <v>31</v>
      </c>
      <c r="D12" s="203" t="s">
        <v>980</v>
      </c>
      <c r="E12" s="77">
        <v>2642</v>
      </c>
      <c r="F12" s="78"/>
      <c r="G12" s="78">
        <v>3</v>
      </c>
      <c r="H12" s="78">
        <v>4</v>
      </c>
      <c r="I12" s="78">
        <v>5</v>
      </c>
      <c r="J12" s="78">
        <v>4</v>
      </c>
      <c r="K12" s="78">
        <v>4</v>
      </c>
      <c r="L12" s="78"/>
      <c r="M12" s="78">
        <v>3</v>
      </c>
      <c r="N12" s="78">
        <v>4</v>
      </c>
      <c r="O12" s="78">
        <v>4</v>
      </c>
      <c r="P12" s="79">
        <v>5</v>
      </c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2</v>
      </c>
      <c r="AA12" s="81">
        <f t="shared" si="5"/>
        <v>5</v>
      </c>
      <c r="AB12" s="81">
        <f t="shared" si="6"/>
        <v>2</v>
      </c>
      <c r="AC12" s="81">
        <f t="shared" si="7"/>
        <v>9</v>
      </c>
      <c r="AD12" s="82">
        <f t="shared" si="8"/>
        <v>4</v>
      </c>
      <c r="AE12" s="83">
        <f t="shared" si="9"/>
        <v>0</v>
      </c>
      <c r="AF12" s="84"/>
      <c r="AG12" s="85" t="str">
        <f t="shared" si="10"/>
        <v/>
      </c>
      <c r="AH12" s="85">
        <f t="shared" si="11"/>
        <v>3</v>
      </c>
      <c r="AI12" s="85">
        <f t="shared" si="12"/>
        <v>4</v>
      </c>
      <c r="AJ12" s="85">
        <f t="shared" si="13"/>
        <v>5</v>
      </c>
      <c r="AK12" s="85">
        <f t="shared" si="14"/>
        <v>4</v>
      </c>
      <c r="AL12" s="85">
        <f t="shared" si="15"/>
        <v>4</v>
      </c>
      <c r="AM12" s="85" t="str">
        <f t="shared" si="16"/>
        <v/>
      </c>
      <c r="AN12" s="85">
        <f t="shared" si="17"/>
        <v>3</v>
      </c>
      <c r="AO12" s="85">
        <f t="shared" si="18"/>
        <v>4</v>
      </c>
      <c r="AP12" s="85">
        <f t="shared" si="19"/>
        <v>4</v>
      </c>
      <c r="AQ12" s="85">
        <f t="shared" si="20"/>
        <v>5</v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/>
      <c r="C13" s="108" t="s">
        <v>31</v>
      </c>
      <c r="D13" s="203" t="s">
        <v>981</v>
      </c>
      <c r="E13" s="77">
        <v>2642</v>
      </c>
      <c r="F13" s="78"/>
      <c r="G13" s="78">
        <v>4</v>
      </c>
      <c r="H13" s="78">
        <v>4</v>
      </c>
      <c r="I13" s="78">
        <v>5</v>
      </c>
      <c r="J13" s="78">
        <v>4</v>
      </c>
      <c r="K13" s="78">
        <v>5</v>
      </c>
      <c r="L13" s="78"/>
      <c r="M13" s="78">
        <v>4</v>
      </c>
      <c r="N13" s="78">
        <v>5</v>
      </c>
      <c r="O13" s="78">
        <v>5</v>
      </c>
      <c r="P13" s="79">
        <v>4</v>
      </c>
      <c r="Q13" s="78"/>
      <c r="R13" s="78"/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5</v>
      </c>
      <c r="AB13" s="81">
        <f t="shared" si="6"/>
        <v>4</v>
      </c>
      <c r="AC13" s="81">
        <f t="shared" si="7"/>
        <v>9</v>
      </c>
      <c r="AD13" s="82">
        <f t="shared" si="8"/>
        <v>4.4444444444444446</v>
      </c>
      <c r="AE13" s="83">
        <f t="shared" si="9"/>
        <v>0</v>
      </c>
      <c r="AF13" s="84"/>
      <c r="AG13" s="85" t="str">
        <f t="shared" si="10"/>
        <v/>
      </c>
      <c r="AH13" s="85">
        <f t="shared" si="11"/>
        <v>4</v>
      </c>
      <c r="AI13" s="85">
        <f t="shared" si="12"/>
        <v>4</v>
      </c>
      <c r="AJ13" s="85">
        <f t="shared" si="13"/>
        <v>5</v>
      </c>
      <c r="AK13" s="85">
        <f t="shared" si="14"/>
        <v>4</v>
      </c>
      <c r="AL13" s="85">
        <f t="shared" si="15"/>
        <v>5</v>
      </c>
      <c r="AM13" s="85" t="str">
        <f t="shared" si="16"/>
        <v/>
      </c>
      <c r="AN13" s="85">
        <f t="shared" si="17"/>
        <v>4</v>
      </c>
      <c r="AO13" s="85">
        <f t="shared" si="18"/>
        <v>5</v>
      </c>
      <c r="AP13" s="85">
        <f t="shared" si="19"/>
        <v>5</v>
      </c>
      <c r="AQ13" s="85">
        <f t="shared" si="20"/>
        <v>4</v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273"/>
      <c r="C14" s="108" t="s">
        <v>31</v>
      </c>
      <c r="D14" s="203" t="s">
        <v>982</v>
      </c>
      <c r="E14" s="77">
        <v>2642</v>
      </c>
      <c r="F14" s="78"/>
      <c r="G14" s="78">
        <v>4</v>
      </c>
      <c r="H14" s="78">
        <v>3</v>
      </c>
      <c r="I14" s="78" t="s">
        <v>114</v>
      </c>
      <c r="J14" s="78">
        <v>4</v>
      </c>
      <c r="K14" s="78">
        <v>4</v>
      </c>
      <c r="L14" s="78"/>
      <c r="M14" s="78">
        <v>3</v>
      </c>
      <c r="N14" s="93">
        <v>4</v>
      </c>
      <c r="O14" s="78">
        <v>3</v>
      </c>
      <c r="P14" s="79">
        <v>5</v>
      </c>
      <c r="Q14" s="78"/>
      <c r="R14" s="78"/>
      <c r="S14" s="78"/>
      <c r="T14" s="78"/>
      <c r="U14" s="79"/>
      <c r="V14" s="80">
        <f t="shared" si="0"/>
        <v>2</v>
      </c>
      <c r="W14" s="81">
        <f t="shared" si="1"/>
        <v>0</v>
      </c>
      <c r="X14" s="81">
        <f t="shared" si="2"/>
        <v>0</v>
      </c>
      <c r="Y14" s="81">
        <f t="shared" si="3"/>
        <v>1</v>
      </c>
      <c r="Z14" s="81">
        <f t="shared" si="4"/>
        <v>3</v>
      </c>
      <c r="AA14" s="81">
        <f t="shared" si="5"/>
        <v>4</v>
      </c>
      <c r="AB14" s="81">
        <f t="shared" si="6"/>
        <v>1</v>
      </c>
      <c r="AC14" s="81">
        <f t="shared" si="7"/>
        <v>9</v>
      </c>
      <c r="AD14" s="95">
        <f t="shared" si="8"/>
        <v>3.5555555555555554</v>
      </c>
      <c r="AE14" s="96">
        <f t="shared" si="9"/>
        <v>0</v>
      </c>
      <c r="AF14" s="17"/>
      <c r="AG14" s="85" t="str">
        <f t="shared" si="10"/>
        <v/>
      </c>
      <c r="AH14" s="85">
        <f t="shared" si="11"/>
        <v>4</v>
      </c>
      <c r="AI14" s="85">
        <f t="shared" si="12"/>
        <v>3</v>
      </c>
      <c r="AJ14" s="85">
        <f t="shared" si="13"/>
        <v>2</v>
      </c>
      <c r="AK14" s="85">
        <f t="shared" si="14"/>
        <v>4</v>
      </c>
      <c r="AL14" s="85">
        <f t="shared" si="15"/>
        <v>4</v>
      </c>
      <c r="AM14" s="85" t="str">
        <f t="shared" si="16"/>
        <v/>
      </c>
      <c r="AN14" s="85">
        <f t="shared" si="17"/>
        <v>3</v>
      </c>
      <c r="AO14" s="85">
        <f t="shared" si="18"/>
        <v>4</v>
      </c>
      <c r="AP14" s="85">
        <f t="shared" si="19"/>
        <v>3</v>
      </c>
      <c r="AQ14" s="85">
        <f t="shared" si="20"/>
        <v>5</v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273"/>
      <c r="C15" s="108" t="s">
        <v>31</v>
      </c>
      <c r="D15" s="206" t="s">
        <v>983</v>
      </c>
      <c r="E15" s="77">
        <v>2642</v>
      </c>
      <c r="F15" s="78"/>
      <c r="G15" s="78">
        <v>5</v>
      </c>
      <c r="H15" s="78">
        <v>5</v>
      </c>
      <c r="I15" s="78">
        <v>5</v>
      </c>
      <c r="J15" s="78">
        <v>5</v>
      </c>
      <c r="K15" s="78">
        <v>5</v>
      </c>
      <c r="L15" s="78"/>
      <c r="M15" s="78">
        <v>4</v>
      </c>
      <c r="N15" s="93">
        <v>5</v>
      </c>
      <c r="O15" s="78">
        <v>5</v>
      </c>
      <c r="P15" s="79">
        <v>5</v>
      </c>
      <c r="Q15" s="78"/>
      <c r="R15" s="78"/>
      <c r="S15" s="78"/>
      <c r="T15" s="78"/>
      <c r="U15" s="79"/>
      <c r="V15" s="80">
        <f t="shared" si="0"/>
        <v>4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1</v>
      </c>
      <c r="AB15" s="81">
        <f t="shared" si="6"/>
        <v>8</v>
      </c>
      <c r="AC15" s="81">
        <f t="shared" si="7"/>
        <v>9</v>
      </c>
      <c r="AD15" s="95">
        <f t="shared" si="8"/>
        <v>4.8888888888888893</v>
      </c>
      <c r="AE15" s="96">
        <f t="shared" si="9"/>
        <v>0</v>
      </c>
      <c r="AF15" s="17"/>
      <c r="AG15" s="85" t="str">
        <f t="shared" si="10"/>
        <v/>
      </c>
      <c r="AH15" s="85">
        <f t="shared" si="11"/>
        <v>5</v>
      </c>
      <c r="AI15" s="85">
        <f t="shared" si="12"/>
        <v>5</v>
      </c>
      <c r="AJ15" s="85">
        <f t="shared" si="13"/>
        <v>5</v>
      </c>
      <c r="AK15" s="85">
        <f t="shared" si="14"/>
        <v>5</v>
      </c>
      <c r="AL15" s="85">
        <f t="shared" si="15"/>
        <v>5</v>
      </c>
      <c r="AM15" s="85" t="str">
        <f t="shared" si="16"/>
        <v/>
      </c>
      <c r="AN15" s="85">
        <f t="shared" si="17"/>
        <v>4</v>
      </c>
      <c r="AO15" s="85">
        <f t="shared" si="18"/>
        <v>5</v>
      </c>
      <c r="AP15" s="85">
        <f t="shared" si="19"/>
        <v>5</v>
      </c>
      <c r="AQ15" s="85">
        <f t="shared" si="20"/>
        <v>5</v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273"/>
      <c r="C16" s="108" t="s">
        <v>31</v>
      </c>
      <c r="D16" s="203" t="s">
        <v>984</v>
      </c>
      <c r="E16" s="77">
        <v>2642</v>
      </c>
      <c r="F16" s="78"/>
      <c r="G16" s="78">
        <v>5</v>
      </c>
      <c r="H16" s="78">
        <v>5</v>
      </c>
      <c r="I16" s="78">
        <v>5</v>
      </c>
      <c r="J16" s="78">
        <v>5</v>
      </c>
      <c r="K16" s="78">
        <v>5</v>
      </c>
      <c r="L16" s="78"/>
      <c r="M16" s="78">
        <v>4</v>
      </c>
      <c r="N16" s="93">
        <v>5</v>
      </c>
      <c r="O16" s="78">
        <v>5</v>
      </c>
      <c r="P16" s="79">
        <v>4</v>
      </c>
      <c r="Q16" s="78"/>
      <c r="R16" s="78"/>
      <c r="S16" s="78"/>
      <c r="T16" s="78"/>
      <c r="U16" s="79"/>
      <c r="V16" s="80">
        <f t="shared" si="0"/>
        <v>4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2</v>
      </c>
      <c r="AB16" s="81">
        <f t="shared" si="6"/>
        <v>7</v>
      </c>
      <c r="AC16" s="81">
        <f t="shared" si="7"/>
        <v>9</v>
      </c>
      <c r="AD16" s="95">
        <f t="shared" si="8"/>
        <v>4.7777777777777777</v>
      </c>
      <c r="AE16" s="96">
        <f t="shared" si="9"/>
        <v>0</v>
      </c>
      <c r="AF16" s="17"/>
      <c r="AG16" s="85" t="str">
        <f t="shared" si="10"/>
        <v/>
      </c>
      <c r="AH16" s="85">
        <f t="shared" si="11"/>
        <v>5</v>
      </c>
      <c r="AI16" s="85">
        <f t="shared" si="12"/>
        <v>5</v>
      </c>
      <c r="AJ16" s="85">
        <f t="shared" si="13"/>
        <v>5</v>
      </c>
      <c r="AK16" s="85">
        <f t="shared" si="14"/>
        <v>5</v>
      </c>
      <c r="AL16" s="85">
        <f t="shared" si="15"/>
        <v>5</v>
      </c>
      <c r="AM16" s="85" t="str">
        <f t="shared" si="16"/>
        <v/>
      </c>
      <c r="AN16" s="85">
        <f t="shared" si="17"/>
        <v>4</v>
      </c>
      <c r="AO16" s="85">
        <f t="shared" si="18"/>
        <v>5</v>
      </c>
      <c r="AP16" s="85">
        <f t="shared" si="19"/>
        <v>5</v>
      </c>
      <c r="AQ16" s="85">
        <f t="shared" si="20"/>
        <v>4</v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54" x14ac:dyDescent="0.25">
      <c r="A17" s="73">
        <v>12</v>
      </c>
      <c r="B17" s="274"/>
      <c r="C17" s="108" t="s">
        <v>31</v>
      </c>
      <c r="D17" s="203" t="s">
        <v>985</v>
      </c>
      <c r="E17" s="77">
        <v>2642</v>
      </c>
      <c r="F17" s="78"/>
      <c r="G17" s="78">
        <v>4</v>
      </c>
      <c r="H17" s="78">
        <v>4</v>
      </c>
      <c r="I17" s="78" t="s">
        <v>114</v>
      </c>
      <c r="J17" s="78">
        <v>3</v>
      </c>
      <c r="K17" s="78">
        <v>4</v>
      </c>
      <c r="L17" s="78"/>
      <c r="M17" s="78">
        <v>4</v>
      </c>
      <c r="N17" s="93">
        <v>4</v>
      </c>
      <c r="O17" s="78">
        <v>4</v>
      </c>
      <c r="P17" s="79">
        <v>5</v>
      </c>
      <c r="Q17" s="78"/>
      <c r="R17" s="78"/>
      <c r="S17" s="78"/>
      <c r="T17" s="78"/>
      <c r="U17" s="79"/>
      <c r="V17" s="80">
        <f t="shared" si="0"/>
        <v>2</v>
      </c>
      <c r="W17" s="81">
        <f t="shared" si="1"/>
        <v>0</v>
      </c>
      <c r="X17" s="81">
        <f t="shared" si="2"/>
        <v>0</v>
      </c>
      <c r="Y17" s="81">
        <f t="shared" si="3"/>
        <v>1</v>
      </c>
      <c r="Z17" s="81">
        <f t="shared" si="4"/>
        <v>1</v>
      </c>
      <c r="AA17" s="81">
        <f t="shared" si="5"/>
        <v>6</v>
      </c>
      <c r="AB17" s="81">
        <f t="shared" si="6"/>
        <v>1</v>
      </c>
      <c r="AC17" s="81">
        <f t="shared" si="7"/>
        <v>9</v>
      </c>
      <c r="AD17" s="95">
        <f t="shared" si="8"/>
        <v>3.7777777777777777</v>
      </c>
      <c r="AE17" s="96">
        <f t="shared" si="9"/>
        <v>0</v>
      </c>
      <c r="AF17" s="17"/>
      <c r="AG17" s="85" t="str">
        <f t="shared" si="10"/>
        <v/>
      </c>
      <c r="AH17" s="85">
        <f t="shared" si="11"/>
        <v>4</v>
      </c>
      <c r="AI17" s="85">
        <f t="shared" si="12"/>
        <v>4</v>
      </c>
      <c r="AJ17" s="85">
        <f t="shared" si="13"/>
        <v>2</v>
      </c>
      <c r="AK17" s="85">
        <f t="shared" si="14"/>
        <v>3</v>
      </c>
      <c r="AL17" s="85">
        <f t="shared" si="15"/>
        <v>4</v>
      </c>
      <c r="AM17" s="85" t="str">
        <f t="shared" si="16"/>
        <v/>
      </c>
      <c r="AN17" s="85">
        <f t="shared" si="17"/>
        <v>4</v>
      </c>
      <c r="AO17" s="85">
        <f t="shared" si="18"/>
        <v>4</v>
      </c>
      <c r="AP17" s="85">
        <f t="shared" si="19"/>
        <v>4</v>
      </c>
      <c r="AQ17" s="85">
        <f t="shared" si="20"/>
        <v>5</v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90"/>
      <c r="C18" s="108" t="s">
        <v>31</v>
      </c>
      <c r="D18" s="203" t="s">
        <v>986</v>
      </c>
      <c r="E18" s="77">
        <v>2642</v>
      </c>
      <c r="F18" s="78"/>
      <c r="G18" s="78">
        <v>5</v>
      </c>
      <c r="H18" s="78">
        <v>5</v>
      </c>
      <c r="I18" s="78">
        <v>5</v>
      </c>
      <c r="J18" s="78">
        <v>5</v>
      </c>
      <c r="K18" s="78">
        <v>5</v>
      </c>
      <c r="L18" s="78"/>
      <c r="M18" s="78">
        <v>3</v>
      </c>
      <c r="N18" s="93">
        <v>4</v>
      </c>
      <c r="O18" s="78">
        <v>5</v>
      </c>
      <c r="P18" s="79">
        <v>5</v>
      </c>
      <c r="Q18" s="78"/>
      <c r="R18" s="78"/>
      <c r="S18" s="78"/>
      <c r="T18" s="78"/>
      <c r="U18" s="79"/>
      <c r="V18" s="80">
        <f t="shared" si="0"/>
        <v>3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1</v>
      </c>
      <c r="AA18" s="81">
        <f t="shared" si="5"/>
        <v>1</v>
      </c>
      <c r="AB18" s="81">
        <f t="shared" si="6"/>
        <v>7</v>
      </c>
      <c r="AC18" s="81">
        <f t="shared" si="7"/>
        <v>9</v>
      </c>
      <c r="AD18" s="95">
        <f t="shared" si="8"/>
        <v>4.666666666666667</v>
      </c>
      <c r="AE18" s="96">
        <f t="shared" si="9"/>
        <v>0</v>
      </c>
      <c r="AF18" s="17"/>
      <c r="AG18" s="85" t="str">
        <f t="shared" si="10"/>
        <v/>
      </c>
      <c r="AH18" s="85">
        <f t="shared" si="11"/>
        <v>5</v>
      </c>
      <c r="AI18" s="85">
        <f t="shared" si="12"/>
        <v>5</v>
      </c>
      <c r="AJ18" s="85">
        <f t="shared" si="13"/>
        <v>5</v>
      </c>
      <c r="AK18" s="85">
        <f t="shared" si="14"/>
        <v>5</v>
      </c>
      <c r="AL18" s="85">
        <f t="shared" si="15"/>
        <v>5</v>
      </c>
      <c r="AM18" s="85" t="str">
        <f t="shared" si="16"/>
        <v/>
      </c>
      <c r="AN18" s="85">
        <f t="shared" si="17"/>
        <v>3</v>
      </c>
      <c r="AO18" s="85">
        <f t="shared" si="18"/>
        <v>4</v>
      </c>
      <c r="AP18" s="85">
        <f t="shared" si="19"/>
        <v>5</v>
      </c>
      <c r="AQ18" s="85">
        <f t="shared" si="20"/>
        <v>5</v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54" x14ac:dyDescent="0.25">
      <c r="A19" s="73">
        <v>14</v>
      </c>
      <c r="B19" s="190"/>
      <c r="C19" s="108" t="s">
        <v>31</v>
      </c>
      <c r="D19" s="206" t="s">
        <v>987</v>
      </c>
      <c r="E19" s="77">
        <v>2642</v>
      </c>
      <c r="F19" s="78"/>
      <c r="G19" s="78">
        <v>4</v>
      </c>
      <c r="H19" s="78">
        <v>5</v>
      </c>
      <c r="I19" s="78">
        <v>5</v>
      </c>
      <c r="J19" s="78">
        <v>5</v>
      </c>
      <c r="K19" s="78">
        <v>5</v>
      </c>
      <c r="L19" s="78"/>
      <c r="M19" s="78">
        <v>4</v>
      </c>
      <c r="N19" s="78">
        <v>5</v>
      </c>
      <c r="O19" s="78">
        <v>5</v>
      </c>
      <c r="P19" s="79">
        <v>4</v>
      </c>
      <c r="Q19" s="78"/>
      <c r="R19" s="202"/>
      <c r="S19" s="78"/>
      <c r="T19" s="78"/>
      <c r="U19" s="79"/>
      <c r="V19" s="80">
        <f t="shared" si="0"/>
        <v>4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3</v>
      </c>
      <c r="AB19" s="81">
        <f t="shared" si="6"/>
        <v>6</v>
      </c>
      <c r="AC19" s="81">
        <f t="shared" si="7"/>
        <v>9</v>
      </c>
      <c r="AD19" s="95">
        <f t="shared" si="8"/>
        <v>4.666666666666667</v>
      </c>
      <c r="AE19" s="96">
        <f t="shared" si="9"/>
        <v>0</v>
      </c>
      <c r="AF19" s="17"/>
      <c r="AG19" s="85" t="str">
        <f t="shared" si="10"/>
        <v/>
      </c>
      <c r="AH19" s="85">
        <f t="shared" si="11"/>
        <v>4</v>
      </c>
      <c r="AI19" s="85">
        <f t="shared" si="12"/>
        <v>5</v>
      </c>
      <c r="AJ19" s="85">
        <f t="shared" si="13"/>
        <v>5</v>
      </c>
      <c r="AK19" s="85">
        <f t="shared" si="14"/>
        <v>5</v>
      </c>
      <c r="AL19" s="85">
        <f t="shared" si="15"/>
        <v>5</v>
      </c>
      <c r="AM19" s="85" t="str">
        <f t="shared" si="16"/>
        <v/>
      </c>
      <c r="AN19" s="85">
        <f t="shared" si="17"/>
        <v>4</v>
      </c>
      <c r="AO19" s="85">
        <f t="shared" si="18"/>
        <v>5</v>
      </c>
      <c r="AP19" s="85">
        <f t="shared" si="19"/>
        <v>5</v>
      </c>
      <c r="AQ19" s="85">
        <f t="shared" si="20"/>
        <v>4</v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90"/>
      <c r="C20" s="108" t="s">
        <v>31</v>
      </c>
      <c r="D20" s="368" t="s">
        <v>988</v>
      </c>
      <c r="E20" s="77">
        <v>2642</v>
      </c>
      <c r="F20" s="78"/>
      <c r="G20" s="78">
        <v>4</v>
      </c>
      <c r="H20" s="78">
        <v>3</v>
      </c>
      <c r="I20" s="78" t="s">
        <v>114</v>
      </c>
      <c r="J20" s="78">
        <v>5</v>
      </c>
      <c r="K20" s="78">
        <v>4</v>
      </c>
      <c r="L20" s="78"/>
      <c r="M20" s="78">
        <v>5</v>
      </c>
      <c r="N20" s="93">
        <v>5</v>
      </c>
      <c r="O20" s="78">
        <v>5</v>
      </c>
      <c r="P20" s="79">
        <v>5</v>
      </c>
      <c r="Q20" s="78"/>
      <c r="R20" s="78"/>
      <c r="S20" s="78"/>
      <c r="T20" s="78"/>
      <c r="U20" s="79"/>
      <c r="V20" s="80">
        <f t="shared" si="0"/>
        <v>2</v>
      </c>
      <c r="W20" s="81">
        <f t="shared" si="1"/>
        <v>0</v>
      </c>
      <c r="X20" s="81">
        <f t="shared" si="2"/>
        <v>0</v>
      </c>
      <c r="Y20" s="81">
        <f t="shared" si="3"/>
        <v>1</v>
      </c>
      <c r="Z20" s="81">
        <f t="shared" si="4"/>
        <v>1</v>
      </c>
      <c r="AA20" s="81">
        <f t="shared" si="5"/>
        <v>2</v>
      </c>
      <c r="AB20" s="81">
        <f t="shared" si="6"/>
        <v>5</v>
      </c>
      <c r="AC20" s="81">
        <f t="shared" si="7"/>
        <v>9</v>
      </c>
      <c r="AD20" s="95">
        <f t="shared" si="8"/>
        <v>4.2222222222222223</v>
      </c>
      <c r="AE20" s="96">
        <f t="shared" si="9"/>
        <v>0</v>
      </c>
      <c r="AF20" s="17"/>
      <c r="AG20" s="85" t="str">
        <f t="shared" si="10"/>
        <v/>
      </c>
      <c r="AH20" s="85">
        <f t="shared" si="11"/>
        <v>4</v>
      </c>
      <c r="AI20" s="85">
        <f t="shared" si="12"/>
        <v>3</v>
      </c>
      <c r="AJ20" s="85">
        <f t="shared" si="13"/>
        <v>2</v>
      </c>
      <c r="AK20" s="85">
        <f t="shared" si="14"/>
        <v>5</v>
      </c>
      <c r="AL20" s="85">
        <f t="shared" si="15"/>
        <v>4</v>
      </c>
      <c r="AM20" s="85" t="str">
        <f t="shared" si="16"/>
        <v/>
      </c>
      <c r="AN20" s="85">
        <f t="shared" si="17"/>
        <v>5</v>
      </c>
      <c r="AO20" s="85">
        <f t="shared" si="18"/>
        <v>5</v>
      </c>
      <c r="AP20" s="85">
        <f t="shared" si="19"/>
        <v>5</v>
      </c>
      <c r="AQ20" s="85">
        <f t="shared" si="20"/>
        <v>5</v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54" x14ac:dyDescent="0.25">
      <c r="A21" s="73">
        <v>16</v>
      </c>
      <c r="B21" s="190"/>
      <c r="C21" s="108" t="s">
        <v>31</v>
      </c>
      <c r="D21" s="203" t="s">
        <v>989</v>
      </c>
      <c r="E21" s="77">
        <v>2642</v>
      </c>
      <c r="F21" s="78"/>
      <c r="G21" s="78">
        <v>4</v>
      </c>
      <c r="H21" s="78">
        <v>5</v>
      </c>
      <c r="I21" s="78">
        <v>5</v>
      </c>
      <c r="J21" s="78">
        <v>5</v>
      </c>
      <c r="K21" s="78">
        <v>4</v>
      </c>
      <c r="L21" s="78"/>
      <c r="M21" s="78">
        <v>3</v>
      </c>
      <c r="N21" s="93">
        <v>5</v>
      </c>
      <c r="O21" s="78">
        <v>4</v>
      </c>
      <c r="P21" s="79">
        <v>5</v>
      </c>
      <c r="Q21" s="78"/>
      <c r="R21" s="78"/>
      <c r="S21" s="78"/>
      <c r="T21" s="78"/>
      <c r="U21" s="79"/>
      <c r="V21" s="80">
        <f t="shared" si="0"/>
        <v>3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1</v>
      </c>
      <c r="AA21" s="81">
        <f t="shared" si="5"/>
        <v>3</v>
      </c>
      <c r="AB21" s="81">
        <f t="shared" si="6"/>
        <v>5</v>
      </c>
      <c r="AC21" s="81">
        <f t="shared" si="7"/>
        <v>9</v>
      </c>
      <c r="AD21" s="95">
        <f t="shared" si="8"/>
        <v>4.4444444444444446</v>
      </c>
      <c r="AE21" s="96">
        <f t="shared" si="9"/>
        <v>0</v>
      </c>
      <c r="AF21" s="17"/>
      <c r="AG21" s="85" t="str">
        <f t="shared" si="10"/>
        <v/>
      </c>
      <c r="AH21" s="85">
        <f t="shared" si="11"/>
        <v>4</v>
      </c>
      <c r="AI21" s="85">
        <f t="shared" si="12"/>
        <v>5</v>
      </c>
      <c r="AJ21" s="85">
        <f t="shared" si="13"/>
        <v>5</v>
      </c>
      <c r="AK21" s="85">
        <f t="shared" si="14"/>
        <v>5</v>
      </c>
      <c r="AL21" s="85">
        <f t="shared" si="15"/>
        <v>4</v>
      </c>
      <c r="AM21" s="85" t="str">
        <f t="shared" si="16"/>
        <v/>
      </c>
      <c r="AN21" s="85">
        <f t="shared" si="17"/>
        <v>3</v>
      </c>
      <c r="AO21" s="85">
        <f t="shared" si="18"/>
        <v>5</v>
      </c>
      <c r="AP21" s="85">
        <f t="shared" si="19"/>
        <v>4</v>
      </c>
      <c r="AQ21" s="85">
        <f t="shared" si="20"/>
        <v>5</v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90"/>
      <c r="C22" s="108" t="s">
        <v>31</v>
      </c>
      <c r="D22" s="203" t="s">
        <v>990</v>
      </c>
      <c r="E22" s="77">
        <v>2642</v>
      </c>
      <c r="F22" s="78"/>
      <c r="G22" s="78">
        <v>4</v>
      </c>
      <c r="H22" s="78">
        <v>5</v>
      </c>
      <c r="I22" s="78" t="s">
        <v>114</v>
      </c>
      <c r="J22" s="78">
        <v>5</v>
      </c>
      <c r="K22" s="78">
        <v>4</v>
      </c>
      <c r="L22" s="78"/>
      <c r="M22" s="78">
        <v>3</v>
      </c>
      <c r="N22" s="93">
        <v>4</v>
      </c>
      <c r="O22" s="78">
        <v>3</v>
      </c>
      <c r="P22" s="79">
        <v>4</v>
      </c>
      <c r="Q22" s="78"/>
      <c r="R22" s="78"/>
      <c r="S22" s="78"/>
      <c r="T22" s="78"/>
      <c r="U22" s="79"/>
      <c r="V22" s="80">
        <f t="shared" si="0"/>
        <v>2</v>
      </c>
      <c r="W22" s="81">
        <f t="shared" si="1"/>
        <v>0</v>
      </c>
      <c r="X22" s="81">
        <f t="shared" si="2"/>
        <v>0</v>
      </c>
      <c r="Y22" s="81">
        <f t="shared" si="3"/>
        <v>1</v>
      </c>
      <c r="Z22" s="81">
        <f t="shared" si="4"/>
        <v>2</v>
      </c>
      <c r="AA22" s="81">
        <f t="shared" si="5"/>
        <v>4</v>
      </c>
      <c r="AB22" s="81">
        <f t="shared" si="6"/>
        <v>2</v>
      </c>
      <c r="AC22" s="81">
        <f t="shared" si="7"/>
        <v>9</v>
      </c>
      <c r="AD22" s="95">
        <f t="shared" si="8"/>
        <v>3.7777777777777777</v>
      </c>
      <c r="AE22" s="96">
        <f t="shared" si="9"/>
        <v>0</v>
      </c>
      <c r="AF22" s="17"/>
      <c r="AG22" s="85" t="str">
        <f t="shared" si="10"/>
        <v/>
      </c>
      <c r="AH22" s="85">
        <f t="shared" si="11"/>
        <v>4</v>
      </c>
      <c r="AI22" s="85">
        <f t="shared" si="12"/>
        <v>5</v>
      </c>
      <c r="AJ22" s="85">
        <f t="shared" si="13"/>
        <v>2</v>
      </c>
      <c r="AK22" s="85">
        <f t="shared" si="14"/>
        <v>5</v>
      </c>
      <c r="AL22" s="85">
        <f t="shared" si="15"/>
        <v>4</v>
      </c>
      <c r="AM22" s="85" t="str">
        <f t="shared" si="16"/>
        <v/>
      </c>
      <c r="AN22" s="85">
        <f t="shared" si="17"/>
        <v>3</v>
      </c>
      <c r="AO22" s="85">
        <f t="shared" si="18"/>
        <v>4</v>
      </c>
      <c r="AP22" s="85">
        <f t="shared" si="19"/>
        <v>3</v>
      </c>
      <c r="AQ22" s="85">
        <f t="shared" si="20"/>
        <v>4</v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90"/>
      <c r="C23" s="108" t="s">
        <v>31</v>
      </c>
      <c r="D23" s="203" t="s">
        <v>991</v>
      </c>
      <c r="E23" s="77">
        <v>2642</v>
      </c>
      <c r="F23" s="78"/>
      <c r="G23" s="78">
        <v>5</v>
      </c>
      <c r="H23" s="78">
        <v>5</v>
      </c>
      <c r="I23" s="78">
        <v>5</v>
      </c>
      <c r="J23" s="78">
        <v>5</v>
      </c>
      <c r="K23" s="78">
        <v>5</v>
      </c>
      <c r="L23" s="78"/>
      <c r="M23" s="78">
        <v>4</v>
      </c>
      <c r="N23" s="93">
        <v>5</v>
      </c>
      <c r="O23" s="78">
        <v>5</v>
      </c>
      <c r="P23" s="79">
        <v>5</v>
      </c>
      <c r="Q23" s="78"/>
      <c r="R23" s="78"/>
      <c r="S23" s="78"/>
      <c r="T23" s="78"/>
      <c r="U23" s="79"/>
      <c r="V23" s="80">
        <f t="shared" si="0"/>
        <v>4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1</v>
      </c>
      <c r="AB23" s="81">
        <f t="shared" si="6"/>
        <v>8</v>
      </c>
      <c r="AC23" s="81">
        <f t="shared" si="7"/>
        <v>9</v>
      </c>
      <c r="AD23" s="95">
        <f t="shared" si="8"/>
        <v>4.8888888888888893</v>
      </c>
      <c r="AE23" s="96">
        <f t="shared" si="9"/>
        <v>0</v>
      </c>
      <c r="AF23" s="17"/>
      <c r="AG23" s="85" t="str">
        <f t="shared" si="10"/>
        <v/>
      </c>
      <c r="AH23" s="85">
        <f t="shared" si="11"/>
        <v>5</v>
      </c>
      <c r="AI23" s="85">
        <f t="shared" si="12"/>
        <v>5</v>
      </c>
      <c r="AJ23" s="85">
        <f t="shared" si="13"/>
        <v>5</v>
      </c>
      <c r="AK23" s="85">
        <f t="shared" si="14"/>
        <v>5</v>
      </c>
      <c r="AL23" s="85">
        <f t="shared" si="15"/>
        <v>5</v>
      </c>
      <c r="AM23" s="85" t="str">
        <f t="shared" si="16"/>
        <v/>
      </c>
      <c r="AN23" s="85">
        <f t="shared" si="17"/>
        <v>4</v>
      </c>
      <c r="AO23" s="85">
        <f t="shared" si="18"/>
        <v>5</v>
      </c>
      <c r="AP23" s="85">
        <f t="shared" si="19"/>
        <v>5</v>
      </c>
      <c r="AQ23" s="85">
        <f t="shared" si="20"/>
        <v>5</v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54" x14ac:dyDescent="0.25">
      <c r="A24" s="73">
        <v>19</v>
      </c>
      <c r="B24" s="190"/>
      <c r="C24" s="108" t="s">
        <v>572</v>
      </c>
      <c r="D24" s="203" t="s">
        <v>992</v>
      </c>
      <c r="E24" s="77">
        <v>2642</v>
      </c>
      <c r="F24" s="78"/>
      <c r="G24" s="78">
        <v>4</v>
      </c>
      <c r="H24" s="78">
        <v>4</v>
      </c>
      <c r="I24" s="78" t="s">
        <v>331</v>
      </c>
      <c r="J24" s="78" t="s">
        <v>331</v>
      </c>
      <c r="K24" s="78">
        <v>5</v>
      </c>
      <c r="L24" s="78"/>
      <c r="M24" s="78">
        <v>4</v>
      </c>
      <c r="N24" s="93">
        <v>5</v>
      </c>
      <c r="O24" s="78">
        <v>5</v>
      </c>
      <c r="P24" s="79">
        <v>5</v>
      </c>
      <c r="Q24" s="78"/>
      <c r="R24" s="78"/>
      <c r="S24" s="78"/>
      <c r="T24" s="78"/>
      <c r="U24" s="79"/>
      <c r="V24" s="80">
        <f t="shared" si="0"/>
        <v>4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3</v>
      </c>
      <c r="AB24" s="81">
        <f t="shared" si="6"/>
        <v>4</v>
      </c>
      <c r="AC24" s="81">
        <f t="shared" si="7"/>
        <v>7</v>
      </c>
      <c r="AD24" s="95">
        <f t="shared" si="8"/>
        <v>4.5714285714285712</v>
      </c>
      <c r="AE24" s="96">
        <f t="shared" si="9"/>
        <v>0</v>
      </c>
      <c r="AF24" s="17"/>
      <c r="AG24" s="85" t="str">
        <f t="shared" si="10"/>
        <v/>
      </c>
      <c r="AH24" s="85">
        <f t="shared" si="11"/>
        <v>4</v>
      </c>
      <c r="AI24" s="85">
        <f t="shared" si="12"/>
        <v>4</v>
      </c>
      <c r="AJ24" s="85" t="str">
        <f t="shared" si="13"/>
        <v>А</v>
      </c>
      <c r="AK24" s="85" t="str">
        <f t="shared" si="14"/>
        <v>А</v>
      </c>
      <c r="AL24" s="85">
        <f t="shared" si="15"/>
        <v>5</v>
      </c>
      <c r="AM24" s="85" t="str">
        <f t="shared" si="16"/>
        <v/>
      </c>
      <c r="AN24" s="85">
        <f t="shared" si="17"/>
        <v>4</v>
      </c>
      <c r="AO24" s="85">
        <f t="shared" si="18"/>
        <v>5</v>
      </c>
      <c r="AP24" s="85">
        <f t="shared" si="19"/>
        <v>5</v>
      </c>
      <c r="AQ24" s="85">
        <f t="shared" si="20"/>
        <v>5</v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54" x14ac:dyDescent="0.25">
      <c r="A25" s="73">
        <v>20</v>
      </c>
      <c r="B25" s="190"/>
      <c r="C25" s="108" t="s">
        <v>31</v>
      </c>
      <c r="D25" s="206" t="s">
        <v>993</v>
      </c>
      <c r="E25" s="77">
        <v>2642</v>
      </c>
      <c r="F25" s="78"/>
      <c r="G25" s="78">
        <v>4</v>
      </c>
      <c r="H25" s="78">
        <v>5</v>
      </c>
      <c r="I25" s="78" t="s">
        <v>114</v>
      </c>
      <c r="J25" s="78">
        <v>4</v>
      </c>
      <c r="K25" s="78">
        <v>4</v>
      </c>
      <c r="L25" s="78"/>
      <c r="M25" s="78">
        <v>3</v>
      </c>
      <c r="N25" s="93">
        <v>4</v>
      </c>
      <c r="O25" s="78">
        <v>4</v>
      </c>
      <c r="P25" s="79">
        <v>4</v>
      </c>
      <c r="Q25" s="78"/>
      <c r="R25" s="78"/>
      <c r="S25" s="78"/>
      <c r="T25" s="78"/>
      <c r="U25" s="79"/>
      <c r="V25" s="80">
        <f t="shared" si="0"/>
        <v>2</v>
      </c>
      <c r="W25" s="81">
        <f t="shared" si="1"/>
        <v>0</v>
      </c>
      <c r="X25" s="81">
        <f t="shared" si="2"/>
        <v>0</v>
      </c>
      <c r="Y25" s="81">
        <f t="shared" si="3"/>
        <v>1</v>
      </c>
      <c r="Z25" s="81">
        <f t="shared" si="4"/>
        <v>1</v>
      </c>
      <c r="AA25" s="81">
        <f t="shared" si="5"/>
        <v>6</v>
      </c>
      <c r="AB25" s="81">
        <f t="shared" si="6"/>
        <v>1</v>
      </c>
      <c r="AC25" s="81">
        <f t="shared" si="7"/>
        <v>9</v>
      </c>
      <c r="AD25" s="95">
        <f t="shared" si="8"/>
        <v>3.7777777777777777</v>
      </c>
      <c r="AE25" s="96">
        <f t="shared" si="9"/>
        <v>0</v>
      </c>
      <c r="AF25" s="17"/>
      <c r="AG25" s="85" t="str">
        <f t="shared" si="10"/>
        <v/>
      </c>
      <c r="AH25" s="85">
        <f t="shared" si="11"/>
        <v>4</v>
      </c>
      <c r="AI25" s="85">
        <f t="shared" si="12"/>
        <v>5</v>
      </c>
      <c r="AJ25" s="85">
        <f t="shared" si="13"/>
        <v>2</v>
      </c>
      <c r="AK25" s="85">
        <f t="shared" si="14"/>
        <v>4</v>
      </c>
      <c r="AL25" s="85">
        <f t="shared" si="15"/>
        <v>4</v>
      </c>
      <c r="AM25" s="85" t="str">
        <f t="shared" si="16"/>
        <v/>
      </c>
      <c r="AN25" s="85">
        <f t="shared" si="17"/>
        <v>3</v>
      </c>
      <c r="AO25" s="85">
        <f t="shared" si="18"/>
        <v>4</v>
      </c>
      <c r="AP25" s="85">
        <f t="shared" si="19"/>
        <v>4</v>
      </c>
      <c r="AQ25" s="85">
        <f t="shared" si="20"/>
        <v>4</v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54" x14ac:dyDescent="0.25">
      <c r="A26" s="73">
        <v>21</v>
      </c>
      <c r="B26" s="190"/>
      <c r="C26" s="108" t="s">
        <v>31</v>
      </c>
      <c r="D26" s="203" t="s">
        <v>994</v>
      </c>
      <c r="E26" s="77">
        <v>2642</v>
      </c>
      <c r="F26" s="78"/>
      <c r="G26" s="78">
        <v>5</v>
      </c>
      <c r="H26" s="78">
        <v>5</v>
      </c>
      <c r="I26" s="78">
        <v>4</v>
      </c>
      <c r="J26" s="78">
        <v>5</v>
      </c>
      <c r="K26" s="78">
        <v>4</v>
      </c>
      <c r="L26" s="78"/>
      <c r="M26" s="78">
        <v>5</v>
      </c>
      <c r="N26" s="93">
        <v>5</v>
      </c>
      <c r="O26" s="78">
        <v>5</v>
      </c>
      <c r="P26" s="79">
        <v>5</v>
      </c>
      <c r="Q26" s="78"/>
      <c r="R26" s="78"/>
      <c r="S26" s="78"/>
      <c r="T26" s="78"/>
      <c r="U26" s="79"/>
      <c r="V26" s="80">
        <f t="shared" si="0"/>
        <v>4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2</v>
      </c>
      <c r="AB26" s="81">
        <f t="shared" si="6"/>
        <v>7</v>
      </c>
      <c r="AC26" s="81">
        <f t="shared" si="7"/>
        <v>9</v>
      </c>
      <c r="AD26" s="95">
        <f t="shared" si="8"/>
        <v>4.7777777777777777</v>
      </c>
      <c r="AE26" s="96">
        <f t="shared" si="9"/>
        <v>0</v>
      </c>
      <c r="AF26" s="17"/>
      <c r="AG26" s="85" t="str">
        <f t="shared" si="10"/>
        <v/>
      </c>
      <c r="AH26" s="85">
        <f t="shared" si="11"/>
        <v>5</v>
      </c>
      <c r="AI26" s="85">
        <f t="shared" si="12"/>
        <v>5</v>
      </c>
      <c r="AJ26" s="85">
        <f t="shared" si="13"/>
        <v>4</v>
      </c>
      <c r="AK26" s="85">
        <f t="shared" si="14"/>
        <v>5</v>
      </c>
      <c r="AL26" s="85">
        <f t="shared" si="15"/>
        <v>4</v>
      </c>
      <c r="AM26" s="85" t="str">
        <f t="shared" si="16"/>
        <v/>
      </c>
      <c r="AN26" s="85">
        <f t="shared" si="17"/>
        <v>5</v>
      </c>
      <c r="AO26" s="85">
        <f t="shared" si="18"/>
        <v>5</v>
      </c>
      <c r="AP26" s="85">
        <f t="shared" si="19"/>
        <v>5</v>
      </c>
      <c r="AQ26" s="85">
        <f t="shared" si="20"/>
        <v>5</v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90"/>
      <c r="C27" s="108" t="s">
        <v>31</v>
      </c>
      <c r="D27" s="203" t="s">
        <v>995</v>
      </c>
      <c r="E27" s="77">
        <v>2642</v>
      </c>
      <c r="F27" s="78"/>
      <c r="G27" s="78">
        <v>4</v>
      </c>
      <c r="H27" s="78">
        <v>4</v>
      </c>
      <c r="I27" s="78">
        <v>4</v>
      </c>
      <c r="J27" s="78">
        <v>4</v>
      </c>
      <c r="K27" s="78">
        <v>4</v>
      </c>
      <c r="L27" s="78"/>
      <c r="M27" s="78">
        <v>4</v>
      </c>
      <c r="N27" s="93">
        <v>5</v>
      </c>
      <c r="O27" s="78">
        <v>5</v>
      </c>
      <c r="P27" s="79">
        <v>5</v>
      </c>
      <c r="Q27" s="78"/>
      <c r="R27" s="78"/>
      <c r="S27" s="78"/>
      <c r="T27" s="78"/>
      <c r="U27" s="79"/>
      <c r="V27" s="80">
        <f t="shared" si="0"/>
        <v>4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6</v>
      </c>
      <c r="AB27" s="81">
        <f t="shared" si="6"/>
        <v>3</v>
      </c>
      <c r="AC27" s="81">
        <f t="shared" si="7"/>
        <v>9</v>
      </c>
      <c r="AD27" s="95">
        <f t="shared" si="8"/>
        <v>4.333333333333333</v>
      </c>
      <c r="AE27" s="96">
        <f t="shared" si="9"/>
        <v>0</v>
      </c>
      <c r="AF27" s="17"/>
      <c r="AG27" s="85" t="str">
        <f t="shared" si="10"/>
        <v/>
      </c>
      <c r="AH27" s="85">
        <f t="shared" si="11"/>
        <v>4</v>
      </c>
      <c r="AI27" s="85">
        <f t="shared" si="12"/>
        <v>4</v>
      </c>
      <c r="AJ27" s="85">
        <f t="shared" si="13"/>
        <v>4</v>
      </c>
      <c r="AK27" s="85">
        <f t="shared" si="14"/>
        <v>4</v>
      </c>
      <c r="AL27" s="85">
        <f t="shared" si="15"/>
        <v>4</v>
      </c>
      <c r="AM27" s="85" t="str">
        <f t="shared" si="16"/>
        <v/>
      </c>
      <c r="AN27" s="85">
        <f t="shared" si="17"/>
        <v>4</v>
      </c>
      <c r="AO27" s="85">
        <f t="shared" si="18"/>
        <v>5</v>
      </c>
      <c r="AP27" s="85">
        <f t="shared" si="19"/>
        <v>5</v>
      </c>
      <c r="AQ27" s="85">
        <f t="shared" si="20"/>
        <v>5</v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90"/>
      <c r="C28" s="108" t="s">
        <v>31</v>
      </c>
      <c r="D28" s="206" t="s">
        <v>996</v>
      </c>
      <c r="E28" s="77">
        <v>2642</v>
      </c>
      <c r="F28" s="78"/>
      <c r="G28" s="78">
        <v>4</v>
      </c>
      <c r="H28" s="78">
        <v>4</v>
      </c>
      <c r="I28" s="78">
        <v>4</v>
      </c>
      <c r="J28" s="78">
        <v>5</v>
      </c>
      <c r="K28" s="78">
        <v>5</v>
      </c>
      <c r="L28" s="78"/>
      <c r="M28" s="78">
        <v>3</v>
      </c>
      <c r="N28" s="93">
        <v>4</v>
      </c>
      <c r="O28" s="78">
        <v>3</v>
      </c>
      <c r="P28" s="79">
        <v>5</v>
      </c>
      <c r="Q28" s="78"/>
      <c r="R28" s="78"/>
      <c r="S28" s="78"/>
      <c r="T28" s="78"/>
      <c r="U28" s="79"/>
      <c r="V28" s="80">
        <f t="shared" si="0"/>
        <v>3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2</v>
      </c>
      <c r="AA28" s="81">
        <f t="shared" si="5"/>
        <v>4</v>
      </c>
      <c r="AB28" s="81">
        <f t="shared" si="6"/>
        <v>3</v>
      </c>
      <c r="AC28" s="81">
        <f t="shared" si="7"/>
        <v>9</v>
      </c>
      <c r="AD28" s="95">
        <f t="shared" si="8"/>
        <v>4.1111111111111107</v>
      </c>
      <c r="AE28" s="96">
        <f t="shared" si="9"/>
        <v>0</v>
      </c>
      <c r="AF28" s="17"/>
      <c r="AG28" s="85" t="str">
        <f t="shared" si="10"/>
        <v/>
      </c>
      <c r="AH28" s="85">
        <f t="shared" si="11"/>
        <v>4</v>
      </c>
      <c r="AI28" s="85">
        <f t="shared" si="12"/>
        <v>4</v>
      </c>
      <c r="AJ28" s="85">
        <f t="shared" si="13"/>
        <v>4</v>
      </c>
      <c r="AK28" s="85">
        <f t="shared" si="14"/>
        <v>5</v>
      </c>
      <c r="AL28" s="85">
        <f t="shared" si="15"/>
        <v>5</v>
      </c>
      <c r="AM28" s="85" t="str">
        <f t="shared" si="16"/>
        <v/>
      </c>
      <c r="AN28" s="85">
        <f t="shared" si="17"/>
        <v>3</v>
      </c>
      <c r="AO28" s="85">
        <f t="shared" si="18"/>
        <v>4</v>
      </c>
      <c r="AP28" s="85">
        <f t="shared" si="19"/>
        <v>3</v>
      </c>
      <c r="AQ28" s="85">
        <f t="shared" si="20"/>
        <v>5</v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54" x14ac:dyDescent="0.25">
      <c r="A29" s="73">
        <v>24</v>
      </c>
      <c r="B29" s="190"/>
      <c r="C29" s="108" t="s">
        <v>31</v>
      </c>
      <c r="D29" s="203" t="s">
        <v>997</v>
      </c>
      <c r="E29" s="77">
        <v>2642</v>
      </c>
      <c r="F29" s="78"/>
      <c r="G29" s="78">
        <v>4</v>
      </c>
      <c r="H29" s="78">
        <v>4</v>
      </c>
      <c r="I29" s="78" t="s">
        <v>337</v>
      </c>
      <c r="J29" s="78">
        <v>4</v>
      </c>
      <c r="K29" s="78">
        <v>4</v>
      </c>
      <c r="L29" s="78"/>
      <c r="M29" s="78">
        <v>3</v>
      </c>
      <c r="N29" s="93">
        <v>4</v>
      </c>
      <c r="O29" s="78">
        <v>4</v>
      </c>
      <c r="P29" s="79">
        <v>4</v>
      </c>
      <c r="Q29" s="78"/>
      <c r="R29" s="78"/>
      <c r="S29" s="78"/>
      <c r="T29" s="78"/>
      <c r="U29" s="79"/>
      <c r="V29" s="80">
        <f t="shared" si="0"/>
        <v>3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1</v>
      </c>
      <c r="AA29" s="81">
        <f t="shared" si="5"/>
        <v>7</v>
      </c>
      <c r="AB29" s="81">
        <f t="shared" si="6"/>
        <v>0</v>
      </c>
      <c r="AC29" s="81">
        <f t="shared" si="7"/>
        <v>8</v>
      </c>
      <c r="AD29" s="95">
        <f t="shared" si="8"/>
        <v>3.875</v>
      </c>
      <c r="AE29" s="96">
        <f t="shared" si="9"/>
        <v>0</v>
      </c>
      <c r="AF29" s="17"/>
      <c r="AG29" s="85" t="str">
        <f t="shared" si="10"/>
        <v/>
      </c>
      <c r="AH29" s="85">
        <f t="shared" si="11"/>
        <v>4</v>
      </c>
      <c r="AI29" s="85">
        <f t="shared" si="12"/>
        <v>4</v>
      </c>
      <c r="AJ29" s="85" t="str">
        <f t="shared" si="13"/>
        <v>А</v>
      </c>
      <c r="AK29" s="85">
        <f t="shared" si="14"/>
        <v>4</v>
      </c>
      <c r="AL29" s="85">
        <f t="shared" si="15"/>
        <v>4</v>
      </c>
      <c r="AM29" s="85" t="str">
        <f t="shared" si="16"/>
        <v/>
      </c>
      <c r="AN29" s="85">
        <f t="shared" si="17"/>
        <v>3</v>
      </c>
      <c r="AO29" s="85">
        <f t="shared" si="18"/>
        <v>4</v>
      </c>
      <c r="AP29" s="85">
        <f t="shared" si="19"/>
        <v>4</v>
      </c>
      <c r="AQ29" s="85">
        <f t="shared" si="20"/>
        <v>4</v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54" x14ac:dyDescent="0.25">
      <c r="A30" s="73">
        <v>25</v>
      </c>
      <c r="B30" s="190"/>
      <c r="C30" s="108" t="s">
        <v>572</v>
      </c>
      <c r="D30" s="203" t="s">
        <v>998</v>
      </c>
      <c r="E30" s="77">
        <v>2642</v>
      </c>
      <c r="F30" s="78"/>
      <c r="G30" s="78">
        <v>5</v>
      </c>
      <c r="H30" s="78">
        <v>4</v>
      </c>
      <c r="I30" s="78">
        <v>5</v>
      </c>
      <c r="J30" s="78">
        <v>5</v>
      </c>
      <c r="K30" s="78">
        <v>5</v>
      </c>
      <c r="L30" s="78"/>
      <c r="M30" s="78">
        <v>4</v>
      </c>
      <c r="N30" s="93">
        <v>5</v>
      </c>
      <c r="O30" s="78">
        <v>4</v>
      </c>
      <c r="P30" s="79">
        <v>5</v>
      </c>
      <c r="Q30" s="78"/>
      <c r="R30" s="78"/>
      <c r="S30" s="78"/>
      <c r="T30" s="78"/>
      <c r="U30" s="79"/>
      <c r="V30" s="80">
        <f t="shared" si="0"/>
        <v>4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3</v>
      </c>
      <c r="AB30" s="81">
        <f t="shared" si="6"/>
        <v>6</v>
      </c>
      <c r="AC30" s="81">
        <f t="shared" si="7"/>
        <v>9</v>
      </c>
      <c r="AD30" s="95">
        <f t="shared" si="8"/>
        <v>4.666666666666667</v>
      </c>
      <c r="AE30" s="96">
        <f t="shared" si="9"/>
        <v>0</v>
      </c>
      <c r="AF30" s="17"/>
      <c r="AG30" s="85" t="str">
        <f t="shared" si="10"/>
        <v/>
      </c>
      <c r="AH30" s="85">
        <f t="shared" si="11"/>
        <v>5</v>
      </c>
      <c r="AI30" s="85">
        <f t="shared" si="12"/>
        <v>4</v>
      </c>
      <c r="AJ30" s="85">
        <f t="shared" si="13"/>
        <v>5</v>
      </c>
      <c r="AK30" s="85">
        <f t="shared" si="14"/>
        <v>5</v>
      </c>
      <c r="AL30" s="85">
        <f t="shared" si="15"/>
        <v>5</v>
      </c>
      <c r="AM30" s="85" t="str">
        <f t="shared" si="16"/>
        <v/>
      </c>
      <c r="AN30" s="85">
        <f t="shared" si="17"/>
        <v>4</v>
      </c>
      <c r="AO30" s="85">
        <f t="shared" si="18"/>
        <v>5</v>
      </c>
      <c r="AP30" s="85">
        <f t="shared" si="19"/>
        <v>4</v>
      </c>
      <c r="AQ30" s="85">
        <f t="shared" si="20"/>
        <v>5</v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54" x14ac:dyDescent="0.25">
      <c r="A31" s="73">
        <v>26</v>
      </c>
      <c r="B31" s="190"/>
      <c r="C31" s="108" t="s">
        <v>31</v>
      </c>
      <c r="D31" s="206" t="s">
        <v>999</v>
      </c>
      <c r="E31" s="77">
        <v>2642</v>
      </c>
      <c r="F31" s="78"/>
      <c r="G31" s="78">
        <v>4</v>
      </c>
      <c r="H31" s="78">
        <v>5</v>
      </c>
      <c r="I31" s="78">
        <v>5</v>
      </c>
      <c r="J31" s="78">
        <v>5</v>
      </c>
      <c r="K31" s="78">
        <v>5</v>
      </c>
      <c r="L31" s="78"/>
      <c r="M31" s="78">
        <v>3</v>
      </c>
      <c r="N31" s="93">
        <v>4</v>
      </c>
      <c r="O31" s="78">
        <v>5</v>
      </c>
      <c r="P31" s="79">
        <v>5</v>
      </c>
      <c r="Q31" s="78"/>
      <c r="R31" s="78"/>
      <c r="S31" s="78"/>
      <c r="T31" s="78"/>
      <c r="U31" s="79"/>
      <c r="V31" s="80">
        <f t="shared" si="0"/>
        <v>3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1</v>
      </c>
      <c r="AA31" s="81">
        <f t="shared" si="5"/>
        <v>2</v>
      </c>
      <c r="AB31" s="81">
        <f t="shared" si="6"/>
        <v>6</v>
      </c>
      <c r="AC31" s="81">
        <f t="shared" si="7"/>
        <v>9</v>
      </c>
      <c r="AD31" s="95">
        <f t="shared" si="8"/>
        <v>4.5555555555555554</v>
      </c>
      <c r="AE31" s="96">
        <f t="shared" si="9"/>
        <v>0</v>
      </c>
      <c r="AF31" s="17"/>
      <c r="AG31" s="85" t="str">
        <f t="shared" si="10"/>
        <v/>
      </c>
      <c r="AH31" s="85">
        <f t="shared" si="11"/>
        <v>4</v>
      </c>
      <c r="AI31" s="85">
        <f t="shared" si="12"/>
        <v>5</v>
      </c>
      <c r="AJ31" s="85">
        <f t="shared" si="13"/>
        <v>5</v>
      </c>
      <c r="AK31" s="85">
        <f t="shared" si="14"/>
        <v>5</v>
      </c>
      <c r="AL31" s="85">
        <f t="shared" si="15"/>
        <v>5</v>
      </c>
      <c r="AM31" s="85" t="str">
        <f t="shared" si="16"/>
        <v/>
      </c>
      <c r="AN31" s="85">
        <f t="shared" si="17"/>
        <v>3</v>
      </c>
      <c r="AO31" s="85">
        <f t="shared" si="18"/>
        <v>4</v>
      </c>
      <c r="AP31" s="85">
        <f t="shared" si="19"/>
        <v>5</v>
      </c>
      <c r="AQ31" s="85">
        <f t="shared" si="20"/>
        <v>5</v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54" x14ac:dyDescent="0.25">
      <c r="A32" s="73">
        <v>27</v>
      </c>
      <c r="B32" s="27"/>
      <c r="C32" s="108" t="s">
        <v>31</v>
      </c>
      <c r="D32" s="203" t="s">
        <v>1000</v>
      </c>
      <c r="E32" s="77">
        <v>2642</v>
      </c>
      <c r="F32" s="78"/>
      <c r="G32" s="78">
        <v>4</v>
      </c>
      <c r="H32" s="78">
        <v>5</v>
      </c>
      <c r="I32" s="78">
        <v>5</v>
      </c>
      <c r="J32" s="78">
        <v>4</v>
      </c>
      <c r="K32" s="78">
        <v>5</v>
      </c>
      <c r="L32" s="78"/>
      <c r="M32" s="78">
        <v>3</v>
      </c>
      <c r="N32" s="104">
        <v>5</v>
      </c>
      <c r="O32" s="79">
        <v>5</v>
      </c>
      <c r="P32" s="79">
        <v>4</v>
      </c>
      <c r="Q32" s="78"/>
      <c r="R32" s="103"/>
      <c r="S32" s="79"/>
      <c r="T32" s="79"/>
      <c r="U32" s="79"/>
      <c r="V32" s="80">
        <f t="shared" si="0"/>
        <v>3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1</v>
      </c>
      <c r="AA32" s="81">
        <f t="shared" si="5"/>
        <v>3</v>
      </c>
      <c r="AB32" s="81">
        <f t="shared" si="6"/>
        <v>5</v>
      </c>
      <c r="AC32" s="81">
        <f t="shared" si="7"/>
        <v>9</v>
      </c>
      <c r="AD32" s="95">
        <f t="shared" si="8"/>
        <v>4.4444444444444446</v>
      </c>
      <c r="AE32" s="96">
        <f t="shared" si="9"/>
        <v>0</v>
      </c>
      <c r="AF32" s="17"/>
      <c r="AG32" s="85" t="str">
        <f t="shared" si="10"/>
        <v/>
      </c>
      <c r="AH32" s="85">
        <f t="shared" si="11"/>
        <v>4</v>
      </c>
      <c r="AI32" s="85">
        <f t="shared" si="12"/>
        <v>5</v>
      </c>
      <c r="AJ32" s="85">
        <f t="shared" si="13"/>
        <v>5</v>
      </c>
      <c r="AK32" s="85">
        <f t="shared" si="14"/>
        <v>4</v>
      </c>
      <c r="AL32" s="85">
        <f t="shared" si="15"/>
        <v>5</v>
      </c>
      <c r="AM32" s="85" t="str">
        <f t="shared" si="16"/>
        <v/>
      </c>
      <c r="AN32" s="85">
        <f t="shared" si="17"/>
        <v>3</v>
      </c>
      <c r="AO32" s="85">
        <f t="shared" si="18"/>
        <v>5</v>
      </c>
      <c r="AP32" s="85">
        <f t="shared" si="19"/>
        <v>5</v>
      </c>
      <c r="AQ32" s="85">
        <f t="shared" si="20"/>
        <v>4</v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6" x14ac:dyDescent="0.25">
      <c r="A33" s="73">
        <v>28</v>
      </c>
      <c r="B33" s="27"/>
      <c r="C33" s="108" t="s">
        <v>31</v>
      </c>
      <c r="D33" s="203" t="s">
        <v>1001</v>
      </c>
      <c r="E33" s="77">
        <v>2642</v>
      </c>
      <c r="F33" s="78"/>
      <c r="G33" s="78">
        <v>3</v>
      </c>
      <c r="H33" s="78">
        <v>4</v>
      </c>
      <c r="I33" s="78" t="s">
        <v>114</v>
      </c>
      <c r="J33" s="78">
        <v>4</v>
      </c>
      <c r="K33" s="78">
        <v>4</v>
      </c>
      <c r="L33" s="78"/>
      <c r="M33" s="78">
        <v>3</v>
      </c>
      <c r="N33" s="104">
        <v>4</v>
      </c>
      <c r="O33" s="79">
        <v>5</v>
      </c>
      <c r="P33" s="79">
        <v>5</v>
      </c>
      <c r="Q33" s="78"/>
      <c r="R33" s="103"/>
      <c r="S33" s="79"/>
      <c r="T33" s="79"/>
      <c r="U33" s="79"/>
      <c r="V33" s="80">
        <f t="shared" si="0"/>
        <v>2</v>
      </c>
      <c r="W33" s="81">
        <f t="shared" si="1"/>
        <v>0</v>
      </c>
      <c r="X33" s="81">
        <f t="shared" si="2"/>
        <v>0</v>
      </c>
      <c r="Y33" s="81">
        <f t="shared" si="3"/>
        <v>1</v>
      </c>
      <c r="Z33" s="81">
        <f t="shared" si="4"/>
        <v>2</v>
      </c>
      <c r="AA33" s="81">
        <f t="shared" si="5"/>
        <v>4</v>
      </c>
      <c r="AB33" s="81">
        <f t="shared" si="6"/>
        <v>2</v>
      </c>
      <c r="AC33" s="81">
        <f t="shared" si="7"/>
        <v>9</v>
      </c>
      <c r="AD33" s="95">
        <f t="shared" si="8"/>
        <v>3.7777777777777777</v>
      </c>
      <c r="AE33" s="96">
        <f t="shared" si="9"/>
        <v>0</v>
      </c>
      <c r="AF33" s="17"/>
      <c r="AG33" s="85" t="str">
        <f t="shared" si="10"/>
        <v/>
      </c>
      <c r="AH33" s="85">
        <f t="shared" si="11"/>
        <v>3</v>
      </c>
      <c r="AI33" s="85">
        <f t="shared" si="12"/>
        <v>4</v>
      </c>
      <c r="AJ33" s="85">
        <f t="shared" si="13"/>
        <v>2</v>
      </c>
      <c r="AK33" s="85">
        <f t="shared" si="14"/>
        <v>4</v>
      </c>
      <c r="AL33" s="85">
        <f t="shared" si="15"/>
        <v>4</v>
      </c>
      <c r="AM33" s="85" t="str">
        <f t="shared" si="16"/>
        <v/>
      </c>
      <c r="AN33" s="85">
        <f t="shared" si="17"/>
        <v>3</v>
      </c>
      <c r="AO33" s="85">
        <f t="shared" si="18"/>
        <v>4</v>
      </c>
      <c r="AP33" s="85">
        <f t="shared" si="19"/>
        <v>5</v>
      </c>
      <c r="AQ33" s="85">
        <f t="shared" si="20"/>
        <v>5</v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54" x14ac:dyDescent="0.25">
      <c r="A34" s="73">
        <v>29</v>
      </c>
      <c r="B34" s="110"/>
      <c r="C34" s="108" t="s">
        <v>572</v>
      </c>
      <c r="D34" s="203" t="s">
        <v>1002</v>
      </c>
      <c r="E34" s="77">
        <v>2642</v>
      </c>
      <c r="F34" s="78"/>
      <c r="G34" s="78">
        <v>4</v>
      </c>
      <c r="H34" s="78">
        <v>4</v>
      </c>
      <c r="I34" s="78">
        <v>5</v>
      </c>
      <c r="J34" s="78">
        <v>5</v>
      </c>
      <c r="K34" s="78">
        <v>4</v>
      </c>
      <c r="L34" s="78"/>
      <c r="M34" s="93">
        <v>4</v>
      </c>
      <c r="N34" s="104">
        <v>5</v>
      </c>
      <c r="O34" s="79">
        <v>4</v>
      </c>
      <c r="P34" s="79">
        <v>5</v>
      </c>
      <c r="Q34" s="78"/>
      <c r="R34" s="93"/>
      <c r="S34" s="79"/>
      <c r="T34" s="79"/>
      <c r="U34" s="79"/>
      <c r="V34" s="80">
        <f t="shared" si="0"/>
        <v>4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5</v>
      </c>
      <c r="AB34" s="81">
        <f t="shared" si="6"/>
        <v>4</v>
      </c>
      <c r="AC34" s="81">
        <f t="shared" si="7"/>
        <v>9</v>
      </c>
      <c r="AD34" s="95">
        <f t="shared" si="8"/>
        <v>4.4444444444444446</v>
      </c>
      <c r="AE34" s="96">
        <f t="shared" si="9"/>
        <v>0</v>
      </c>
      <c r="AF34" s="17"/>
      <c r="AG34" s="85" t="str">
        <f t="shared" si="10"/>
        <v/>
      </c>
      <c r="AH34" s="85">
        <f t="shared" si="11"/>
        <v>4</v>
      </c>
      <c r="AI34" s="85">
        <f t="shared" si="12"/>
        <v>4</v>
      </c>
      <c r="AJ34" s="85">
        <f t="shared" si="13"/>
        <v>5</v>
      </c>
      <c r="AK34" s="85">
        <f t="shared" si="14"/>
        <v>5</v>
      </c>
      <c r="AL34" s="85">
        <f t="shared" si="15"/>
        <v>4</v>
      </c>
      <c r="AM34" s="85" t="str">
        <f t="shared" si="16"/>
        <v/>
      </c>
      <c r="AN34" s="85">
        <f t="shared" si="17"/>
        <v>4</v>
      </c>
      <c r="AO34" s="85">
        <f t="shared" si="18"/>
        <v>5</v>
      </c>
      <c r="AP34" s="85">
        <f t="shared" si="19"/>
        <v>4</v>
      </c>
      <c r="AQ34" s="85">
        <f t="shared" si="20"/>
        <v>5</v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F35" s="78"/>
      <c r="G35" s="78"/>
      <c r="H35" s="78"/>
      <c r="I35" s="78"/>
      <c r="J35" s="78"/>
      <c r="K35" s="78"/>
      <c r="L35" s="78"/>
      <c r="M35" s="78"/>
      <c r="N35" s="78"/>
      <c r="O35" s="93"/>
      <c r="P35" s="78"/>
      <c r="Q35" s="93"/>
      <c r="R35" s="104"/>
      <c r="S35" s="79"/>
      <c r="T35" s="79"/>
      <c r="U35" s="79"/>
      <c r="V35" s="80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78"/>
      <c r="M36" s="78"/>
      <c r="N36" s="78"/>
      <c r="O36" s="93"/>
      <c r="P36" s="78"/>
      <c r="Q36" s="93"/>
      <c r="R36" s="104"/>
      <c r="S36" s="79"/>
      <c r="T36" s="79"/>
      <c r="U36" s="79"/>
      <c r="V36" s="80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COUNTIF(E6:E36,"2642")</f>
        <v>29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80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4" t="str">
        <f t="shared" si="10"/>
        <v/>
      </c>
      <c r="AH37" s="204" t="str">
        <f t="shared" si="11"/>
        <v/>
      </c>
      <c r="AI37" s="204" t="str">
        <f t="shared" si="12"/>
        <v/>
      </c>
      <c r="AJ37" s="204" t="str">
        <f t="shared" si="13"/>
        <v/>
      </c>
      <c r="AK37" s="204" t="str">
        <f t="shared" si="14"/>
        <v/>
      </c>
      <c r="AL37" s="204" t="str">
        <f t="shared" si="15"/>
        <v/>
      </c>
      <c r="AM37" s="204" t="str">
        <f t="shared" si="16"/>
        <v/>
      </c>
      <c r="AN37" s="204" t="str">
        <f t="shared" si="17"/>
        <v/>
      </c>
      <c r="AO37" s="204" t="str">
        <f t="shared" si="18"/>
        <v/>
      </c>
      <c r="AP37" s="204" t="str">
        <f t="shared" si="19"/>
        <v/>
      </c>
      <c r="AQ37" s="204" t="str">
        <f t="shared" si="20"/>
        <v/>
      </c>
      <c r="AR37" s="204" t="str">
        <f t="shared" si="21"/>
        <v/>
      </c>
      <c r="AS37" s="204" t="str">
        <f t="shared" si="22"/>
        <v/>
      </c>
      <c r="AT37" s="204" t="str">
        <f t="shared" si="23"/>
        <v/>
      </c>
      <c r="AU37" s="204" t="str">
        <f t="shared" si="24"/>
        <v/>
      </c>
      <c r="AV37" s="204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 t="str">
        <f t="array" ref="F38:U45">AG38:AV45</f>
        <v xml:space="preserve"> </v>
      </c>
      <c r="G38" s="120">
        <v>4.1724137931034484</v>
      </c>
      <c r="H38" s="120">
        <v>4.2758620689655169</v>
      </c>
      <c r="I38" s="120">
        <v>4.0370370370370372</v>
      </c>
      <c r="J38" s="120">
        <v>4.4285714285714288</v>
      </c>
      <c r="K38" s="120">
        <v>4.4482758620689653</v>
      </c>
      <c r="L38" s="120" t="str">
        <v xml:space="preserve"> </v>
      </c>
      <c r="M38" s="120">
        <v>3.6206896551724137</v>
      </c>
      <c r="N38" s="120">
        <v>4.5172413793103452</v>
      </c>
      <c r="O38" s="121">
        <v>4.4482758620689653</v>
      </c>
      <c r="P38" s="122">
        <v>4.6896551724137927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сводн.!T31</f>
        <v>3</v>
      </c>
      <c r="W38" s="123">
        <f>SUM(W6:W37)</f>
        <v>0</v>
      </c>
      <c r="X38" s="123">
        <f>SUM(X6:X37)</f>
        <v>0</v>
      </c>
      <c r="Y38" s="123">
        <f>SUM(Y6:Y37)-X38</f>
        <v>9</v>
      </c>
      <c r="Z38" s="123">
        <f>SUM(Z6:Z37)</f>
        <v>28</v>
      </c>
      <c r="AA38" s="123">
        <f>SUM(AA6:AA37)</f>
        <v>99</v>
      </c>
      <c r="AB38" s="123">
        <f>SUM(AB6:AB37)</f>
        <v>122</v>
      </c>
      <c r="AC38" s="123">
        <f t="shared" si="7"/>
        <v>258</v>
      </c>
      <c r="AD38" s="95">
        <f t="shared" si="8"/>
        <v>4.2945736434108523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>
        <f t="shared" si="27"/>
        <v>4.1724137931034484</v>
      </c>
      <c r="AI38" s="125">
        <f t="shared" si="27"/>
        <v>4.2758620689655169</v>
      </c>
      <c r="AJ38" s="125">
        <f t="shared" si="27"/>
        <v>4.0370370370370372</v>
      </c>
      <c r="AK38" s="125">
        <f t="shared" si="27"/>
        <v>4.4285714285714288</v>
      </c>
      <c r="AL38" s="125">
        <f t="shared" si="27"/>
        <v>4.4482758620689653</v>
      </c>
      <c r="AM38" s="125" t="str">
        <f t="shared" si="27"/>
        <v xml:space="preserve"> </v>
      </c>
      <c r="AN38" s="125">
        <f t="shared" si="27"/>
        <v>3.6206896551724137</v>
      </c>
      <c r="AO38" s="125">
        <f t="shared" si="27"/>
        <v>4.5172413793103452</v>
      </c>
      <c r="AP38" s="125">
        <f t="shared" si="27"/>
        <v>4.4482758620689653</v>
      </c>
      <c r="AQ38" s="125">
        <f t="shared" si="27"/>
        <v>4.6896551724137927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 t="str">
        <v>0</v>
      </c>
      <c r="G39" s="130">
        <v>8</v>
      </c>
      <c r="H39" s="130">
        <v>14</v>
      </c>
      <c r="I39" s="130">
        <v>15</v>
      </c>
      <c r="J39" s="130">
        <v>16</v>
      </c>
      <c r="K39" s="130">
        <v>14</v>
      </c>
      <c r="L39" s="130" t="str">
        <v>0</v>
      </c>
      <c r="M39" s="130">
        <v>3</v>
      </c>
      <c r="N39" s="130">
        <v>15</v>
      </c>
      <c r="O39" s="131">
        <v>17</v>
      </c>
      <c r="P39" s="131">
        <v>20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258</v>
      </c>
      <c r="Y39" s="134"/>
      <c r="Z39" s="134"/>
      <c r="AA39" s="134"/>
      <c r="AB39" s="134"/>
      <c r="AC39" s="134"/>
      <c r="AD39" s="95">
        <f t="shared" si="8"/>
        <v>2</v>
      </c>
      <c r="AE39" s="135"/>
      <c r="AF39" s="136"/>
      <c r="AG39" s="137" t="str">
        <f t="shared" ref="AG39:AU39" si="28">IF(COUNTIF(AG6:AG37,5)=0,"0",COUNTIF(AG6:AG37,5))</f>
        <v>0</v>
      </c>
      <c r="AH39" s="137">
        <f t="shared" si="28"/>
        <v>8</v>
      </c>
      <c r="AI39" s="137">
        <f t="shared" si="28"/>
        <v>14</v>
      </c>
      <c r="AJ39" s="137">
        <f t="shared" si="28"/>
        <v>15</v>
      </c>
      <c r="AK39" s="137">
        <f t="shared" si="28"/>
        <v>16</v>
      </c>
      <c r="AL39" s="137">
        <f t="shared" si="28"/>
        <v>14</v>
      </c>
      <c r="AM39" s="137" t="str">
        <f t="shared" si="28"/>
        <v>0</v>
      </c>
      <c r="AN39" s="137">
        <f t="shared" si="28"/>
        <v>3</v>
      </c>
      <c r="AO39" s="137">
        <f t="shared" si="28"/>
        <v>15</v>
      </c>
      <c r="AP39" s="137">
        <f t="shared" si="28"/>
        <v>17</v>
      </c>
      <c r="AQ39" s="137">
        <f t="shared" si="28"/>
        <v>20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 t="str">
        <v>0</v>
      </c>
      <c r="G40" s="145">
        <v>18</v>
      </c>
      <c r="H40" s="145">
        <v>10</v>
      </c>
      <c r="I40" s="145">
        <v>5</v>
      </c>
      <c r="J40" s="145">
        <v>8</v>
      </c>
      <c r="K40" s="145">
        <v>14</v>
      </c>
      <c r="L40" s="145" t="str">
        <v>0</v>
      </c>
      <c r="M40" s="145">
        <v>13</v>
      </c>
      <c r="N40" s="145">
        <v>14</v>
      </c>
      <c r="O40" s="146">
        <v>8</v>
      </c>
      <c r="P40" s="146">
        <v>9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11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1</v>
      </c>
      <c r="AA40" s="148">
        <f>IF(COUNTIF(AA6:AA37,4)=0," ",COUNTIF(AA6:AA37,4))</f>
        <v>5</v>
      </c>
      <c r="AB40" s="148">
        <f>IF(COUNTIF(AB6:AB37,4)=0," ",COUNTIF(AB6:AB37,4))</f>
        <v>4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>
        <f t="shared" si="29"/>
        <v>18</v>
      </c>
      <c r="AI40" s="148">
        <f t="shared" si="29"/>
        <v>10</v>
      </c>
      <c r="AJ40" s="148">
        <f t="shared" si="29"/>
        <v>5</v>
      </c>
      <c r="AK40" s="148">
        <f t="shared" si="29"/>
        <v>8</v>
      </c>
      <c r="AL40" s="148">
        <f t="shared" si="29"/>
        <v>14</v>
      </c>
      <c r="AM40" s="148" t="str">
        <f t="shared" si="29"/>
        <v>0</v>
      </c>
      <c r="AN40" s="148">
        <f t="shared" si="29"/>
        <v>13</v>
      </c>
      <c r="AO40" s="148">
        <f t="shared" si="29"/>
        <v>14</v>
      </c>
      <c r="AP40" s="148">
        <f t="shared" si="29"/>
        <v>8</v>
      </c>
      <c r="AQ40" s="148">
        <f t="shared" si="29"/>
        <v>9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>
        <v>3</v>
      </c>
      <c r="H41" s="158">
        <v>4</v>
      </c>
      <c r="I41" s="158" t="str">
        <v>0</v>
      </c>
      <c r="J41" s="158">
        <v>4</v>
      </c>
      <c r="K41" s="158">
        <v>1</v>
      </c>
      <c r="L41" s="158" t="str">
        <v>0</v>
      </c>
      <c r="M41" s="158">
        <v>12</v>
      </c>
      <c r="N41" s="158" t="str">
        <v>0</v>
      </c>
      <c r="O41" s="159">
        <v>4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9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1</v>
      </c>
      <c r="AA41" s="161">
        <f>IF(COUNTIF(AA6:AA37,3)=0," ",COUNTIF(AA6:AA37,3))</f>
        <v>7</v>
      </c>
      <c r="AB41" s="161">
        <f>IF(COUNTIF(AB6:AB37,3)=0," ",COUNTIF(AB6:AB37,3))</f>
        <v>2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>
        <f t="shared" si="30"/>
        <v>3</v>
      </c>
      <c r="AI41" s="161">
        <f t="shared" si="30"/>
        <v>4</v>
      </c>
      <c r="AJ41" s="161" t="str">
        <f t="shared" si="30"/>
        <v>0</v>
      </c>
      <c r="AK41" s="161">
        <f t="shared" si="30"/>
        <v>4</v>
      </c>
      <c r="AL41" s="161">
        <f t="shared" si="30"/>
        <v>1</v>
      </c>
      <c r="AM41" s="161" t="str">
        <f t="shared" si="30"/>
        <v>0</v>
      </c>
      <c r="AN41" s="161">
        <f t="shared" si="30"/>
        <v>12</v>
      </c>
      <c r="AO41" s="161" t="str">
        <f t="shared" si="30"/>
        <v>0</v>
      </c>
      <c r="AP41" s="161">
        <f t="shared" si="30"/>
        <v>4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1</v>
      </c>
      <c r="I42" s="79">
        <v>7</v>
      </c>
      <c r="J42" s="79">
        <v>0</v>
      </c>
      <c r="K42" s="79">
        <v>0</v>
      </c>
      <c r="L42" s="79">
        <v>0</v>
      </c>
      <c r="M42" s="79">
        <v>1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9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6</v>
      </c>
      <c r="AA42" s="80">
        <f>IF(COUNTIF(AA6:AA37,2)=0," ",COUNTIF(AA6:AA37,2))</f>
        <v>4</v>
      </c>
      <c r="AB42" s="80">
        <f>IF(COUNTIF(AB6:AB37,2)=0," ",COUNTIF(AB6:AB37,2))</f>
        <v>5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1</v>
      </c>
      <c r="AJ42" s="80">
        <f t="shared" si="31"/>
        <v>7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1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2</v>
      </c>
      <c r="J43" s="79">
        <v>1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COUNTBLANK(AD6:AD35)</f>
        <v>1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2</v>
      </c>
      <c r="AK43" s="169">
        <f t="shared" si="33"/>
        <v>1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69" t="s">
        <v>760</v>
      </c>
      <c r="G2" s="370"/>
      <c r="H2" s="370"/>
      <c r="I2" s="370"/>
      <c r="J2" s="370"/>
      <c r="K2" s="371"/>
      <c r="L2" s="372"/>
      <c r="M2" s="372"/>
      <c r="N2" s="245" t="s">
        <v>2</v>
      </c>
      <c r="O2" s="245"/>
      <c r="P2" s="245"/>
      <c r="Q2" s="245"/>
      <c r="R2" s="333" t="s">
        <v>277</v>
      </c>
      <c r="S2" s="216"/>
      <c r="T2" s="205"/>
      <c r="U2" s="205"/>
      <c r="V2" s="373"/>
      <c r="W2" s="374"/>
      <c r="X2" s="374"/>
      <c r="Y2" s="375"/>
      <c r="Z2" s="375"/>
      <c r="AA2" s="375"/>
      <c r="AB2" s="375"/>
      <c r="AC2" s="375"/>
      <c r="AD2" s="375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2531</v>
      </c>
      <c r="B3" s="29"/>
      <c r="C3" s="29"/>
      <c r="D3" s="30" t="s">
        <v>3</v>
      </c>
      <c r="E3" s="31"/>
      <c r="F3" s="33" t="s">
        <v>1003</v>
      </c>
      <c r="G3" s="33" t="s">
        <v>1004</v>
      </c>
      <c r="H3" s="33" t="s">
        <v>1005</v>
      </c>
      <c r="I3" s="33" t="s">
        <v>861</v>
      </c>
      <c r="J3" s="33" t="s">
        <v>557</v>
      </c>
      <c r="K3" s="33" t="s">
        <v>763</v>
      </c>
      <c r="L3" s="33" t="s">
        <v>860</v>
      </c>
      <c r="M3" s="33" t="s">
        <v>830</v>
      </c>
      <c r="N3" s="33" t="s">
        <v>693</v>
      </c>
      <c r="O3" s="33" t="s">
        <v>694</v>
      </c>
      <c r="P3" s="33" t="s">
        <v>1006</v>
      </c>
      <c r="Q3" s="33" t="s">
        <v>639</v>
      </c>
      <c r="R3" s="376" t="s">
        <v>666</v>
      </c>
      <c r="S3" s="319"/>
      <c r="T3" s="33"/>
      <c r="U3" s="33"/>
      <c r="V3" s="377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8"/>
      <c r="H4" s="44"/>
      <c r="I4" s="44"/>
      <c r="J4" s="44"/>
      <c r="K4" s="45"/>
      <c r="L4" s="48"/>
      <c r="M4" s="48"/>
      <c r="N4" s="44"/>
      <c r="O4" s="48"/>
      <c r="P4" s="44"/>
      <c r="Q4" s="45"/>
      <c r="R4" s="45"/>
      <c r="S4" s="45"/>
      <c r="T4" s="45"/>
      <c r="U4" s="46"/>
      <c r="V4" s="378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76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1007</v>
      </c>
      <c r="G5" s="56" t="s">
        <v>1008</v>
      </c>
      <c r="H5" s="57" t="s">
        <v>1009</v>
      </c>
      <c r="I5" s="57" t="s">
        <v>20</v>
      </c>
      <c r="J5" s="61" t="s">
        <v>1010</v>
      </c>
      <c r="K5" s="57" t="s">
        <v>1011</v>
      </c>
      <c r="L5" s="56" t="s">
        <v>1012</v>
      </c>
      <c r="M5" s="56" t="s">
        <v>1013</v>
      </c>
      <c r="N5" s="260" t="s">
        <v>1014</v>
      </c>
      <c r="O5" s="56" t="s">
        <v>766</v>
      </c>
      <c r="P5" s="57" t="s">
        <v>1015</v>
      </c>
      <c r="Q5" s="57" t="s">
        <v>1016</v>
      </c>
      <c r="R5" s="56" t="s">
        <v>766</v>
      </c>
      <c r="S5" s="57"/>
      <c r="T5" s="57"/>
      <c r="U5" s="57"/>
      <c r="V5" s="379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17.399999999999999" x14ac:dyDescent="0.3">
      <c r="A6" s="73">
        <v>1</v>
      </c>
      <c r="B6" s="74" t="s">
        <v>287</v>
      </c>
      <c r="C6" s="276" t="s">
        <v>31</v>
      </c>
      <c r="D6" s="277" t="s">
        <v>1017</v>
      </c>
      <c r="E6" s="77">
        <v>2531</v>
      </c>
      <c r="F6" s="78">
        <v>4</v>
      </c>
      <c r="G6" s="78">
        <v>3</v>
      </c>
      <c r="H6" s="78">
        <v>5</v>
      </c>
      <c r="I6" s="78">
        <v>5</v>
      </c>
      <c r="J6" s="78">
        <v>5</v>
      </c>
      <c r="K6" s="78">
        <v>3</v>
      </c>
      <c r="L6" s="78">
        <v>4</v>
      </c>
      <c r="M6" s="78">
        <v>4</v>
      </c>
      <c r="N6" s="78">
        <v>3</v>
      </c>
      <c r="O6" s="78">
        <v>3</v>
      </c>
      <c r="P6" s="78">
        <v>4</v>
      </c>
      <c r="Q6" s="78">
        <v>3</v>
      </c>
      <c r="R6" s="78">
        <v>4</v>
      </c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3</v>
      </c>
      <c r="W6" s="182">
        <f t="shared" ref="W6:W37" si="1">COUNTIF(AG6:AV6,"б")</f>
        <v>0</v>
      </c>
      <c r="X6" s="182">
        <f t="shared" ref="X6:X16" si="2">COUNTIF(AG6:AV6,"д")</f>
        <v>0</v>
      </c>
      <c r="Y6" s="182">
        <f t="shared" ref="Y6:Y37" si="3">COUNTIF(AG6:AV6,2)+COUNTIF(AG6:AV6,"н")+COUNTIF(AG6:AV6,"д")</f>
        <v>0</v>
      </c>
      <c r="Z6" s="182">
        <f t="shared" ref="Z6:Z37" si="4">COUNTIF(AG6:AV6,Z$5)</f>
        <v>5</v>
      </c>
      <c r="AA6" s="182">
        <f t="shared" ref="AA6:AA37" si="5">COUNTIF(AG6:AV6,AA$5)</f>
        <v>5</v>
      </c>
      <c r="AB6" s="182">
        <f t="shared" ref="AB6:AB37" si="6">COUNTIF(AG6:AV6,AB$5)</f>
        <v>3</v>
      </c>
      <c r="AC6" s="182">
        <f t="shared" ref="AC6:AC38" si="7">SUM(X6:AB6)</f>
        <v>13</v>
      </c>
      <c r="AD6" s="272">
        <f t="shared" ref="AD6:AD38" si="8">IF(ISERROR(((X6+Y6)*2+Z6*3+AA6*4+AB6*5)/SUM(X6,Y6:AB6)),"",((X6+Y6)*2+Z6*3+AA6*4+AB6*5)/SUM(X6,Y6:AB6))</f>
        <v>3.8461538461538463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4</v>
      </c>
      <c r="AH6" s="229">
        <f t="shared" ref="AH6:AH37" si="11">IF(ISERROR(VALUE(LEFT(G6))),LEFT(G6),VALUE(LEFT(G6)))</f>
        <v>3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3</v>
      </c>
      <c r="AM6" s="229">
        <f t="shared" ref="AM6:AM37" si="16">IF(ISERROR(VALUE(LEFT(L6))),LEFT(L6),VALUE(LEFT(L6)))</f>
        <v>4</v>
      </c>
      <c r="AN6" s="229">
        <f t="shared" ref="AN6:AN37" si="17">IF(ISERROR(VALUE(LEFT(M6))),LEFT(M6),VALUE(LEFT(M6)))</f>
        <v>4</v>
      </c>
      <c r="AO6" s="229">
        <f t="shared" ref="AO6:AO37" si="18">IF(ISERROR(VALUE(LEFT(N6))),LEFT(N6),VALUE(LEFT(N6)))</f>
        <v>3</v>
      </c>
      <c r="AP6" s="229">
        <f t="shared" ref="AP6:AP37" si="19">IF(ISERROR(VALUE(LEFT(O6))),LEFT(O6),VALUE(LEFT(O6)))</f>
        <v>3</v>
      </c>
      <c r="AQ6" s="229">
        <f t="shared" ref="AQ6:AQ37" si="20">IF(ISERROR(VALUE(LEFT(P6))),LEFT(P6),VALUE(LEFT(P6)))</f>
        <v>4</v>
      </c>
      <c r="AR6" s="229">
        <f t="shared" ref="AR6:AR37" si="21">IF(ISERROR(VALUE(LEFT(Q6))),LEFT(Q6),VALUE(LEFT(Q6)))</f>
        <v>3</v>
      </c>
      <c r="AS6" s="229">
        <f t="shared" ref="AS6:AS37" si="22">IF(ISERROR(VALUE(LEFT(R6))),LEFT(R6),VALUE(LEFT(R6)))</f>
        <v>4</v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v>2</v>
      </c>
      <c r="B7" s="74" t="s">
        <v>287</v>
      </c>
      <c r="C7" s="276" t="s">
        <v>110</v>
      </c>
      <c r="D7" s="277" t="s">
        <v>1018</v>
      </c>
      <c r="E7" s="77">
        <v>2531</v>
      </c>
      <c r="F7" s="78">
        <v>5</v>
      </c>
      <c r="G7" s="78">
        <v>5</v>
      </c>
      <c r="H7" s="78">
        <v>5</v>
      </c>
      <c r="I7" s="78">
        <v>5</v>
      </c>
      <c r="J7" s="78">
        <v>5</v>
      </c>
      <c r="K7" s="78">
        <v>5</v>
      </c>
      <c r="L7" s="78">
        <v>5</v>
      </c>
      <c r="M7" s="78">
        <v>5</v>
      </c>
      <c r="N7" s="78">
        <v>5</v>
      </c>
      <c r="O7" s="78">
        <v>5</v>
      </c>
      <c r="P7" s="78">
        <v>5</v>
      </c>
      <c r="Q7" s="78">
        <v>5</v>
      </c>
      <c r="R7" s="78">
        <v>5</v>
      </c>
      <c r="S7" s="78"/>
      <c r="T7" s="78"/>
      <c r="U7" s="78"/>
      <c r="V7" s="230">
        <f t="shared" si="0"/>
        <v>5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0</v>
      </c>
      <c r="AA7" s="182">
        <f t="shared" si="5"/>
        <v>0</v>
      </c>
      <c r="AB7" s="182">
        <f t="shared" si="6"/>
        <v>13</v>
      </c>
      <c r="AC7" s="182">
        <f t="shared" si="7"/>
        <v>13</v>
      </c>
      <c r="AD7" s="272">
        <f t="shared" si="8"/>
        <v>5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5</v>
      </c>
      <c r="AM7" s="229">
        <f t="shared" si="16"/>
        <v>5</v>
      </c>
      <c r="AN7" s="229">
        <f t="shared" si="17"/>
        <v>5</v>
      </c>
      <c r="AO7" s="229">
        <f t="shared" si="18"/>
        <v>5</v>
      </c>
      <c r="AP7" s="229">
        <f t="shared" si="19"/>
        <v>5</v>
      </c>
      <c r="AQ7" s="229">
        <f t="shared" si="20"/>
        <v>5</v>
      </c>
      <c r="AR7" s="229">
        <f t="shared" si="21"/>
        <v>5</v>
      </c>
      <c r="AS7" s="229">
        <f t="shared" si="22"/>
        <v>5</v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v>3</v>
      </c>
      <c r="B8" s="74" t="s">
        <v>287</v>
      </c>
      <c r="C8" s="276" t="s">
        <v>31</v>
      </c>
      <c r="D8" s="277" t="s">
        <v>1019</v>
      </c>
      <c r="E8" s="77">
        <v>2531</v>
      </c>
      <c r="F8" s="78">
        <v>4</v>
      </c>
      <c r="G8" s="78">
        <v>5</v>
      </c>
      <c r="H8" s="78">
        <v>5</v>
      </c>
      <c r="I8" s="78">
        <v>5</v>
      </c>
      <c r="J8" s="78">
        <v>5</v>
      </c>
      <c r="K8" s="78">
        <v>4</v>
      </c>
      <c r="L8" s="78">
        <v>4</v>
      </c>
      <c r="M8" s="78">
        <v>5</v>
      </c>
      <c r="N8" s="78">
        <v>4</v>
      </c>
      <c r="O8" s="78">
        <v>4</v>
      </c>
      <c r="P8" s="78">
        <v>3</v>
      </c>
      <c r="Q8" s="78">
        <v>4</v>
      </c>
      <c r="R8" s="78">
        <v>4</v>
      </c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1</v>
      </c>
      <c r="AA8" s="182">
        <f t="shared" si="5"/>
        <v>7</v>
      </c>
      <c r="AB8" s="182">
        <f t="shared" si="6"/>
        <v>5</v>
      </c>
      <c r="AC8" s="182">
        <f t="shared" si="7"/>
        <v>13</v>
      </c>
      <c r="AD8" s="272">
        <f t="shared" si="8"/>
        <v>4.3076923076923075</v>
      </c>
      <c r="AE8" s="90">
        <f t="shared" si="9"/>
        <v>0</v>
      </c>
      <c r="AG8" s="229">
        <f t="shared" si="10"/>
        <v>4</v>
      </c>
      <c r="AH8" s="229">
        <f t="shared" si="11"/>
        <v>5</v>
      </c>
      <c r="AI8" s="229">
        <f t="shared" si="12"/>
        <v>5</v>
      </c>
      <c r="AJ8" s="229">
        <f t="shared" si="13"/>
        <v>5</v>
      </c>
      <c r="AK8" s="229">
        <f t="shared" si="14"/>
        <v>5</v>
      </c>
      <c r="AL8" s="229">
        <f t="shared" si="15"/>
        <v>4</v>
      </c>
      <c r="AM8" s="229">
        <f t="shared" si="16"/>
        <v>4</v>
      </c>
      <c r="AN8" s="229">
        <f t="shared" si="17"/>
        <v>5</v>
      </c>
      <c r="AO8" s="229">
        <f t="shared" si="18"/>
        <v>4</v>
      </c>
      <c r="AP8" s="229">
        <f t="shared" si="19"/>
        <v>4</v>
      </c>
      <c r="AQ8" s="229">
        <f t="shared" si="20"/>
        <v>3</v>
      </c>
      <c r="AR8" s="229">
        <f t="shared" si="21"/>
        <v>4</v>
      </c>
      <c r="AS8" s="229">
        <f t="shared" si="22"/>
        <v>4</v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287</v>
      </c>
      <c r="C9" s="276" t="s">
        <v>31</v>
      </c>
      <c r="D9" s="380" t="s">
        <v>1020</v>
      </c>
      <c r="E9" s="77">
        <v>2531</v>
      </c>
      <c r="F9" s="78">
        <v>5</v>
      </c>
      <c r="G9" s="78">
        <v>4</v>
      </c>
      <c r="H9" s="78">
        <v>4</v>
      </c>
      <c r="I9" s="78">
        <v>5</v>
      </c>
      <c r="J9" s="78">
        <v>4</v>
      </c>
      <c r="K9" s="78">
        <v>5</v>
      </c>
      <c r="L9" s="78">
        <v>4</v>
      </c>
      <c r="M9" s="78">
        <v>4</v>
      </c>
      <c r="N9" s="78">
        <v>3</v>
      </c>
      <c r="O9" s="78">
        <v>4</v>
      </c>
      <c r="P9" s="78">
        <v>4</v>
      </c>
      <c r="Q9" s="78">
        <v>4</v>
      </c>
      <c r="R9" s="78">
        <v>4</v>
      </c>
      <c r="S9" s="78"/>
      <c r="T9" s="78"/>
      <c r="U9" s="78"/>
      <c r="V9" s="230">
        <f t="shared" si="0"/>
        <v>3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1</v>
      </c>
      <c r="AA9" s="182">
        <f t="shared" si="5"/>
        <v>9</v>
      </c>
      <c r="AB9" s="182">
        <f t="shared" si="6"/>
        <v>3</v>
      </c>
      <c r="AC9" s="182">
        <f t="shared" si="7"/>
        <v>13</v>
      </c>
      <c r="AD9" s="272">
        <f t="shared" si="8"/>
        <v>4.1538461538461542</v>
      </c>
      <c r="AE9" s="90">
        <f t="shared" si="9"/>
        <v>0</v>
      </c>
      <c r="AG9" s="229">
        <f t="shared" si="10"/>
        <v>5</v>
      </c>
      <c r="AH9" s="229">
        <f t="shared" si="11"/>
        <v>4</v>
      </c>
      <c r="AI9" s="229">
        <f t="shared" si="12"/>
        <v>4</v>
      </c>
      <c r="AJ9" s="229">
        <f t="shared" si="13"/>
        <v>5</v>
      </c>
      <c r="AK9" s="229">
        <f t="shared" si="14"/>
        <v>4</v>
      </c>
      <c r="AL9" s="229">
        <f t="shared" si="15"/>
        <v>5</v>
      </c>
      <c r="AM9" s="229">
        <f t="shared" si="16"/>
        <v>4</v>
      </c>
      <c r="AN9" s="229">
        <f t="shared" si="17"/>
        <v>4</v>
      </c>
      <c r="AO9" s="229">
        <f t="shared" si="18"/>
        <v>3</v>
      </c>
      <c r="AP9" s="229">
        <f t="shared" si="19"/>
        <v>4</v>
      </c>
      <c r="AQ9" s="229">
        <f t="shared" si="20"/>
        <v>4</v>
      </c>
      <c r="AR9" s="229">
        <f t="shared" si="21"/>
        <v>4</v>
      </c>
      <c r="AS9" s="229">
        <f t="shared" si="22"/>
        <v>4</v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v>5</v>
      </c>
      <c r="B10" s="74" t="s">
        <v>287</v>
      </c>
      <c r="C10" s="276" t="s">
        <v>31</v>
      </c>
      <c r="D10" s="277" t="s">
        <v>1021</v>
      </c>
      <c r="E10" s="77">
        <v>2531</v>
      </c>
      <c r="F10" s="78">
        <v>5</v>
      </c>
      <c r="G10" s="78">
        <v>4</v>
      </c>
      <c r="H10" s="78">
        <v>4</v>
      </c>
      <c r="I10" s="78">
        <v>5</v>
      </c>
      <c r="J10" s="78">
        <v>4</v>
      </c>
      <c r="K10" s="78">
        <v>3</v>
      </c>
      <c r="L10" s="78">
        <v>4</v>
      </c>
      <c r="M10" s="78">
        <v>3</v>
      </c>
      <c r="N10" s="78">
        <v>3</v>
      </c>
      <c r="O10" s="78">
        <v>3</v>
      </c>
      <c r="P10" s="78">
        <v>3</v>
      </c>
      <c r="Q10" s="78">
        <v>3</v>
      </c>
      <c r="R10" s="78">
        <v>3</v>
      </c>
      <c r="S10" s="78"/>
      <c r="T10" s="78"/>
      <c r="U10" s="78"/>
      <c r="V10" s="230">
        <f t="shared" si="0"/>
        <v>3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7</v>
      </c>
      <c r="AA10" s="182">
        <f t="shared" si="5"/>
        <v>4</v>
      </c>
      <c r="AB10" s="182">
        <f t="shared" si="6"/>
        <v>2</v>
      </c>
      <c r="AC10" s="182">
        <f t="shared" si="7"/>
        <v>13</v>
      </c>
      <c r="AD10" s="272">
        <f t="shared" si="8"/>
        <v>3.6153846153846154</v>
      </c>
      <c r="AE10" s="90">
        <f t="shared" si="9"/>
        <v>0</v>
      </c>
      <c r="AG10" s="229">
        <f t="shared" si="10"/>
        <v>5</v>
      </c>
      <c r="AH10" s="229">
        <f t="shared" si="11"/>
        <v>4</v>
      </c>
      <c r="AI10" s="229">
        <f t="shared" si="12"/>
        <v>4</v>
      </c>
      <c r="AJ10" s="229">
        <f t="shared" si="13"/>
        <v>5</v>
      </c>
      <c r="AK10" s="229">
        <f t="shared" si="14"/>
        <v>4</v>
      </c>
      <c r="AL10" s="229">
        <f t="shared" si="15"/>
        <v>3</v>
      </c>
      <c r="AM10" s="229">
        <f t="shared" si="16"/>
        <v>4</v>
      </c>
      <c r="AN10" s="229">
        <f t="shared" si="17"/>
        <v>3</v>
      </c>
      <c r="AO10" s="229">
        <f t="shared" si="18"/>
        <v>3</v>
      </c>
      <c r="AP10" s="229">
        <f t="shared" si="19"/>
        <v>3</v>
      </c>
      <c r="AQ10" s="229">
        <f t="shared" si="20"/>
        <v>3</v>
      </c>
      <c r="AR10" s="229">
        <f t="shared" si="21"/>
        <v>3</v>
      </c>
      <c r="AS10" s="229">
        <f t="shared" si="22"/>
        <v>3</v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v>6</v>
      </c>
      <c r="B11" s="74" t="s">
        <v>287</v>
      </c>
      <c r="C11" s="276" t="s">
        <v>31</v>
      </c>
      <c r="D11" s="277" t="s">
        <v>1022</v>
      </c>
      <c r="E11" s="77">
        <v>2531</v>
      </c>
      <c r="F11" s="78">
        <v>5</v>
      </c>
      <c r="G11" s="78">
        <v>5</v>
      </c>
      <c r="H11" s="78">
        <v>5</v>
      </c>
      <c r="I11" s="78">
        <v>5</v>
      </c>
      <c r="J11" s="78">
        <v>5</v>
      </c>
      <c r="K11" s="78">
        <v>5</v>
      </c>
      <c r="L11" s="78">
        <v>5</v>
      </c>
      <c r="M11" s="78">
        <v>5</v>
      </c>
      <c r="N11" s="78">
        <v>5</v>
      </c>
      <c r="O11" s="78">
        <v>5</v>
      </c>
      <c r="P11" s="78">
        <v>5</v>
      </c>
      <c r="Q11" s="78">
        <v>5</v>
      </c>
      <c r="R11" s="78">
        <v>5</v>
      </c>
      <c r="S11" s="78"/>
      <c r="T11" s="78"/>
      <c r="U11" s="78"/>
      <c r="V11" s="230">
        <f t="shared" si="0"/>
        <v>5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0</v>
      </c>
      <c r="AB11" s="182">
        <f t="shared" si="6"/>
        <v>13</v>
      </c>
      <c r="AC11" s="182">
        <f t="shared" si="7"/>
        <v>13</v>
      </c>
      <c r="AD11" s="272">
        <f t="shared" si="8"/>
        <v>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5</v>
      </c>
      <c r="AQ11" s="229">
        <f t="shared" si="20"/>
        <v>5</v>
      </c>
      <c r="AR11" s="229">
        <f t="shared" si="21"/>
        <v>5</v>
      </c>
      <c r="AS11" s="229">
        <f t="shared" si="22"/>
        <v>5</v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287</v>
      </c>
      <c r="C12" s="276" t="s">
        <v>31</v>
      </c>
      <c r="D12" s="277" t="s">
        <v>1023</v>
      </c>
      <c r="E12" s="77">
        <v>2531</v>
      </c>
      <c r="F12" s="78">
        <v>5</v>
      </c>
      <c r="G12" s="78">
        <v>4</v>
      </c>
      <c r="H12" s="78">
        <v>4</v>
      </c>
      <c r="I12" s="78">
        <v>5</v>
      </c>
      <c r="J12" s="78">
        <v>5</v>
      </c>
      <c r="K12" s="78">
        <v>4</v>
      </c>
      <c r="L12" s="78">
        <v>5</v>
      </c>
      <c r="M12" s="78">
        <v>4</v>
      </c>
      <c r="N12" s="78">
        <v>5</v>
      </c>
      <c r="O12" s="78">
        <v>4</v>
      </c>
      <c r="P12" s="78">
        <v>4</v>
      </c>
      <c r="Q12" s="78">
        <v>4</v>
      </c>
      <c r="R12" s="78">
        <v>5</v>
      </c>
      <c r="S12" s="78"/>
      <c r="T12" s="78"/>
      <c r="U12" s="78"/>
      <c r="V12" s="230">
        <f t="shared" si="0"/>
        <v>4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7</v>
      </c>
      <c r="AB12" s="182">
        <f t="shared" si="6"/>
        <v>6</v>
      </c>
      <c r="AC12" s="182">
        <f t="shared" si="7"/>
        <v>13</v>
      </c>
      <c r="AD12" s="272">
        <f t="shared" si="8"/>
        <v>4.4615384615384617</v>
      </c>
      <c r="AE12" s="90">
        <f t="shared" si="9"/>
        <v>0</v>
      </c>
      <c r="AG12" s="229">
        <f t="shared" si="10"/>
        <v>5</v>
      </c>
      <c r="AH12" s="229">
        <f t="shared" si="11"/>
        <v>4</v>
      </c>
      <c r="AI12" s="229">
        <f t="shared" si="12"/>
        <v>4</v>
      </c>
      <c r="AJ12" s="229">
        <f t="shared" si="13"/>
        <v>5</v>
      </c>
      <c r="AK12" s="229">
        <f t="shared" si="14"/>
        <v>5</v>
      </c>
      <c r="AL12" s="229">
        <f t="shared" si="15"/>
        <v>4</v>
      </c>
      <c r="AM12" s="229">
        <f t="shared" si="16"/>
        <v>5</v>
      </c>
      <c r="AN12" s="229">
        <f t="shared" si="17"/>
        <v>4</v>
      </c>
      <c r="AO12" s="229">
        <f t="shared" si="18"/>
        <v>5</v>
      </c>
      <c r="AP12" s="229">
        <f t="shared" si="19"/>
        <v>4</v>
      </c>
      <c r="AQ12" s="229">
        <f t="shared" si="20"/>
        <v>4</v>
      </c>
      <c r="AR12" s="229">
        <f t="shared" si="21"/>
        <v>4</v>
      </c>
      <c r="AS12" s="229">
        <f t="shared" si="22"/>
        <v>5</v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v>8</v>
      </c>
      <c r="B13" s="74" t="s">
        <v>287</v>
      </c>
      <c r="C13" s="276" t="s">
        <v>110</v>
      </c>
      <c r="D13" s="277" t="s">
        <v>1024</v>
      </c>
      <c r="E13" s="77">
        <v>2531</v>
      </c>
      <c r="F13" s="78">
        <v>5</v>
      </c>
      <c r="G13" s="78">
        <v>5</v>
      </c>
      <c r="H13" s="78">
        <v>5</v>
      </c>
      <c r="I13" s="78">
        <v>5</v>
      </c>
      <c r="J13" s="78">
        <v>5</v>
      </c>
      <c r="K13" s="78">
        <v>4</v>
      </c>
      <c r="L13" s="78">
        <v>4</v>
      </c>
      <c r="M13" s="78">
        <v>5</v>
      </c>
      <c r="N13" s="78">
        <v>5</v>
      </c>
      <c r="O13" s="78">
        <v>4</v>
      </c>
      <c r="P13" s="78">
        <v>3</v>
      </c>
      <c r="Q13" s="78">
        <v>3</v>
      </c>
      <c r="R13" s="78">
        <v>4</v>
      </c>
      <c r="S13" s="78"/>
      <c r="T13" s="78"/>
      <c r="U13" s="78"/>
      <c r="V13" s="230">
        <f t="shared" si="0"/>
        <v>3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2</v>
      </c>
      <c r="AA13" s="182">
        <f t="shared" si="5"/>
        <v>4</v>
      </c>
      <c r="AB13" s="182">
        <f t="shared" si="6"/>
        <v>7</v>
      </c>
      <c r="AC13" s="182">
        <f t="shared" si="7"/>
        <v>13</v>
      </c>
      <c r="AD13" s="272">
        <f t="shared" si="8"/>
        <v>4.384615384615385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4</v>
      </c>
      <c r="AM13" s="229">
        <f t="shared" si="16"/>
        <v>4</v>
      </c>
      <c r="AN13" s="229">
        <f t="shared" si="17"/>
        <v>5</v>
      </c>
      <c r="AO13" s="229">
        <f t="shared" si="18"/>
        <v>5</v>
      </c>
      <c r="AP13" s="229">
        <f t="shared" si="19"/>
        <v>4</v>
      </c>
      <c r="AQ13" s="229">
        <f t="shared" si="20"/>
        <v>3</v>
      </c>
      <c r="AR13" s="229">
        <f t="shared" si="21"/>
        <v>3</v>
      </c>
      <c r="AS13" s="229">
        <f t="shared" si="22"/>
        <v>4</v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3">
      <c r="A14" s="73">
        <v>9</v>
      </c>
      <c r="B14" s="273"/>
      <c r="C14" s="276" t="s">
        <v>137</v>
      </c>
      <c r="D14" s="277" t="s">
        <v>1025</v>
      </c>
      <c r="E14" s="77">
        <v>2531</v>
      </c>
      <c r="F14" s="78">
        <v>5</v>
      </c>
      <c r="G14" s="78">
        <v>5</v>
      </c>
      <c r="H14" s="78">
        <v>5</v>
      </c>
      <c r="I14" s="78">
        <v>5</v>
      </c>
      <c r="J14" s="78">
        <v>5</v>
      </c>
      <c r="K14" s="78">
        <v>5</v>
      </c>
      <c r="L14" s="78">
        <v>5</v>
      </c>
      <c r="M14" s="78">
        <v>5</v>
      </c>
      <c r="N14" s="78">
        <v>5</v>
      </c>
      <c r="O14" s="78">
        <v>5</v>
      </c>
      <c r="P14" s="78">
        <v>5</v>
      </c>
      <c r="Q14" s="78">
        <v>5</v>
      </c>
      <c r="R14" s="93">
        <v>5</v>
      </c>
      <c r="S14" s="78"/>
      <c r="T14" s="78"/>
      <c r="U14" s="78"/>
      <c r="V14" s="230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13</v>
      </c>
      <c r="AC14" s="226">
        <f t="shared" si="7"/>
        <v>13</v>
      </c>
      <c r="AD14" s="227">
        <f t="shared" si="8"/>
        <v>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5</v>
      </c>
      <c r="AQ14" s="229">
        <f t="shared" si="20"/>
        <v>5</v>
      </c>
      <c r="AR14" s="229">
        <f t="shared" si="21"/>
        <v>5</v>
      </c>
      <c r="AS14" s="229">
        <f t="shared" si="22"/>
        <v>5</v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3">
      <c r="A15" s="73">
        <v>10</v>
      </c>
      <c r="B15" s="273"/>
      <c r="C15" s="276" t="s">
        <v>31</v>
      </c>
      <c r="D15" s="277" t="s">
        <v>1026</v>
      </c>
      <c r="E15" s="77">
        <v>2531</v>
      </c>
      <c r="F15" s="78">
        <v>5</v>
      </c>
      <c r="G15" s="78">
        <v>5</v>
      </c>
      <c r="H15" s="78">
        <v>5</v>
      </c>
      <c r="I15" s="78">
        <v>5</v>
      </c>
      <c r="J15" s="78">
        <v>4</v>
      </c>
      <c r="K15" s="78">
        <v>4</v>
      </c>
      <c r="L15" s="78">
        <v>4</v>
      </c>
      <c r="M15" s="78">
        <v>4</v>
      </c>
      <c r="N15" s="78">
        <v>4</v>
      </c>
      <c r="O15" s="78">
        <v>4</v>
      </c>
      <c r="P15" s="78">
        <v>3</v>
      </c>
      <c r="Q15" s="78">
        <v>3</v>
      </c>
      <c r="R15" s="93">
        <v>4</v>
      </c>
      <c r="S15" s="78"/>
      <c r="T15" s="78"/>
      <c r="U15" s="78"/>
      <c r="V15" s="230">
        <f t="shared" si="0"/>
        <v>3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2</v>
      </c>
      <c r="AA15" s="226">
        <f t="shared" si="5"/>
        <v>7</v>
      </c>
      <c r="AB15" s="226">
        <f t="shared" si="6"/>
        <v>4</v>
      </c>
      <c r="AC15" s="226">
        <f t="shared" si="7"/>
        <v>13</v>
      </c>
      <c r="AD15" s="227">
        <f t="shared" si="8"/>
        <v>4.1538461538461542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4</v>
      </c>
      <c r="AL15" s="229">
        <f t="shared" si="15"/>
        <v>4</v>
      </c>
      <c r="AM15" s="229">
        <f t="shared" si="16"/>
        <v>4</v>
      </c>
      <c r="AN15" s="229">
        <f t="shared" si="17"/>
        <v>4</v>
      </c>
      <c r="AO15" s="229">
        <f t="shared" si="18"/>
        <v>4</v>
      </c>
      <c r="AP15" s="229">
        <f t="shared" si="19"/>
        <v>4</v>
      </c>
      <c r="AQ15" s="229">
        <f t="shared" si="20"/>
        <v>3</v>
      </c>
      <c r="AR15" s="229">
        <f t="shared" si="21"/>
        <v>3</v>
      </c>
      <c r="AS15" s="229">
        <f t="shared" si="22"/>
        <v>4</v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v>11</v>
      </c>
      <c r="B16" s="273"/>
      <c r="C16" s="276" t="s">
        <v>31</v>
      </c>
      <c r="D16" s="277" t="s">
        <v>1027</v>
      </c>
      <c r="E16" s="77">
        <v>2531</v>
      </c>
      <c r="F16" s="78">
        <v>5</v>
      </c>
      <c r="G16" s="78">
        <v>5</v>
      </c>
      <c r="H16" s="78">
        <v>5</v>
      </c>
      <c r="I16" s="78">
        <v>5</v>
      </c>
      <c r="J16" s="78">
        <v>5</v>
      </c>
      <c r="K16" s="78">
        <v>5</v>
      </c>
      <c r="L16" s="78">
        <v>5</v>
      </c>
      <c r="M16" s="78">
        <v>5</v>
      </c>
      <c r="N16" s="78">
        <v>5</v>
      </c>
      <c r="O16" s="78">
        <v>5</v>
      </c>
      <c r="P16" s="78">
        <v>5</v>
      </c>
      <c r="Q16" s="78">
        <v>4</v>
      </c>
      <c r="R16" s="93">
        <v>5</v>
      </c>
      <c r="S16" s="78"/>
      <c r="T16" s="78"/>
      <c r="U16" s="78"/>
      <c r="V16" s="230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1</v>
      </c>
      <c r="AB16" s="226">
        <f t="shared" si="6"/>
        <v>12</v>
      </c>
      <c r="AC16" s="226">
        <f t="shared" si="7"/>
        <v>13</v>
      </c>
      <c r="AD16" s="227">
        <f t="shared" si="8"/>
        <v>4.9230769230769234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>
        <f t="shared" si="13"/>
        <v>5</v>
      </c>
      <c r="AK16" s="229">
        <f t="shared" si="14"/>
        <v>5</v>
      </c>
      <c r="AL16" s="229">
        <f t="shared" si="15"/>
        <v>5</v>
      </c>
      <c r="AM16" s="229">
        <f t="shared" si="16"/>
        <v>5</v>
      </c>
      <c r="AN16" s="229">
        <f t="shared" si="17"/>
        <v>5</v>
      </c>
      <c r="AO16" s="229">
        <f t="shared" si="18"/>
        <v>5</v>
      </c>
      <c r="AP16" s="229">
        <f t="shared" si="19"/>
        <v>5</v>
      </c>
      <c r="AQ16" s="229">
        <f t="shared" si="20"/>
        <v>5</v>
      </c>
      <c r="AR16" s="229">
        <f t="shared" si="21"/>
        <v>4</v>
      </c>
      <c r="AS16" s="229">
        <f t="shared" si="22"/>
        <v>5</v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4"/>
      <c r="C17" s="276" t="s">
        <v>110</v>
      </c>
      <c r="D17" s="277" t="s">
        <v>1028</v>
      </c>
      <c r="E17" s="77">
        <v>2531</v>
      </c>
      <c r="F17" s="78">
        <v>5</v>
      </c>
      <c r="G17" s="78">
        <v>4</v>
      </c>
      <c r="H17" s="78">
        <v>5</v>
      </c>
      <c r="I17" s="78">
        <v>5</v>
      </c>
      <c r="J17" s="78">
        <v>4</v>
      </c>
      <c r="K17" s="78">
        <v>4</v>
      </c>
      <c r="L17" s="78">
        <v>4</v>
      </c>
      <c r="M17" s="78">
        <v>4</v>
      </c>
      <c r="N17" s="78">
        <v>5</v>
      </c>
      <c r="O17" s="78" t="s">
        <v>127</v>
      </c>
      <c r="P17" s="78">
        <v>4</v>
      </c>
      <c r="Q17" s="78" t="s">
        <v>337</v>
      </c>
      <c r="R17" s="93">
        <v>4</v>
      </c>
      <c r="S17" s="78"/>
      <c r="T17" s="78"/>
      <c r="U17" s="78"/>
      <c r="V17" s="230">
        <f t="shared" si="0"/>
        <v>4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7</v>
      </c>
      <c r="AB17" s="226">
        <f t="shared" si="6"/>
        <v>4</v>
      </c>
      <c r="AC17" s="226">
        <f t="shared" si="7"/>
        <v>11</v>
      </c>
      <c r="AD17" s="227">
        <f t="shared" si="8"/>
        <v>4.3636363636363633</v>
      </c>
      <c r="AE17" s="228">
        <f t="shared" si="9"/>
        <v>0</v>
      </c>
      <c r="AF17" s="1"/>
      <c r="AG17" s="229">
        <f t="shared" si="10"/>
        <v>5</v>
      </c>
      <c r="AH17" s="229">
        <f t="shared" si="11"/>
        <v>4</v>
      </c>
      <c r="AI17" s="229">
        <f t="shared" si="12"/>
        <v>5</v>
      </c>
      <c r="AJ17" s="229">
        <f t="shared" si="13"/>
        <v>5</v>
      </c>
      <c r="AK17" s="229">
        <f t="shared" si="14"/>
        <v>4</v>
      </c>
      <c r="AL17" s="229">
        <f t="shared" si="15"/>
        <v>4</v>
      </c>
      <c r="AM17" s="229">
        <f t="shared" si="16"/>
        <v>4</v>
      </c>
      <c r="AN17" s="229">
        <f t="shared" si="17"/>
        <v>4</v>
      </c>
      <c r="AO17" s="229">
        <f t="shared" si="18"/>
        <v>5</v>
      </c>
      <c r="AP17" s="229" t="str">
        <f t="shared" si="19"/>
        <v>А</v>
      </c>
      <c r="AQ17" s="229">
        <f t="shared" si="20"/>
        <v>4</v>
      </c>
      <c r="AR17" s="229" t="str">
        <f t="shared" si="21"/>
        <v>А</v>
      </c>
      <c r="AS17" s="229">
        <f t="shared" si="22"/>
        <v>4</v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v>13</v>
      </c>
      <c r="B18" s="190"/>
      <c r="C18" s="276" t="s">
        <v>31</v>
      </c>
      <c r="D18" s="277" t="s">
        <v>1029</v>
      </c>
      <c r="E18" s="77">
        <v>2531</v>
      </c>
      <c r="F18" s="78">
        <v>5</v>
      </c>
      <c r="G18" s="78">
        <v>4</v>
      </c>
      <c r="H18" s="78">
        <v>5</v>
      </c>
      <c r="I18" s="78">
        <v>5</v>
      </c>
      <c r="J18" s="78">
        <v>4</v>
      </c>
      <c r="K18" s="78">
        <v>3</v>
      </c>
      <c r="L18" s="78">
        <v>4</v>
      </c>
      <c r="M18" s="78">
        <v>4</v>
      </c>
      <c r="N18" s="78">
        <v>4</v>
      </c>
      <c r="O18" s="78">
        <v>3</v>
      </c>
      <c r="P18" s="78">
        <v>3</v>
      </c>
      <c r="Q18" s="78">
        <v>3</v>
      </c>
      <c r="R18" s="93">
        <v>3</v>
      </c>
      <c r="S18" s="78"/>
      <c r="T18" s="78"/>
      <c r="U18" s="78"/>
      <c r="V18" s="230">
        <f t="shared" si="0"/>
        <v>3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5</v>
      </c>
      <c r="AA18" s="226">
        <f t="shared" si="5"/>
        <v>5</v>
      </c>
      <c r="AB18" s="226">
        <f t="shared" si="6"/>
        <v>3</v>
      </c>
      <c r="AC18" s="226">
        <f t="shared" si="7"/>
        <v>13</v>
      </c>
      <c r="AD18" s="227">
        <f t="shared" si="8"/>
        <v>3.8461538461538463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4</v>
      </c>
      <c r="AI18" s="229">
        <f t="shared" si="12"/>
        <v>5</v>
      </c>
      <c r="AJ18" s="229">
        <f t="shared" si="13"/>
        <v>5</v>
      </c>
      <c r="AK18" s="229">
        <f t="shared" si="14"/>
        <v>4</v>
      </c>
      <c r="AL18" s="229">
        <f t="shared" si="15"/>
        <v>3</v>
      </c>
      <c r="AM18" s="229">
        <f t="shared" si="16"/>
        <v>4</v>
      </c>
      <c r="AN18" s="229">
        <f t="shared" si="17"/>
        <v>4</v>
      </c>
      <c r="AO18" s="229">
        <f t="shared" si="18"/>
        <v>4</v>
      </c>
      <c r="AP18" s="229">
        <f t="shared" si="19"/>
        <v>3</v>
      </c>
      <c r="AQ18" s="229">
        <f t="shared" si="20"/>
        <v>3</v>
      </c>
      <c r="AR18" s="229">
        <f t="shared" si="21"/>
        <v>3</v>
      </c>
      <c r="AS18" s="229">
        <f t="shared" si="22"/>
        <v>3</v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v>14</v>
      </c>
      <c r="B19" s="190"/>
      <c r="C19" s="276" t="s">
        <v>31</v>
      </c>
      <c r="D19" s="380" t="s">
        <v>1030</v>
      </c>
      <c r="E19" s="77">
        <v>2531</v>
      </c>
      <c r="F19" s="78">
        <v>5</v>
      </c>
      <c r="G19" s="78">
        <v>3</v>
      </c>
      <c r="H19" s="78">
        <v>5</v>
      </c>
      <c r="I19" s="78">
        <v>5</v>
      </c>
      <c r="J19" s="78">
        <v>4</v>
      </c>
      <c r="K19" s="78">
        <v>3</v>
      </c>
      <c r="L19" s="78">
        <v>3</v>
      </c>
      <c r="M19" s="78">
        <v>4</v>
      </c>
      <c r="N19" s="78">
        <v>3</v>
      </c>
      <c r="O19" s="78">
        <v>3</v>
      </c>
      <c r="P19" s="78">
        <v>3</v>
      </c>
      <c r="Q19" s="78">
        <v>3</v>
      </c>
      <c r="R19" s="78">
        <v>3</v>
      </c>
      <c r="S19" s="78"/>
      <c r="T19" s="78"/>
      <c r="U19" s="78"/>
      <c r="V19" s="230">
        <f t="shared" si="0"/>
        <v>3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8</v>
      </c>
      <c r="AA19" s="226">
        <f t="shared" si="5"/>
        <v>2</v>
      </c>
      <c r="AB19" s="226">
        <f t="shared" si="6"/>
        <v>3</v>
      </c>
      <c r="AC19" s="226">
        <f t="shared" si="7"/>
        <v>13</v>
      </c>
      <c r="AD19" s="227">
        <f t="shared" si="8"/>
        <v>3.6153846153846154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3</v>
      </c>
      <c r="AI19" s="229">
        <f t="shared" si="12"/>
        <v>5</v>
      </c>
      <c r="AJ19" s="229">
        <f t="shared" si="13"/>
        <v>5</v>
      </c>
      <c r="AK19" s="229">
        <f t="shared" si="14"/>
        <v>4</v>
      </c>
      <c r="AL19" s="229">
        <f t="shared" si="15"/>
        <v>3</v>
      </c>
      <c r="AM19" s="229">
        <f t="shared" si="16"/>
        <v>3</v>
      </c>
      <c r="AN19" s="229">
        <f t="shared" si="17"/>
        <v>4</v>
      </c>
      <c r="AO19" s="229">
        <f t="shared" si="18"/>
        <v>3</v>
      </c>
      <c r="AP19" s="229">
        <f t="shared" si="19"/>
        <v>3</v>
      </c>
      <c r="AQ19" s="229">
        <f t="shared" si="20"/>
        <v>3</v>
      </c>
      <c r="AR19" s="229">
        <f t="shared" si="21"/>
        <v>3</v>
      </c>
      <c r="AS19" s="229">
        <f t="shared" si="22"/>
        <v>3</v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v>15</v>
      </c>
      <c r="B20" s="190"/>
      <c r="C20" s="276" t="s">
        <v>110</v>
      </c>
      <c r="D20" s="380" t="s">
        <v>1031</v>
      </c>
      <c r="E20" s="77">
        <v>2531</v>
      </c>
      <c r="F20" s="78">
        <v>5</v>
      </c>
      <c r="G20" s="78">
        <v>4</v>
      </c>
      <c r="H20" s="78">
        <v>5</v>
      </c>
      <c r="I20" s="78">
        <v>5</v>
      </c>
      <c r="J20" s="78">
        <v>5</v>
      </c>
      <c r="K20" s="78">
        <v>4</v>
      </c>
      <c r="L20" s="78">
        <v>4</v>
      </c>
      <c r="M20" s="78">
        <v>5</v>
      </c>
      <c r="N20" s="78">
        <v>5</v>
      </c>
      <c r="O20" s="78">
        <v>5</v>
      </c>
      <c r="P20" s="78">
        <v>5</v>
      </c>
      <c r="Q20" s="78">
        <v>5</v>
      </c>
      <c r="R20" s="93">
        <v>5</v>
      </c>
      <c r="S20" s="78"/>
      <c r="T20" s="78"/>
      <c r="U20" s="78"/>
      <c r="V20" s="230">
        <f t="shared" si="0"/>
        <v>4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3</v>
      </c>
      <c r="AB20" s="226">
        <f t="shared" si="6"/>
        <v>10</v>
      </c>
      <c r="AC20" s="226">
        <f t="shared" si="7"/>
        <v>13</v>
      </c>
      <c r="AD20" s="227">
        <f t="shared" si="8"/>
        <v>4.7692307692307692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4</v>
      </c>
      <c r="AI20" s="229">
        <f t="shared" si="12"/>
        <v>5</v>
      </c>
      <c r="AJ20" s="229">
        <f t="shared" si="13"/>
        <v>5</v>
      </c>
      <c r="AK20" s="229">
        <f t="shared" si="14"/>
        <v>5</v>
      </c>
      <c r="AL20" s="229">
        <f t="shared" si="15"/>
        <v>4</v>
      </c>
      <c r="AM20" s="229">
        <f t="shared" si="16"/>
        <v>4</v>
      </c>
      <c r="AN20" s="229">
        <f t="shared" si="17"/>
        <v>5</v>
      </c>
      <c r="AO20" s="229">
        <f t="shared" si="18"/>
        <v>5</v>
      </c>
      <c r="AP20" s="229">
        <f t="shared" si="19"/>
        <v>5</v>
      </c>
      <c r="AQ20" s="229">
        <f t="shared" si="20"/>
        <v>5</v>
      </c>
      <c r="AR20" s="229">
        <f t="shared" si="21"/>
        <v>5</v>
      </c>
      <c r="AS20" s="229">
        <f t="shared" si="22"/>
        <v>5</v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v>16</v>
      </c>
      <c r="B21" s="190"/>
      <c r="C21" s="276" t="s">
        <v>31</v>
      </c>
      <c r="D21" s="277" t="s">
        <v>1032</v>
      </c>
      <c r="E21" s="77">
        <v>2531</v>
      </c>
      <c r="F21" s="78">
        <v>5</v>
      </c>
      <c r="G21" s="78">
        <v>4</v>
      </c>
      <c r="H21" s="78">
        <v>5</v>
      </c>
      <c r="I21" s="78">
        <v>5</v>
      </c>
      <c r="J21" s="78">
        <v>5</v>
      </c>
      <c r="K21" s="78">
        <v>4</v>
      </c>
      <c r="L21" s="78">
        <v>5</v>
      </c>
      <c r="M21" s="78">
        <v>4</v>
      </c>
      <c r="N21" s="78">
        <v>5</v>
      </c>
      <c r="O21" s="78">
        <v>4</v>
      </c>
      <c r="P21" s="78">
        <v>4</v>
      </c>
      <c r="Q21" s="78">
        <v>4</v>
      </c>
      <c r="R21" s="93">
        <v>4</v>
      </c>
      <c r="S21" s="78"/>
      <c r="T21" s="78"/>
      <c r="U21" s="78"/>
      <c r="V21" s="230">
        <f t="shared" si="0"/>
        <v>4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7</v>
      </c>
      <c r="AB21" s="226">
        <f t="shared" si="6"/>
        <v>6</v>
      </c>
      <c r="AC21" s="226">
        <f t="shared" si="7"/>
        <v>13</v>
      </c>
      <c r="AD21" s="227">
        <f t="shared" si="8"/>
        <v>4.4615384615384617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4</v>
      </c>
      <c r="AI21" s="229">
        <f t="shared" si="12"/>
        <v>5</v>
      </c>
      <c r="AJ21" s="229">
        <f t="shared" si="13"/>
        <v>5</v>
      </c>
      <c r="AK21" s="229">
        <f t="shared" si="14"/>
        <v>5</v>
      </c>
      <c r="AL21" s="229">
        <f t="shared" si="15"/>
        <v>4</v>
      </c>
      <c r="AM21" s="229">
        <f t="shared" si="16"/>
        <v>5</v>
      </c>
      <c r="AN21" s="229">
        <f t="shared" si="17"/>
        <v>4</v>
      </c>
      <c r="AO21" s="229">
        <f t="shared" si="18"/>
        <v>5</v>
      </c>
      <c r="AP21" s="229">
        <f t="shared" si="19"/>
        <v>4</v>
      </c>
      <c r="AQ21" s="229">
        <f t="shared" si="20"/>
        <v>4</v>
      </c>
      <c r="AR21" s="229">
        <f t="shared" si="21"/>
        <v>4</v>
      </c>
      <c r="AS21" s="229">
        <f t="shared" si="22"/>
        <v>4</v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v>17</v>
      </c>
      <c r="B22" s="190"/>
      <c r="C22" s="276" t="s">
        <v>31</v>
      </c>
      <c r="D22" s="277" t="s">
        <v>1033</v>
      </c>
      <c r="E22" s="77">
        <v>2531</v>
      </c>
      <c r="F22" s="78">
        <v>5</v>
      </c>
      <c r="G22" s="78">
        <v>5</v>
      </c>
      <c r="H22" s="78">
        <v>4</v>
      </c>
      <c r="I22" s="78">
        <v>5</v>
      </c>
      <c r="J22" s="78">
        <v>4</v>
      </c>
      <c r="K22" s="78">
        <v>3</v>
      </c>
      <c r="L22" s="78">
        <v>4</v>
      </c>
      <c r="M22" s="78">
        <v>5</v>
      </c>
      <c r="N22" s="78">
        <v>4</v>
      </c>
      <c r="O22" s="78">
        <v>3</v>
      </c>
      <c r="P22" s="78">
        <v>3</v>
      </c>
      <c r="Q22" s="78">
        <v>3</v>
      </c>
      <c r="R22" s="93">
        <v>4</v>
      </c>
      <c r="S22" s="78"/>
      <c r="T22" s="78"/>
      <c r="U22" s="78"/>
      <c r="V22" s="230">
        <f t="shared" si="0"/>
        <v>3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4</v>
      </c>
      <c r="AA22" s="226">
        <f t="shared" si="5"/>
        <v>5</v>
      </c>
      <c r="AB22" s="226">
        <f t="shared" si="6"/>
        <v>4</v>
      </c>
      <c r="AC22" s="226">
        <f t="shared" si="7"/>
        <v>13</v>
      </c>
      <c r="AD22" s="227">
        <f t="shared" si="8"/>
        <v>4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>
        <f t="shared" si="12"/>
        <v>4</v>
      </c>
      <c r="AJ22" s="229">
        <f t="shared" si="13"/>
        <v>5</v>
      </c>
      <c r="AK22" s="229">
        <f t="shared" si="14"/>
        <v>4</v>
      </c>
      <c r="AL22" s="229">
        <f t="shared" si="15"/>
        <v>3</v>
      </c>
      <c r="AM22" s="229">
        <f t="shared" si="16"/>
        <v>4</v>
      </c>
      <c r="AN22" s="229">
        <f t="shared" si="17"/>
        <v>5</v>
      </c>
      <c r="AO22" s="229">
        <f t="shared" si="18"/>
        <v>4</v>
      </c>
      <c r="AP22" s="229">
        <f t="shared" si="19"/>
        <v>3</v>
      </c>
      <c r="AQ22" s="229">
        <f t="shared" si="20"/>
        <v>3</v>
      </c>
      <c r="AR22" s="229">
        <f t="shared" si="21"/>
        <v>3</v>
      </c>
      <c r="AS22" s="229">
        <f t="shared" si="22"/>
        <v>4</v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v>18</v>
      </c>
      <c r="B23" s="190"/>
      <c r="C23" s="276" t="s">
        <v>31</v>
      </c>
      <c r="D23" s="277" t="s">
        <v>1034</v>
      </c>
      <c r="E23" s="77">
        <v>2531</v>
      </c>
      <c r="F23" s="78">
        <v>5</v>
      </c>
      <c r="G23" s="78">
        <v>5</v>
      </c>
      <c r="H23" s="78">
        <v>4</v>
      </c>
      <c r="I23" s="78">
        <v>5</v>
      </c>
      <c r="J23" s="78">
        <v>4</v>
      </c>
      <c r="K23" s="78">
        <v>4</v>
      </c>
      <c r="L23" s="78">
        <v>5</v>
      </c>
      <c r="M23" s="78">
        <v>4</v>
      </c>
      <c r="N23" s="78">
        <v>5</v>
      </c>
      <c r="O23" s="78">
        <v>4</v>
      </c>
      <c r="P23" s="78">
        <v>3</v>
      </c>
      <c r="Q23" s="78">
        <v>5</v>
      </c>
      <c r="R23" s="93">
        <v>4</v>
      </c>
      <c r="S23" s="78"/>
      <c r="T23" s="78"/>
      <c r="U23" s="78"/>
      <c r="V23" s="230">
        <f t="shared" si="0"/>
        <v>3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1</v>
      </c>
      <c r="AA23" s="226">
        <f t="shared" si="5"/>
        <v>6</v>
      </c>
      <c r="AB23" s="226">
        <f t="shared" si="6"/>
        <v>6</v>
      </c>
      <c r="AC23" s="226">
        <f t="shared" si="7"/>
        <v>13</v>
      </c>
      <c r="AD23" s="227">
        <f t="shared" si="8"/>
        <v>4.384615384615385</v>
      </c>
      <c r="AE23" s="228">
        <f t="shared" si="9"/>
        <v>0</v>
      </c>
      <c r="AF23" s="1"/>
      <c r="AG23" s="229">
        <f t="shared" si="10"/>
        <v>5</v>
      </c>
      <c r="AH23" s="229">
        <f t="shared" si="11"/>
        <v>5</v>
      </c>
      <c r="AI23" s="229">
        <f t="shared" si="12"/>
        <v>4</v>
      </c>
      <c r="AJ23" s="229">
        <f t="shared" si="13"/>
        <v>5</v>
      </c>
      <c r="AK23" s="229">
        <f t="shared" si="14"/>
        <v>4</v>
      </c>
      <c r="AL23" s="229">
        <f t="shared" si="15"/>
        <v>4</v>
      </c>
      <c r="AM23" s="229">
        <f t="shared" si="16"/>
        <v>5</v>
      </c>
      <c r="AN23" s="229">
        <f t="shared" si="17"/>
        <v>4</v>
      </c>
      <c r="AO23" s="229">
        <f t="shared" si="18"/>
        <v>5</v>
      </c>
      <c r="AP23" s="229">
        <f t="shared" si="19"/>
        <v>4</v>
      </c>
      <c r="AQ23" s="229">
        <f t="shared" si="20"/>
        <v>3</v>
      </c>
      <c r="AR23" s="229">
        <f t="shared" si="21"/>
        <v>5</v>
      </c>
      <c r="AS23" s="229">
        <f t="shared" si="22"/>
        <v>4</v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v>19</v>
      </c>
      <c r="B24" s="190"/>
      <c r="C24" s="276" t="s">
        <v>31</v>
      </c>
      <c r="D24" s="277" t="s">
        <v>1035</v>
      </c>
      <c r="E24" s="77">
        <v>2531</v>
      </c>
      <c r="F24" s="78">
        <v>5</v>
      </c>
      <c r="G24" s="78">
        <v>4</v>
      </c>
      <c r="H24" s="78">
        <v>5</v>
      </c>
      <c r="I24" s="78">
        <v>5</v>
      </c>
      <c r="J24" s="78">
        <v>4</v>
      </c>
      <c r="K24" s="78">
        <v>3</v>
      </c>
      <c r="L24" s="78">
        <v>4</v>
      </c>
      <c r="M24" s="78">
        <v>5</v>
      </c>
      <c r="N24" s="78">
        <v>4</v>
      </c>
      <c r="O24" s="78">
        <v>3</v>
      </c>
      <c r="P24" s="78">
        <v>4</v>
      </c>
      <c r="Q24" s="78">
        <v>3</v>
      </c>
      <c r="R24" s="78">
        <v>4</v>
      </c>
      <c r="S24" s="78"/>
      <c r="T24" s="78"/>
      <c r="U24" s="78"/>
      <c r="V24" s="230">
        <f t="shared" si="0"/>
        <v>3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3</v>
      </c>
      <c r="AA24" s="226">
        <f t="shared" si="5"/>
        <v>6</v>
      </c>
      <c r="AB24" s="226">
        <f t="shared" si="6"/>
        <v>4</v>
      </c>
      <c r="AC24" s="226">
        <f t="shared" si="7"/>
        <v>13</v>
      </c>
      <c r="AD24" s="227">
        <f t="shared" si="8"/>
        <v>4.0769230769230766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4</v>
      </c>
      <c r="AI24" s="229">
        <f t="shared" si="12"/>
        <v>5</v>
      </c>
      <c r="AJ24" s="229">
        <f t="shared" si="13"/>
        <v>5</v>
      </c>
      <c r="AK24" s="229">
        <f t="shared" si="14"/>
        <v>4</v>
      </c>
      <c r="AL24" s="229">
        <f t="shared" si="15"/>
        <v>3</v>
      </c>
      <c r="AM24" s="229">
        <f t="shared" si="16"/>
        <v>4</v>
      </c>
      <c r="AN24" s="229">
        <f t="shared" si="17"/>
        <v>5</v>
      </c>
      <c r="AO24" s="229">
        <f t="shared" si="18"/>
        <v>4</v>
      </c>
      <c r="AP24" s="229">
        <f t="shared" si="19"/>
        <v>3</v>
      </c>
      <c r="AQ24" s="229">
        <f t="shared" si="20"/>
        <v>4</v>
      </c>
      <c r="AR24" s="229">
        <f t="shared" si="21"/>
        <v>3</v>
      </c>
      <c r="AS24" s="229">
        <f t="shared" si="22"/>
        <v>4</v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v>20</v>
      </c>
      <c r="B25" s="190"/>
      <c r="C25" s="276" t="s">
        <v>31</v>
      </c>
      <c r="D25" s="277" t="s">
        <v>1036</v>
      </c>
      <c r="E25" s="77">
        <v>2531</v>
      </c>
      <c r="F25" s="78">
        <v>5</v>
      </c>
      <c r="G25" s="78">
        <v>5</v>
      </c>
      <c r="H25" s="78">
        <v>5</v>
      </c>
      <c r="I25" s="78">
        <v>5</v>
      </c>
      <c r="J25" s="78">
        <v>5</v>
      </c>
      <c r="K25" s="78">
        <v>5</v>
      </c>
      <c r="L25" s="78">
        <v>5</v>
      </c>
      <c r="M25" s="78">
        <v>5</v>
      </c>
      <c r="N25" s="78">
        <v>5</v>
      </c>
      <c r="O25" s="78">
        <v>5</v>
      </c>
      <c r="P25" s="78">
        <v>5</v>
      </c>
      <c r="Q25" s="78">
        <v>5</v>
      </c>
      <c r="R25" s="93">
        <v>5</v>
      </c>
      <c r="S25" s="78"/>
      <c r="T25" s="78"/>
      <c r="U25" s="78"/>
      <c r="V25" s="230">
        <f t="shared" si="0"/>
        <v>5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0</v>
      </c>
      <c r="AB25" s="226">
        <f t="shared" si="6"/>
        <v>13</v>
      </c>
      <c r="AC25" s="226">
        <f t="shared" si="7"/>
        <v>13</v>
      </c>
      <c r="AD25" s="227">
        <f t="shared" si="8"/>
        <v>5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>
        <f t="shared" si="12"/>
        <v>5</v>
      </c>
      <c r="AJ25" s="229">
        <f t="shared" si="13"/>
        <v>5</v>
      </c>
      <c r="AK25" s="229">
        <f t="shared" si="14"/>
        <v>5</v>
      </c>
      <c r="AL25" s="229">
        <f t="shared" si="15"/>
        <v>5</v>
      </c>
      <c r="AM25" s="229">
        <f t="shared" si="16"/>
        <v>5</v>
      </c>
      <c r="AN25" s="229">
        <f t="shared" si="17"/>
        <v>5</v>
      </c>
      <c r="AO25" s="229">
        <f t="shared" si="18"/>
        <v>5</v>
      </c>
      <c r="AP25" s="229">
        <f t="shared" si="19"/>
        <v>5</v>
      </c>
      <c r="AQ25" s="229">
        <f t="shared" si="20"/>
        <v>5</v>
      </c>
      <c r="AR25" s="229">
        <f t="shared" si="21"/>
        <v>5</v>
      </c>
      <c r="AS25" s="229">
        <f t="shared" si="22"/>
        <v>5</v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>
        <v>21</v>
      </c>
      <c r="B26" s="190"/>
      <c r="C26" s="276" t="s">
        <v>31</v>
      </c>
      <c r="D26" s="277" t="s">
        <v>1037</v>
      </c>
      <c r="E26" s="77">
        <v>2531</v>
      </c>
      <c r="F26" s="78">
        <v>5</v>
      </c>
      <c r="G26" s="78">
        <v>5</v>
      </c>
      <c r="H26" s="78">
        <v>5</v>
      </c>
      <c r="I26" s="78">
        <v>5</v>
      </c>
      <c r="J26" s="78">
        <v>5</v>
      </c>
      <c r="K26" s="78">
        <v>5</v>
      </c>
      <c r="L26" s="78">
        <v>5</v>
      </c>
      <c r="M26" s="78">
        <v>5</v>
      </c>
      <c r="N26" s="78">
        <v>5</v>
      </c>
      <c r="O26" s="78">
        <v>4</v>
      </c>
      <c r="P26" s="78">
        <v>5</v>
      </c>
      <c r="Q26" s="78">
        <v>5</v>
      </c>
      <c r="R26" s="93">
        <v>5</v>
      </c>
      <c r="S26" s="78"/>
      <c r="T26" s="78"/>
      <c r="U26" s="78"/>
      <c r="V26" s="230">
        <f t="shared" si="0"/>
        <v>4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1</v>
      </c>
      <c r="AB26" s="226">
        <f t="shared" si="6"/>
        <v>12</v>
      </c>
      <c r="AC26" s="226">
        <f t="shared" si="7"/>
        <v>13</v>
      </c>
      <c r="AD26" s="227">
        <f t="shared" si="8"/>
        <v>4.9230769230769234</v>
      </c>
      <c r="AE26" s="228">
        <f t="shared" si="9"/>
        <v>0</v>
      </c>
      <c r="AF26" s="1"/>
      <c r="AG26" s="229">
        <f t="shared" si="10"/>
        <v>5</v>
      </c>
      <c r="AH26" s="229">
        <f t="shared" si="11"/>
        <v>5</v>
      </c>
      <c r="AI26" s="229">
        <f t="shared" si="12"/>
        <v>5</v>
      </c>
      <c r="AJ26" s="229">
        <f t="shared" si="13"/>
        <v>5</v>
      </c>
      <c r="AK26" s="229">
        <f t="shared" si="14"/>
        <v>5</v>
      </c>
      <c r="AL26" s="229">
        <f t="shared" si="15"/>
        <v>5</v>
      </c>
      <c r="AM26" s="229">
        <f t="shared" si="16"/>
        <v>5</v>
      </c>
      <c r="AN26" s="229">
        <f t="shared" si="17"/>
        <v>5</v>
      </c>
      <c r="AO26" s="229">
        <f t="shared" si="18"/>
        <v>5</v>
      </c>
      <c r="AP26" s="229">
        <f t="shared" si="19"/>
        <v>4</v>
      </c>
      <c r="AQ26" s="229">
        <f t="shared" si="20"/>
        <v>5</v>
      </c>
      <c r="AR26" s="229">
        <f t="shared" si="21"/>
        <v>5</v>
      </c>
      <c r="AS26" s="229">
        <f t="shared" si="22"/>
        <v>5</v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78" x14ac:dyDescent="0.3">
      <c r="A27" s="73">
        <v>22</v>
      </c>
      <c r="B27" s="190"/>
      <c r="C27" s="276" t="s">
        <v>31</v>
      </c>
      <c r="D27" s="170" t="s">
        <v>1038</v>
      </c>
      <c r="E27" s="77">
        <v>2531</v>
      </c>
      <c r="F27" s="78">
        <v>5</v>
      </c>
      <c r="G27" s="78">
        <v>5</v>
      </c>
      <c r="H27" s="78">
        <v>5</v>
      </c>
      <c r="I27" s="78">
        <v>5</v>
      </c>
      <c r="J27" s="78">
        <v>5</v>
      </c>
      <c r="K27" s="78">
        <v>5</v>
      </c>
      <c r="L27" s="78">
        <v>5</v>
      </c>
      <c r="M27" s="78">
        <v>5</v>
      </c>
      <c r="N27" s="78">
        <v>4</v>
      </c>
      <c r="O27" s="78">
        <v>4</v>
      </c>
      <c r="P27" s="78">
        <v>4</v>
      </c>
      <c r="Q27" s="78">
        <v>4</v>
      </c>
      <c r="R27" s="93">
        <v>5</v>
      </c>
      <c r="S27" s="78"/>
      <c r="T27" s="78"/>
      <c r="U27" s="78"/>
      <c r="V27" s="230">
        <f t="shared" si="0"/>
        <v>4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4</v>
      </c>
      <c r="AB27" s="226">
        <f t="shared" si="6"/>
        <v>9</v>
      </c>
      <c r="AC27" s="226">
        <f t="shared" si="7"/>
        <v>13</v>
      </c>
      <c r="AD27" s="227">
        <f t="shared" si="8"/>
        <v>4.6923076923076925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5</v>
      </c>
      <c r="AI27" s="229">
        <f t="shared" si="12"/>
        <v>5</v>
      </c>
      <c r="AJ27" s="229">
        <f t="shared" si="13"/>
        <v>5</v>
      </c>
      <c r="AK27" s="229">
        <f t="shared" si="14"/>
        <v>5</v>
      </c>
      <c r="AL27" s="229">
        <f t="shared" si="15"/>
        <v>5</v>
      </c>
      <c r="AM27" s="229">
        <f t="shared" si="16"/>
        <v>5</v>
      </c>
      <c r="AN27" s="229">
        <f t="shared" si="17"/>
        <v>5</v>
      </c>
      <c r="AO27" s="229">
        <f t="shared" si="18"/>
        <v>4</v>
      </c>
      <c r="AP27" s="229">
        <f t="shared" si="19"/>
        <v>4</v>
      </c>
      <c r="AQ27" s="229">
        <f t="shared" si="20"/>
        <v>4</v>
      </c>
      <c r="AR27" s="229">
        <f t="shared" si="21"/>
        <v>4</v>
      </c>
      <c r="AS27" s="229">
        <f t="shared" si="22"/>
        <v>5</v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3">
      <c r="A28" s="73">
        <v>23</v>
      </c>
      <c r="B28" s="190"/>
      <c r="C28" s="276" t="s">
        <v>31</v>
      </c>
      <c r="D28" s="277" t="s">
        <v>1039</v>
      </c>
      <c r="E28" s="77">
        <v>2531</v>
      </c>
      <c r="F28" s="78">
        <v>5</v>
      </c>
      <c r="G28" s="78">
        <v>4</v>
      </c>
      <c r="H28" s="78">
        <v>4</v>
      </c>
      <c r="I28" s="78">
        <v>5</v>
      </c>
      <c r="J28" s="78">
        <v>4</v>
      </c>
      <c r="K28" s="381">
        <v>3</v>
      </c>
      <c r="L28" s="78">
        <v>5</v>
      </c>
      <c r="M28" s="78">
        <v>4</v>
      </c>
      <c r="N28" s="78">
        <v>4</v>
      </c>
      <c r="O28" s="78">
        <v>3</v>
      </c>
      <c r="P28" s="78">
        <v>4</v>
      </c>
      <c r="Q28" s="78">
        <v>4</v>
      </c>
      <c r="R28" s="93">
        <v>3</v>
      </c>
      <c r="S28" s="78"/>
      <c r="T28" s="78"/>
      <c r="U28" s="78"/>
      <c r="V28" s="230">
        <f t="shared" si="0"/>
        <v>3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3</v>
      </c>
      <c r="AA28" s="226">
        <f t="shared" si="5"/>
        <v>7</v>
      </c>
      <c r="AB28" s="226">
        <f t="shared" si="6"/>
        <v>3</v>
      </c>
      <c r="AC28" s="226">
        <f t="shared" si="7"/>
        <v>13</v>
      </c>
      <c r="AD28" s="227">
        <f t="shared" si="8"/>
        <v>4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4</v>
      </c>
      <c r="AI28" s="229">
        <f t="shared" si="12"/>
        <v>4</v>
      </c>
      <c r="AJ28" s="229">
        <f t="shared" si="13"/>
        <v>5</v>
      </c>
      <c r="AK28" s="229">
        <f t="shared" si="14"/>
        <v>4</v>
      </c>
      <c r="AL28" s="229">
        <f t="shared" si="15"/>
        <v>3</v>
      </c>
      <c r="AM28" s="229">
        <f t="shared" si="16"/>
        <v>5</v>
      </c>
      <c r="AN28" s="229">
        <f t="shared" si="17"/>
        <v>4</v>
      </c>
      <c r="AO28" s="229">
        <f t="shared" si="18"/>
        <v>4</v>
      </c>
      <c r="AP28" s="229">
        <f t="shared" si="19"/>
        <v>3</v>
      </c>
      <c r="AQ28" s="229">
        <f t="shared" si="20"/>
        <v>4</v>
      </c>
      <c r="AR28" s="229">
        <f t="shared" si="21"/>
        <v>4</v>
      </c>
      <c r="AS28" s="229">
        <f t="shared" si="22"/>
        <v>3</v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3">
      <c r="A29" s="73">
        <v>24</v>
      </c>
      <c r="B29" s="190"/>
      <c r="C29" s="276" t="s">
        <v>31</v>
      </c>
      <c r="D29" s="277" t="s">
        <v>1040</v>
      </c>
      <c r="E29" s="77">
        <v>2531</v>
      </c>
      <c r="F29" s="78">
        <v>5</v>
      </c>
      <c r="G29" s="78">
        <v>4</v>
      </c>
      <c r="H29" s="78">
        <v>5</v>
      </c>
      <c r="I29" s="78">
        <v>5</v>
      </c>
      <c r="J29" s="78">
        <v>5</v>
      </c>
      <c r="K29" s="381">
        <v>4</v>
      </c>
      <c r="L29" s="78">
        <v>5</v>
      </c>
      <c r="M29" s="78">
        <v>4</v>
      </c>
      <c r="N29" s="78">
        <v>4</v>
      </c>
      <c r="O29" s="78">
        <v>4</v>
      </c>
      <c r="P29" s="78">
        <v>3</v>
      </c>
      <c r="Q29" s="78">
        <v>3</v>
      </c>
      <c r="R29" s="93">
        <v>4</v>
      </c>
      <c r="S29" s="78"/>
      <c r="T29" s="78"/>
      <c r="U29" s="78"/>
      <c r="V29" s="230">
        <f t="shared" si="0"/>
        <v>3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2</v>
      </c>
      <c r="AA29" s="226">
        <f t="shared" si="5"/>
        <v>6</v>
      </c>
      <c r="AB29" s="226">
        <f t="shared" si="6"/>
        <v>5</v>
      </c>
      <c r="AC29" s="226">
        <f t="shared" si="7"/>
        <v>13</v>
      </c>
      <c r="AD29" s="227">
        <f t="shared" si="8"/>
        <v>4.2307692307692308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4</v>
      </c>
      <c r="AI29" s="229">
        <f t="shared" si="12"/>
        <v>5</v>
      </c>
      <c r="AJ29" s="229">
        <f t="shared" si="13"/>
        <v>5</v>
      </c>
      <c r="AK29" s="229">
        <f t="shared" si="14"/>
        <v>5</v>
      </c>
      <c r="AL29" s="229">
        <f t="shared" si="15"/>
        <v>4</v>
      </c>
      <c r="AM29" s="229">
        <f t="shared" si="16"/>
        <v>5</v>
      </c>
      <c r="AN29" s="229">
        <f t="shared" si="17"/>
        <v>4</v>
      </c>
      <c r="AO29" s="229">
        <f t="shared" si="18"/>
        <v>4</v>
      </c>
      <c r="AP29" s="229">
        <f t="shared" si="19"/>
        <v>4</v>
      </c>
      <c r="AQ29" s="229">
        <f t="shared" si="20"/>
        <v>3</v>
      </c>
      <c r="AR29" s="229">
        <f t="shared" si="21"/>
        <v>3</v>
      </c>
      <c r="AS29" s="229">
        <f t="shared" si="22"/>
        <v>4</v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>
        <v>25</v>
      </c>
      <c r="B30" s="190"/>
      <c r="C30" s="276" t="s">
        <v>31</v>
      </c>
      <c r="D30" s="277" t="s">
        <v>1041</v>
      </c>
      <c r="E30" s="77">
        <v>2531</v>
      </c>
      <c r="F30" s="78">
        <v>5</v>
      </c>
      <c r="G30" s="78">
        <v>4</v>
      </c>
      <c r="H30" s="78">
        <v>4</v>
      </c>
      <c r="I30" s="78">
        <v>5</v>
      </c>
      <c r="J30" s="78">
        <v>5</v>
      </c>
      <c r="K30" s="78">
        <v>5</v>
      </c>
      <c r="L30" s="79">
        <v>5</v>
      </c>
      <c r="M30" s="78">
        <v>5</v>
      </c>
      <c r="N30" s="78">
        <v>5</v>
      </c>
      <c r="O30" s="78">
        <v>4</v>
      </c>
      <c r="P30" s="78">
        <v>4</v>
      </c>
      <c r="Q30" s="78">
        <v>5</v>
      </c>
      <c r="R30" s="93">
        <v>4</v>
      </c>
      <c r="S30" s="78"/>
      <c r="T30" s="78"/>
      <c r="U30" s="78"/>
      <c r="V30" s="230">
        <f t="shared" si="0"/>
        <v>4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5</v>
      </c>
      <c r="AB30" s="226">
        <f t="shared" si="6"/>
        <v>8</v>
      </c>
      <c r="AC30" s="226">
        <f t="shared" si="7"/>
        <v>13</v>
      </c>
      <c r="AD30" s="227">
        <f t="shared" si="8"/>
        <v>4.615384615384615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4</v>
      </c>
      <c r="AI30" s="229">
        <f t="shared" si="12"/>
        <v>4</v>
      </c>
      <c r="AJ30" s="229">
        <f t="shared" si="13"/>
        <v>5</v>
      </c>
      <c r="AK30" s="229">
        <f t="shared" si="14"/>
        <v>5</v>
      </c>
      <c r="AL30" s="229">
        <f t="shared" si="15"/>
        <v>5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4</v>
      </c>
      <c r="AQ30" s="229">
        <f t="shared" si="20"/>
        <v>4</v>
      </c>
      <c r="AR30" s="229">
        <f t="shared" si="21"/>
        <v>5</v>
      </c>
      <c r="AS30" s="229">
        <f t="shared" si="22"/>
        <v>4</v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>
        <v>26</v>
      </c>
      <c r="B31" s="190"/>
      <c r="C31" s="276" t="s">
        <v>31</v>
      </c>
      <c r="D31" s="277" t="s">
        <v>1042</v>
      </c>
      <c r="E31" s="77">
        <v>2531</v>
      </c>
      <c r="F31" s="78">
        <v>4</v>
      </c>
      <c r="G31" s="78">
        <v>4</v>
      </c>
      <c r="H31" s="78">
        <v>4</v>
      </c>
      <c r="I31" s="78">
        <v>5</v>
      </c>
      <c r="J31" s="78">
        <v>4</v>
      </c>
      <c r="K31" s="78">
        <v>3</v>
      </c>
      <c r="L31" s="78">
        <v>3</v>
      </c>
      <c r="M31" s="78">
        <v>3</v>
      </c>
      <c r="N31" s="78">
        <v>3</v>
      </c>
      <c r="O31" s="78">
        <v>3</v>
      </c>
      <c r="P31" s="78" t="s">
        <v>35</v>
      </c>
      <c r="Q31" s="78">
        <v>3</v>
      </c>
      <c r="R31" s="93">
        <v>3</v>
      </c>
      <c r="S31" s="78"/>
      <c r="T31" s="78"/>
      <c r="U31" s="78"/>
      <c r="V31" s="230">
        <f t="shared" si="0"/>
        <v>2</v>
      </c>
      <c r="W31" s="226">
        <f t="shared" si="1"/>
        <v>0</v>
      </c>
      <c r="X31" s="226">
        <f t="shared" si="27"/>
        <v>0</v>
      </c>
      <c r="Y31" s="226">
        <f t="shared" si="3"/>
        <v>1</v>
      </c>
      <c r="Z31" s="226">
        <f t="shared" si="4"/>
        <v>7</v>
      </c>
      <c r="AA31" s="226">
        <f t="shared" si="5"/>
        <v>4</v>
      </c>
      <c r="AB31" s="226">
        <f t="shared" si="6"/>
        <v>1</v>
      </c>
      <c r="AC31" s="226">
        <f t="shared" si="7"/>
        <v>13</v>
      </c>
      <c r="AD31" s="227">
        <f t="shared" si="8"/>
        <v>3.3846153846153846</v>
      </c>
      <c r="AE31" s="228">
        <f t="shared" si="9"/>
        <v>0</v>
      </c>
      <c r="AF31" s="1"/>
      <c r="AG31" s="229">
        <f t="shared" si="10"/>
        <v>4</v>
      </c>
      <c r="AH31" s="229">
        <f t="shared" si="11"/>
        <v>4</v>
      </c>
      <c r="AI31" s="229">
        <f t="shared" si="12"/>
        <v>4</v>
      </c>
      <c r="AJ31" s="229">
        <f t="shared" si="13"/>
        <v>5</v>
      </c>
      <c r="AK31" s="229">
        <f t="shared" si="14"/>
        <v>4</v>
      </c>
      <c r="AL31" s="229">
        <f t="shared" si="15"/>
        <v>3</v>
      </c>
      <c r="AM31" s="229">
        <f t="shared" si="16"/>
        <v>3</v>
      </c>
      <c r="AN31" s="229">
        <f t="shared" si="17"/>
        <v>3</v>
      </c>
      <c r="AO31" s="229">
        <f t="shared" si="18"/>
        <v>3</v>
      </c>
      <c r="AP31" s="229">
        <f t="shared" si="19"/>
        <v>3</v>
      </c>
      <c r="AQ31" s="229">
        <f t="shared" si="20"/>
        <v>2</v>
      </c>
      <c r="AR31" s="229">
        <f t="shared" si="21"/>
        <v>3</v>
      </c>
      <c r="AS31" s="229">
        <f t="shared" si="22"/>
        <v>3</v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3">
      <c r="A32" s="73">
        <v>27</v>
      </c>
      <c r="B32" s="27"/>
      <c r="C32" s="276" t="s">
        <v>31</v>
      </c>
      <c r="D32" s="277" t="s">
        <v>1043</v>
      </c>
      <c r="E32" s="77">
        <v>2531</v>
      </c>
      <c r="F32" s="78">
        <v>5</v>
      </c>
      <c r="G32" s="78">
        <v>5</v>
      </c>
      <c r="H32" s="78">
        <v>5</v>
      </c>
      <c r="I32" s="78">
        <v>5</v>
      </c>
      <c r="J32" s="78">
        <v>4</v>
      </c>
      <c r="K32" s="78">
        <v>4</v>
      </c>
      <c r="L32" s="78">
        <v>4</v>
      </c>
      <c r="M32" s="78">
        <v>4</v>
      </c>
      <c r="N32" s="78">
        <v>4</v>
      </c>
      <c r="O32" s="78">
        <v>4</v>
      </c>
      <c r="P32" s="78">
        <v>4</v>
      </c>
      <c r="Q32" s="78">
        <v>4</v>
      </c>
      <c r="R32" s="93">
        <v>4</v>
      </c>
      <c r="S32" s="78"/>
      <c r="T32" s="78"/>
      <c r="U32" s="78"/>
      <c r="V32" s="230">
        <f t="shared" si="0"/>
        <v>4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9</v>
      </c>
      <c r="AB32" s="226">
        <f t="shared" si="6"/>
        <v>4</v>
      </c>
      <c r="AC32" s="226">
        <f t="shared" si="7"/>
        <v>13</v>
      </c>
      <c r="AD32" s="227">
        <f t="shared" si="8"/>
        <v>4.3076923076923075</v>
      </c>
      <c r="AE32" s="228">
        <f t="shared" si="9"/>
        <v>0</v>
      </c>
      <c r="AF32" s="1"/>
      <c r="AG32" s="229">
        <f t="shared" si="10"/>
        <v>5</v>
      </c>
      <c r="AH32" s="229">
        <f t="shared" si="11"/>
        <v>5</v>
      </c>
      <c r="AI32" s="229">
        <f t="shared" si="12"/>
        <v>5</v>
      </c>
      <c r="AJ32" s="229">
        <f t="shared" si="13"/>
        <v>5</v>
      </c>
      <c r="AK32" s="229">
        <f t="shared" si="14"/>
        <v>4</v>
      </c>
      <c r="AL32" s="229">
        <f t="shared" si="15"/>
        <v>4</v>
      </c>
      <c r="AM32" s="229">
        <f t="shared" si="16"/>
        <v>4</v>
      </c>
      <c r="AN32" s="229">
        <f t="shared" si="17"/>
        <v>4</v>
      </c>
      <c r="AO32" s="229">
        <f t="shared" si="18"/>
        <v>4</v>
      </c>
      <c r="AP32" s="229">
        <f t="shared" si="19"/>
        <v>4</v>
      </c>
      <c r="AQ32" s="229">
        <f t="shared" si="20"/>
        <v>4</v>
      </c>
      <c r="AR32" s="229">
        <f t="shared" si="21"/>
        <v>4</v>
      </c>
      <c r="AS32" s="229">
        <f t="shared" si="22"/>
        <v>4</v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116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3">
      <c r="A33" s="73">
        <v>28</v>
      </c>
      <c r="B33" s="27"/>
      <c r="C33" s="276" t="s">
        <v>31</v>
      </c>
      <c r="D33" s="277" t="s">
        <v>1044</v>
      </c>
      <c r="E33" s="77">
        <v>2531</v>
      </c>
      <c r="F33" s="78">
        <v>5</v>
      </c>
      <c r="G33" s="78">
        <v>4</v>
      </c>
      <c r="H33" s="78">
        <v>5</v>
      </c>
      <c r="I33" s="78">
        <v>5</v>
      </c>
      <c r="J33" s="78">
        <v>5</v>
      </c>
      <c r="K33" s="78">
        <v>4</v>
      </c>
      <c r="L33" s="78">
        <v>4</v>
      </c>
      <c r="M33" s="78">
        <v>4</v>
      </c>
      <c r="N33" s="78">
        <v>4</v>
      </c>
      <c r="O33" s="78">
        <v>3</v>
      </c>
      <c r="P33" s="78">
        <v>4</v>
      </c>
      <c r="Q33" s="78">
        <v>4</v>
      </c>
      <c r="R33" s="93">
        <v>4</v>
      </c>
      <c r="S33" s="78"/>
      <c r="T33" s="78"/>
      <c r="U33" s="78"/>
      <c r="V33" s="230">
        <f t="shared" si="0"/>
        <v>3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1</v>
      </c>
      <c r="AA33" s="226">
        <f t="shared" si="5"/>
        <v>8</v>
      </c>
      <c r="AB33" s="226">
        <f t="shared" si="6"/>
        <v>4</v>
      </c>
      <c r="AC33" s="226">
        <f t="shared" si="7"/>
        <v>13</v>
      </c>
      <c r="AD33" s="227">
        <f t="shared" si="8"/>
        <v>4.2307692307692308</v>
      </c>
      <c r="AE33" s="228">
        <f t="shared" si="9"/>
        <v>0</v>
      </c>
      <c r="AF33" s="1"/>
      <c r="AG33" s="229">
        <f t="shared" si="10"/>
        <v>5</v>
      </c>
      <c r="AH33" s="229">
        <f t="shared" si="11"/>
        <v>4</v>
      </c>
      <c r="AI33" s="229">
        <f t="shared" si="12"/>
        <v>5</v>
      </c>
      <c r="AJ33" s="229">
        <f t="shared" si="13"/>
        <v>5</v>
      </c>
      <c r="AK33" s="229">
        <f t="shared" si="14"/>
        <v>5</v>
      </c>
      <c r="AL33" s="229">
        <f t="shared" si="15"/>
        <v>4</v>
      </c>
      <c r="AM33" s="229">
        <f t="shared" si="16"/>
        <v>4</v>
      </c>
      <c r="AN33" s="229">
        <f t="shared" si="17"/>
        <v>4</v>
      </c>
      <c r="AO33" s="229">
        <f t="shared" si="18"/>
        <v>4</v>
      </c>
      <c r="AP33" s="229">
        <f t="shared" si="19"/>
        <v>3</v>
      </c>
      <c r="AQ33" s="229">
        <f t="shared" si="20"/>
        <v>4</v>
      </c>
      <c r="AR33" s="229">
        <f t="shared" si="21"/>
        <v>4</v>
      </c>
      <c r="AS33" s="229">
        <f t="shared" si="22"/>
        <v>4</v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116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3">
      <c r="A34" s="73">
        <v>29</v>
      </c>
      <c r="B34" s="110"/>
      <c r="C34" s="276" t="s">
        <v>31</v>
      </c>
      <c r="D34" s="277" t="s">
        <v>1045</v>
      </c>
      <c r="E34" s="77">
        <v>2531</v>
      </c>
      <c r="F34" s="78">
        <v>5</v>
      </c>
      <c r="G34" s="78">
        <v>5</v>
      </c>
      <c r="H34" s="78">
        <v>5</v>
      </c>
      <c r="I34" s="78">
        <v>5</v>
      </c>
      <c r="J34" s="78">
        <v>5</v>
      </c>
      <c r="K34" s="78">
        <v>4</v>
      </c>
      <c r="L34" s="93">
        <v>5</v>
      </c>
      <c r="M34" s="78">
        <v>4</v>
      </c>
      <c r="N34" s="78">
        <v>5</v>
      </c>
      <c r="O34" s="93">
        <v>4</v>
      </c>
      <c r="P34" s="78">
        <v>4</v>
      </c>
      <c r="Q34" s="93">
        <v>5</v>
      </c>
      <c r="R34" s="93">
        <v>5</v>
      </c>
      <c r="S34" s="78"/>
      <c r="T34" s="93"/>
      <c r="U34" s="78"/>
      <c r="V34" s="230">
        <f t="shared" si="0"/>
        <v>4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4</v>
      </c>
      <c r="AB34" s="226">
        <f t="shared" si="6"/>
        <v>9</v>
      </c>
      <c r="AC34" s="226">
        <f t="shared" si="7"/>
        <v>13</v>
      </c>
      <c r="AD34" s="227">
        <f t="shared" si="8"/>
        <v>4.6923076923076925</v>
      </c>
      <c r="AE34" s="228">
        <f t="shared" si="9"/>
        <v>0</v>
      </c>
      <c r="AF34" s="1"/>
      <c r="AG34" s="229">
        <f t="shared" si="10"/>
        <v>5</v>
      </c>
      <c r="AH34" s="229">
        <f t="shared" si="11"/>
        <v>5</v>
      </c>
      <c r="AI34" s="229">
        <f t="shared" si="12"/>
        <v>5</v>
      </c>
      <c r="AJ34" s="229">
        <f t="shared" si="13"/>
        <v>5</v>
      </c>
      <c r="AK34" s="229">
        <f t="shared" si="14"/>
        <v>5</v>
      </c>
      <c r="AL34" s="229">
        <f t="shared" si="15"/>
        <v>4</v>
      </c>
      <c r="AM34" s="229">
        <f t="shared" si="16"/>
        <v>5</v>
      </c>
      <c r="AN34" s="229">
        <f t="shared" si="17"/>
        <v>4</v>
      </c>
      <c r="AO34" s="229">
        <f t="shared" si="18"/>
        <v>5</v>
      </c>
      <c r="AP34" s="229">
        <f t="shared" si="19"/>
        <v>4</v>
      </c>
      <c r="AQ34" s="229">
        <f t="shared" si="20"/>
        <v>4</v>
      </c>
      <c r="AR34" s="229">
        <f t="shared" si="21"/>
        <v>5</v>
      </c>
      <c r="AS34" s="229">
        <f t="shared" si="22"/>
        <v>5</v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116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3">
      <c r="A35" s="73">
        <v>30</v>
      </c>
      <c r="B35" s="110"/>
      <c r="C35" s="276" t="s">
        <v>31</v>
      </c>
      <c r="D35" s="277" t="s">
        <v>1046</v>
      </c>
      <c r="E35" s="77">
        <v>2531</v>
      </c>
      <c r="F35" s="78">
        <v>5</v>
      </c>
      <c r="G35" s="78">
        <v>4</v>
      </c>
      <c r="H35" s="78">
        <v>4</v>
      </c>
      <c r="I35" s="78">
        <v>5</v>
      </c>
      <c r="J35" s="78">
        <v>5</v>
      </c>
      <c r="K35" s="78">
        <v>5</v>
      </c>
      <c r="L35" s="93">
        <v>5</v>
      </c>
      <c r="M35" s="78">
        <v>5</v>
      </c>
      <c r="N35" s="78">
        <v>5</v>
      </c>
      <c r="O35" s="93">
        <v>5</v>
      </c>
      <c r="P35" s="78">
        <v>5</v>
      </c>
      <c r="Q35" s="93">
        <v>5</v>
      </c>
      <c r="R35" s="93">
        <v>5</v>
      </c>
      <c r="S35" s="78"/>
      <c r="T35" s="93"/>
      <c r="U35" s="78"/>
      <c r="V35" s="230">
        <f t="shared" si="0"/>
        <v>4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2</v>
      </c>
      <c r="AB35" s="226">
        <f t="shared" si="6"/>
        <v>11</v>
      </c>
      <c r="AC35" s="226">
        <f t="shared" si="7"/>
        <v>13</v>
      </c>
      <c r="AD35" s="227">
        <f t="shared" si="8"/>
        <v>4.8461538461538458</v>
      </c>
      <c r="AE35" s="228">
        <f t="shared" si="9"/>
        <v>0</v>
      </c>
      <c r="AF35" s="1"/>
      <c r="AG35" s="229">
        <f t="shared" si="10"/>
        <v>5</v>
      </c>
      <c r="AH35" s="229">
        <f t="shared" si="11"/>
        <v>4</v>
      </c>
      <c r="AI35" s="229">
        <f t="shared" si="12"/>
        <v>4</v>
      </c>
      <c r="AJ35" s="229">
        <f t="shared" si="13"/>
        <v>5</v>
      </c>
      <c r="AK35" s="229">
        <f t="shared" si="14"/>
        <v>5</v>
      </c>
      <c r="AL35" s="229">
        <f t="shared" si="15"/>
        <v>5</v>
      </c>
      <c r="AM35" s="229">
        <f t="shared" si="16"/>
        <v>5</v>
      </c>
      <c r="AN35" s="229">
        <f t="shared" si="17"/>
        <v>5</v>
      </c>
      <c r="AO35" s="229">
        <f t="shared" si="18"/>
        <v>5</v>
      </c>
      <c r="AP35" s="229">
        <f t="shared" si="19"/>
        <v>5</v>
      </c>
      <c r="AQ35" s="229">
        <f t="shared" si="20"/>
        <v>5</v>
      </c>
      <c r="AR35" s="229">
        <f t="shared" si="21"/>
        <v>5</v>
      </c>
      <c r="AS35" s="229">
        <f t="shared" si="22"/>
        <v>5</v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116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3">
      <c r="A36" s="73">
        <v>31</v>
      </c>
      <c r="B36" s="110"/>
      <c r="C36" s="276" t="s">
        <v>31</v>
      </c>
      <c r="D36" s="277" t="s">
        <v>1047</v>
      </c>
      <c r="E36" s="77">
        <v>2531</v>
      </c>
      <c r="F36" s="78">
        <v>5</v>
      </c>
      <c r="G36" s="78">
        <v>5</v>
      </c>
      <c r="H36" s="78">
        <v>5</v>
      </c>
      <c r="I36" s="78">
        <v>5</v>
      </c>
      <c r="J36" s="78">
        <v>5</v>
      </c>
      <c r="K36" s="78">
        <v>5</v>
      </c>
      <c r="L36" s="93">
        <v>5</v>
      </c>
      <c r="M36" s="78">
        <v>5</v>
      </c>
      <c r="N36" s="78">
        <v>5</v>
      </c>
      <c r="O36" s="93">
        <v>5</v>
      </c>
      <c r="P36" s="78">
        <v>5</v>
      </c>
      <c r="Q36" s="93">
        <v>5</v>
      </c>
      <c r="R36" s="93">
        <v>5</v>
      </c>
      <c r="S36" s="78"/>
      <c r="T36" s="93"/>
      <c r="U36" s="78"/>
      <c r="V36" s="230">
        <f t="shared" si="0"/>
        <v>5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13</v>
      </c>
      <c r="AC36" s="226">
        <f t="shared" si="7"/>
        <v>13</v>
      </c>
      <c r="AD36" s="227">
        <f t="shared" si="8"/>
        <v>5</v>
      </c>
      <c r="AE36" s="228">
        <f t="shared" si="9"/>
        <v>0</v>
      </c>
      <c r="AF36" s="1"/>
      <c r="AG36" s="229">
        <f t="shared" si="10"/>
        <v>5</v>
      </c>
      <c r="AH36" s="229">
        <f t="shared" si="11"/>
        <v>5</v>
      </c>
      <c r="AI36" s="229">
        <f t="shared" si="12"/>
        <v>5</v>
      </c>
      <c r="AJ36" s="229">
        <f t="shared" si="13"/>
        <v>5</v>
      </c>
      <c r="AK36" s="229">
        <f t="shared" si="14"/>
        <v>5</v>
      </c>
      <c r="AL36" s="229">
        <f t="shared" si="15"/>
        <v>5</v>
      </c>
      <c r="AM36" s="229">
        <f t="shared" si="16"/>
        <v>5</v>
      </c>
      <c r="AN36" s="229">
        <f t="shared" si="17"/>
        <v>5</v>
      </c>
      <c r="AO36" s="229">
        <f t="shared" si="18"/>
        <v>5</v>
      </c>
      <c r="AP36" s="229">
        <f t="shared" si="19"/>
        <v>5</v>
      </c>
      <c r="AQ36" s="229">
        <f t="shared" si="20"/>
        <v>5</v>
      </c>
      <c r="AR36" s="229">
        <f t="shared" si="21"/>
        <v>5</v>
      </c>
      <c r="AS36" s="229">
        <f t="shared" si="22"/>
        <v>5</v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COUNTIF(E6:E36,"2531")</f>
        <v>31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116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62</v>
      </c>
      <c r="D38" s="119"/>
      <c r="E38" s="116"/>
      <c r="F38" s="279">
        <f t="array" ref="F38:U45">AG38:AV45</f>
        <v>4.903225806451613</v>
      </c>
      <c r="G38" s="279">
        <v>4.419354838709677</v>
      </c>
      <c r="H38" s="279">
        <v>4.709677419354839</v>
      </c>
      <c r="I38" s="279">
        <v>5</v>
      </c>
      <c r="J38" s="279">
        <v>4.612903225806452</v>
      </c>
      <c r="K38" s="279">
        <v>4.096774193548387</v>
      </c>
      <c r="L38" s="279">
        <v>4.4516129032258061</v>
      </c>
      <c r="M38" s="279">
        <v>4.419354838709677</v>
      </c>
      <c r="N38" s="279">
        <v>4.354838709677419</v>
      </c>
      <c r="O38" s="121">
        <v>3.9666666666666668</v>
      </c>
      <c r="P38" s="121">
        <v>3.935483870967742</v>
      </c>
      <c r="Q38" s="121">
        <v>4.0333333333333332</v>
      </c>
      <c r="R38" s="121">
        <v>4.225806451612903</v>
      </c>
      <c r="S38" s="279" t="str">
        <v xml:space="preserve"> </v>
      </c>
      <c r="T38" s="279" t="str">
        <v xml:space="preserve"> </v>
      </c>
      <c r="U38" s="279" t="str">
        <v xml:space="preserve"> </v>
      </c>
      <c r="V38" s="116">
        <f>сводн.!T33</f>
        <v>3</v>
      </c>
      <c r="W38" s="226">
        <f>SUM(W6:W37)</f>
        <v>0</v>
      </c>
      <c r="X38" s="226">
        <f>SUM(X6:X37)</f>
        <v>0</v>
      </c>
      <c r="Y38" s="226">
        <f>SUM(Y6:Y37)-X38</f>
        <v>1</v>
      </c>
      <c r="Z38" s="226">
        <f>SUM(Z6:Z37)</f>
        <v>52</v>
      </c>
      <c r="AA38" s="226">
        <f>SUM(AA6:AA37)</f>
        <v>135</v>
      </c>
      <c r="AB38" s="226">
        <f>SUM(AB6:AB37)</f>
        <v>213</v>
      </c>
      <c r="AC38" s="226">
        <f t="shared" si="7"/>
        <v>401</v>
      </c>
      <c r="AD38" s="227">
        <f t="shared" si="8"/>
        <v>4.3965087281795512</v>
      </c>
      <c r="AE38" s="281"/>
      <c r="AF38" s="1"/>
      <c r="AG38" s="282">
        <f t="shared" ref="AG38:AV38" si="28">IF(COUNT(AG6:AG37)=0," ",SUM(AG6:AG37)/COUNT(AG6:AG37))</f>
        <v>4.903225806451613</v>
      </c>
      <c r="AH38" s="282">
        <f t="shared" si="28"/>
        <v>4.419354838709677</v>
      </c>
      <c r="AI38" s="282">
        <f t="shared" si="28"/>
        <v>4.709677419354839</v>
      </c>
      <c r="AJ38" s="282">
        <f t="shared" si="28"/>
        <v>5</v>
      </c>
      <c r="AK38" s="282">
        <f t="shared" si="28"/>
        <v>4.612903225806452</v>
      </c>
      <c r="AL38" s="282">
        <f t="shared" si="28"/>
        <v>4.096774193548387</v>
      </c>
      <c r="AM38" s="282">
        <f t="shared" si="28"/>
        <v>4.4516129032258061</v>
      </c>
      <c r="AN38" s="282">
        <f t="shared" si="28"/>
        <v>4.419354838709677</v>
      </c>
      <c r="AO38" s="282">
        <f t="shared" si="28"/>
        <v>4.354838709677419</v>
      </c>
      <c r="AP38" s="282">
        <f t="shared" si="28"/>
        <v>3.9666666666666668</v>
      </c>
      <c r="AQ38" s="282">
        <f t="shared" si="28"/>
        <v>3.935483870967742</v>
      </c>
      <c r="AR38" s="282">
        <f t="shared" si="28"/>
        <v>4.0333333333333332</v>
      </c>
      <c r="AS38" s="282">
        <f t="shared" si="28"/>
        <v>4.225806451612903</v>
      </c>
      <c r="AT38" s="282" t="str">
        <f t="shared" si="28"/>
        <v xml:space="preserve"> </v>
      </c>
      <c r="AU38" s="282" t="str">
        <f t="shared" si="28"/>
        <v xml:space="preserve"> </v>
      </c>
      <c r="AV38" s="283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63</v>
      </c>
      <c r="D39" s="128"/>
      <c r="E39" s="129"/>
      <c r="F39" s="284">
        <v>28</v>
      </c>
      <c r="G39" s="284">
        <v>15</v>
      </c>
      <c r="H39" s="284">
        <v>22</v>
      </c>
      <c r="I39" s="284">
        <v>31</v>
      </c>
      <c r="J39" s="284">
        <v>19</v>
      </c>
      <c r="K39" s="284">
        <v>11</v>
      </c>
      <c r="L39" s="284">
        <v>16</v>
      </c>
      <c r="M39" s="284">
        <v>15</v>
      </c>
      <c r="N39" s="284">
        <v>16</v>
      </c>
      <c r="O39" s="285">
        <v>8</v>
      </c>
      <c r="P39" s="285">
        <v>9</v>
      </c>
      <c r="Q39" s="285">
        <v>11</v>
      </c>
      <c r="R39" s="285">
        <v>12</v>
      </c>
      <c r="S39" s="284" t="str">
        <v>0</v>
      </c>
      <c r="T39" s="284" t="str">
        <v>0</v>
      </c>
      <c r="U39" s="284" t="str">
        <v xml:space="preserve"> </v>
      </c>
      <c r="V39" s="286">
        <f>IF(COUNTIF(V6:V37,5)=0,"0",COUNTIF(V6:V37,5))</f>
        <v>5</v>
      </c>
      <c r="W39" s="129"/>
      <c r="X39" s="287">
        <f>SUM(X38:AB38)</f>
        <v>401</v>
      </c>
      <c r="Y39" s="287"/>
      <c r="Z39" s="287"/>
      <c r="AA39" s="287"/>
      <c r="AB39" s="287"/>
      <c r="AC39" s="287"/>
      <c r="AD39" s="227"/>
      <c r="AE39" s="288"/>
      <c r="AG39" s="289">
        <f t="shared" ref="AG39:AU39" si="29">IF(COUNTIF(AG6:AG37,5)=0,"0",COUNTIF(AG6:AG37,5))</f>
        <v>28</v>
      </c>
      <c r="AH39" s="289">
        <f t="shared" si="29"/>
        <v>15</v>
      </c>
      <c r="AI39" s="289">
        <f t="shared" si="29"/>
        <v>22</v>
      </c>
      <c r="AJ39" s="289">
        <f t="shared" si="29"/>
        <v>31</v>
      </c>
      <c r="AK39" s="289">
        <f t="shared" si="29"/>
        <v>19</v>
      </c>
      <c r="AL39" s="289">
        <f t="shared" si="29"/>
        <v>11</v>
      </c>
      <c r="AM39" s="289">
        <f t="shared" si="29"/>
        <v>16</v>
      </c>
      <c r="AN39" s="289">
        <f t="shared" si="29"/>
        <v>15</v>
      </c>
      <c r="AO39" s="289">
        <f t="shared" si="29"/>
        <v>16</v>
      </c>
      <c r="AP39" s="289">
        <f t="shared" si="29"/>
        <v>8</v>
      </c>
      <c r="AQ39" s="289">
        <f t="shared" si="29"/>
        <v>9</v>
      </c>
      <c r="AR39" s="289">
        <f t="shared" si="29"/>
        <v>11</v>
      </c>
      <c r="AS39" s="289">
        <f t="shared" si="29"/>
        <v>12</v>
      </c>
      <c r="AT39" s="289" t="str">
        <f t="shared" si="29"/>
        <v>0</v>
      </c>
      <c r="AU39" s="289" t="str">
        <f t="shared" si="29"/>
        <v>0</v>
      </c>
      <c r="AV39" s="290" t="str">
        <f>IF(COUNTIF(AV6:AV37,5)=0," ",COUNTIF(AV6:AV37,5))</f>
        <v xml:space="preserve"> </v>
      </c>
      <c r="AW39" s="289"/>
      <c r="AX39" s="291"/>
      <c r="AY39" s="292"/>
      <c r="AZ39" s="292"/>
      <c r="BA39" s="292"/>
      <c r="BB39" s="292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  <c r="CG39" s="293"/>
      <c r="CH39" s="293"/>
      <c r="CI39" s="293"/>
      <c r="CJ39" s="293"/>
      <c r="CK39" s="293"/>
      <c r="CL39" s="293"/>
      <c r="CM39" s="293"/>
    </row>
    <row r="40" spans="1:102" ht="13.2" x14ac:dyDescent="0.25">
      <c r="A40" s="142"/>
      <c r="B40" s="142"/>
      <c r="C40" s="143" t="s">
        <v>64</v>
      </c>
      <c r="D40" s="143"/>
      <c r="E40" s="144"/>
      <c r="F40" s="294">
        <v>3</v>
      </c>
      <c r="G40" s="294">
        <v>14</v>
      </c>
      <c r="H40" s="294">
        <v>9</v>
      </c>
      <c r="I40" s="294" t="str">
        <v>0</v>
      </c>
      <c r="J40" s="294">
        <v>12</v>
      </c>
      <c r="K40" s="294">
        <v>12</v>
      </c>
      <c r="L40" s="294">
        <v>13</v>
      </c>
      <c r="M40" s="294">
        <v>14</v>
      </c>
      <c r="N40" s="294">
        <v>10</v>
      </c>
      <c r="O40" s="295">
        <v>13</v>
      </c>
      <c r="P40" s="295">
        <v>12</v>
      </c>
      <c r="Q40" s="295">
        <v>9</v>
      </c>
      <c r="R40" s="295">
        <v>14</v>
      </c>
      <c r="S40" s="294" t="str">
        <v>0</v>
      </c>
      <c r="T40" s="294" t="str">
        <v>0</v>
      </c>
      <c r="U40" s="294" t="str">
        <v xml:space="preserve"> </v>
      </c>
      <c r="V40" s="296">
        <f>IF(COUNTIF(V6:V37,4)=0,"0",COUNTIF(V6:V37,4))</f>
        <v>11</v>
      </c>
      <c r="W40" s="297"/>
      <c r="X40" s="297"/>
      <c r="Y40" s="297" t="str">
        <f>IF(COUNTIF(Y6:Y37,4)=0," ",COUNTIF(Y6:Y37,4))</f>
        <v xml:space="preserve"> </v>
      </c>
      <c r="Z40" s="297">
        <f>IF(COUNTIF(Z6:Z37,4)=0," ",COUNTIF(Z6:Z37,4))</f>
        <v>1</v>
      </c>
      <c r="AA40" s="297">
        <f>IF(COUNTIF(AA6:AA37,4)=0," ",COUNTIF(AA6:AA37,4))</f>
        <v>5</v>
      </c>
      <c r="AB40" s="297">
        <f>IF(COUNTIF(AB6:AB37,4)=0," ",COUNTIF(AB6:AB37,4))</f>
        <v>6</v>
      </c>
      <c r="AC40" s="297"/>
      <c r="AD40" s="297"/>
      <c r="AE40" s="298" t="str">
        <f>IF(COUNTIF(AE6:AE37,4)=0," ",COUNTIF(AE6:AE37,4))</f>
        <v xml:space="preserve"> </v>
      </c>
      <c r="AF40" s="297" t="str">
        <f>IF(COUNTIF(AF6:AF37,4)=0," ",COUNTIF(AF6:AF37,4))</f>
        <v xml:space="preserve"> </v>
      </c>
      <c r="AG40" s="297">
        <f t="shared" ref="AG40:AU40" si="30">IF(COUNTIF(AG6:AG37,4)=0,"0",COUNTIF(AG6:AG37,4))</f>
        <v>3</v>
      </c>
      <c r="AH40" s="297">
        <f t="shared" si="30"/>
        <v>14</v>
      </c>
      <c r="AI40" s="297">
        <f t="shared" si="30"/>
        <v>9</v>
      </c>
      <c r="AJ40" s="297" t="str">
        <f t="shared" si="30"/>
        <v>0</v>
      </c>
      <c r="AK40" s="297">
        <f t="shared" si="30"/>
        <v>12</v>
      </c>
      <c r="AL40" s="297">
        <f t="shared" si="30"/>
        <v>12</v>
      </c>
      <c r="AM40" s="297">
        <f t="shared" si="30"/>
        <v>13</v>
      </c>
      <c r="AN40" s="297">
        <f t="shared" si="30"/>
        <v>14</v>
      </c>
      <c r="AO40" s="297">
        <f t="shared" si="30"/>
        <v>10</v>
      </c>
      <c r="AP40" s="297">
        <f t="shared" si="30"/>
        <v>13</v>
      </c>
      <c r="AQ40" s="297">
        <f t="shared" si="30"/>
        <v>12</v>
      </c>
      <c r="AR40" s="297">
        <f t="shared" si="30"/>
        <v>9</v>
      </c>
      <c r="AS40" s="297">
        <f t="shared" si="30"/>
        <v>14</v>
      </c>
      <c r="AT40" s="297" t="str">
        <f t="shared" si="30"/>
        <v>0</v>
      </c>
      <c r="AU40" s="297" t="str">
        <f t="shared" si="30"/>
        <v>0</v>
      </c>
      <c r="AV40" s="299" t="str">
        <f>IF(COUNTIF(AV6:AV37,4)=0," ",COUNTIF(AV6:AV37,4))</f>
        <v xml:space="preserve"> </v>
      </c>
      <c r="AW40" s="297"/>
      <c r="AX40" s="300"/>
      <c r="AY40" s="301"/>
      <c r="AZ40" s="301"/>
      <c r="BA40" s="301"/>
      <c r="BB40" s="301"/>
      <c r="BC40" s="301"/>
      <c r="BD40" s="301"/>
      <c r="BE40" s="301"/>
      <c r="BF40" s="301"/>
      <c r="BG40" s="301"/>
      <c r="BH40" s="301"/>
      <c r="BI40" s="301"/>
      <c r="BJ40" s="301"/>
      <c r="BK40" s="301"/>
      <c r="BL40" s="301"/>
      <c r="BM40" s="301"/>
      <c r="BN40" s="301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</row>
    <row r="41" spans="1:102" ht="13.2" x14ac:dyDescent="0.25">
      <c r="A41" s="155"/>
      <c r="B41" s="155"/>
      <c r="C41" s="156" t="s">
        <v>65</v>
      </c>
      <c r="D41" s="156"/>
      <c r="E41" s="157"/>
      <c r="F41" s="303" t="str">
        <v>0</v>
      </c>
      <c r="G41" s="303">
        <v>2</v>
      </c>
      <c r="H41" s="303" t="str">
        <v>0</v>
      </c>
      <c r="I41" s="303" t="str">
        <v>0</v>
      </c>
      <c r="J41" s="303" t="str">
        <v>0</v>
      </c>
      <c r="K41" s="303">
        <v>8</v>
      </c>
      <c r="L41" s="303">
        <v>2</v>
      </c>
      <c r="M41" s="303">
        <v>2</v>
      </c>
      <c r="N41" s="303">
        <v>5</v>
      </c>
      <c r="O41" s="304">
        <v>9</v>
      </c>
      <c r="P41" s="304">
        <v>9</v>
      </c>
      <c r="Q41" s="304">
        <v>10</v>
      </c>
      <c r="R41" s="304">
        <v>5</v>
      </c>
      <c r="S41" s="303" t="str">
        <v>0</v>
      </c>
      <c r="T41" s="303" t="str">
        <v>0</v>
      </c>
      <c r="U41" s="303" t="str">
        <v xml:space="preserve"> </v>
      </c>
      <c r="V41" s="305">
        <f>IF(COUNTIF(V6:V37,3)=0,"0",COUNTIF(V6:V37,3))</f>
        <v>14</v>
      </c>
      <c r="W41" s="306"/>
      <c r="X41" s="306"/>
      <c r="Y41" s="306" t="str">
        <f>IF(COUNTIF(Y6:Y37,3)=0," ",COUNTIF(Y6:Y37,3))</f>
        <v xml:space="preserve"> </v>
      </c>
      <c r="Z41" s="306">
        <f>IF(COUNTIF(Z6:Z37,3)=0," ",COUNTIF(Z6:Z37,3))</f>
        <v>2</v>
      </c>
      <c r="AA41" s="306">
        <f>IF(COUNTIF(AA6:AA37,3)=0," ",COUNTIF(AA6:AA37,3))</f>
        <v>1</v>
      </c>
      <c r="AB41" s="306">
        <f>IF(COUNTIF(AB6:AB37,3)=0," ",COUNTIF(AB6:AB37,3))</f>
        <v>5</v>
      </c>
      <c r="AC41" s="306"/>
      <c r="AD41" s="306"/>
      <c r="AE41" s="307" t="str">
        <f>IF(COUNTIF(AE6:AE37,3)=0," ",COUNTIF(AE6:AE37,3))</f>
        <v xml:space="preserve"> </v>
      </c>
      <c r="AF41" s="306" t="str">
        <f>IF(COUNTIF(AF6:AF37,3)=0," ",COUNTIF(AF6:AF37,3))</f>
        <v xml:space="preserve"> </v>
      </c>
      <c r="AG41" s="306" t="str">
        <f t="shared" ref="AG41:AU41" si="31">IF(COUNTIF(AG6:AG37,3)=0,"0",COUNTIF(AG6:AG37,3))</f>
        <v>0</v>
      </c>
      <c r="AH41" s="306">
        <f t="shared" si="31"/>
        <v>2</v>
      </c>
      <c r="AI41" s="306" t="str">
        <f t="shared" si="31"/>
        <v>0</v>
      </c>
      <c r="AJ41" s="306" t="str">
        <f t="shared" si="31"/>
        <v>0</v>
      </c>
      <c r="AK41" s="306" t="str">
        <f t="shared" si="31"/>
        <v>0</v>
      </c>
      <c r="AL41" s="306">
        <f t="shared" si="31"/>
        <v>8</v>
      </c>
      <c r="AM41" s="306">
        <f t="shared" si="31"/>
        <v>2</v>
      </c>
      <c r="AN41" s="306">
        <f t="shared" si="31"/>
        <v>2</v>
      </c>
      <c r="AO41" s="306">
        <f t="shared" si="31"/>
        <v>5</v>
      </c>
      <c r="AP41" s="306">
        <f t="shared" si="31"/>
        <v>9</v>
      </c>
      <c r="AQ41" s="306">
        <f t="shared" si="31"/>
        <v>9</v>
      </c>
      <c r="AR41" s="306">
        <f t="shared" si="31"/>
        <v>10</v>
      </c>
      <c r="AS41" s="306">
        <f t="shared" si="31"/>
        <v>5</v>
      </c>
      <c r="AT41" s="306" t="str">
        <f t="shared" si="31"/>
        <v>0</v>
      </c>
      <c r="AU41" s="306" t="str">
        <f t="shared" si="31"/>
        <v>0</v>
      </c>
      <c r="AV41" s="308" t="str">
        <f>IF(COUNTIF(AV6:AV37,3)=0," ",COUNTIF(AV6:AV37,3))</f>
        <v xml:space="preserve"> </v>
      </c>
      <c r="AW41" s="306"/>
      <c r="AX41" s="309"/>
      <c r="AY41" s="310"/>
      <c r="AZ41" s="310"/>
      <c r="BA41" s="310"/>
      <c r="BB41" s="310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1"/>
      <c r="BP41" s="311"/>
      <c r="BQ41" s="311"/>
      <c r="BR41" s="311"/>
      <c r="BS41" s="311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1"/>
      <c r="CJ41" s="311"/>
      <c r="CK41" s="311"/>
      <c r="CL41" s="311"/>
      <c r="CM41" s="311"/>
    </row>
    <row r="42" spans="1:102" ht="13.2" x14ac:dyDescent="0.25">
      <c r="A42" s="118"/>
      <c r="B42" s="118"/>
      <c r="C42" s="119" t="s">
        <v>66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1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>
        <f>IF(COUNTIF(V6:V37,2)=0,"0",COUNTIF(V6:V37,2))</f>
        <v>1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3</v>
      </c>
      <c r="AA42" s="230">
        <f>IF(COUNTIF(AA6:AA37,2)=0," ",COUNTIF(AA6:AA37,2))</f>
        <v>2</v>
      </c>
      <c r="AB42" s="230">
        <f>IF(COUNTIF(AB6:AB37,2)=0," ",COUNTIF(AB6:AB37,2))</f>
        <v>1</v>
      </c>
      <c r="AC42" s="230"/>
      <c r="AD42" s="230"/>
      <c r="AE42" s="312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1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67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1</v>
      </c>
      <c r="P43" s="93">
        <v>0</v>
      </c>
      <c r="Q43" s="93">
        <v>1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COUNTBLANK(AD6:AD36)</f>
        <v>0</v>
      </c>
      <c r="AE43" s="312" t="str">
        <f>IF(COUNTIF(AE6:AE37,"б")=0," ",COUNTIF(AE6:AE37,"б"))</f>
        <v xml:space="preserve"> </v>
      </c>
      <c r="AF43" s="313">
        <f t="shared" ref="AF43:BK43" si="34">IF(COUNTIF(AF6:AF37,"б")=0+COUNTIF(AF6:AF37,"а")=0,"0",COUNTIF(AF6:AF37,"б")+COUNTIF(AF6:AF37,"а"))</f>
        <v>0</v>
      </c>
      <c r="AG43" s="313">
        <f t="shared" si="34"/>
        <v>0</v>
      </c>
      <c r="AH43" s="313">
        <f t="shared" si="34"/>
        <v>0</v>
      </c>
      <c r="AI43" s="313">
        <f t="shared" si="34"/>
        <v>0</v>
      </c>
      <c r="AJ43" s="313">
        <f t="shared" si="34"/>
        <v>0</v>
      </c>
      <c r="AK43" s="313">
        <f t="shared" si="34"/>
        <v>0</v>
      </c>
      <c r="AL43" s="313">
        <f t="shared" si="34"/>
        <v>0</v>
      </c>
      <c r="AM43" s="313">
        <f t="shared" si="34"/>
        <v>0</v>
      </c>
      <c r="AN43" s="313">
        <f t="shared" si="34"/>
        <v>0</v>
      </c>
      <c r="AO43" s="313">
        <f t="shared" si="34"/>
        <v>0</v>
      </c>
      <c r="AP43" s="313">
        <f t="shared" si="34"/>
        <v>1</v>
      </c>
      <c r="AQ43" s="313">
        <f t="shared" si="34"/>
        <v>0</v>
      </c>
      <c r="AR43" s="313">
        <f t="shared" si="34"/>
        <v>1</v>
      </c>
      <c r="AS43" s="313">
        <f t="shared" si="34"/>
        <v>0</v>
      </c>
      <c r="AT43" s="313">
        <f t="shared" si="34"/>
        <v>0</v>
      </c>
      <c r="AU43" s="313">
        <f t="shared" si="34"/>
        <v>0</v>
      </c>
      <c r="AV43" s="313">
        <f t="shared" si="34"/>
        <v>0</v>
      </c>
      <c r="AW43" s="313">
        <f t="shared" si="34"/>
        <v>0</v>
      </c>
      <c r="AX43" s="313">
        <f t="shared" si="34"/>
        <v>0</v>
      </c>
      <c r="AY43" s="313">
        <f t="shared" si="34"/>
        <v>0</v>
      </c>
      <c r="AZ43" s="313">
        <f t="shared" si="34"/>
        <v>0</v>
      </c>
      <c r="BA43" s="313">
        <f t="shared" si="34"/>
        <v>0</v>
      </c>
      <c r="BB43" s="313">
        <f t="shared" si="34"/>
        <v>0</v>
      </c>
      <c r="BC43" s="313">
        <f t="shared" si="34"/>
        <v>0</v>
      </c>
      <c r="BD43" s="313">
        <f t="shared" si="34"/>
        <v>0</v>
      </c>
      <c r="BE43" s="313">
        <f t="shared" si="34"/>
        <v>0</v>
      </c>
      <c r="BF43" s="313">
        <f t="shared" si="34"/>
        <v>0</v>
      </c>
      <c r="BG43" s="313">
        <f t="shared" si="34"/>
        <v>0</v>
      </c>
      <c r="BH43" s="313">
        <f t="shared" si="34"/>
        <v>0</v>
      </c>
      <c r="BI43" s="313">
        <f t="shared" si="34"/>
        <v>0</v>
      </c>
      <c r="BJ43" s="313">
        <f t="shared" si="34"/>
        <v>0</v>
      </c>
      <c r="BK43" s="313">
        <f t="shared" si="34"/>
        <v>0</v>
      </c>
      <c r="BL43" s="313">
        <f t="shared" ref="BL43:CB43" si="35">IF(COUNTIF(BL6:BL37,"б")=0+COUNTIF(BL6:BL37,"а")=0,"0",COUNTIF(BL6:BL37,"б")+COUNTIF(BL6:BL37,"а"))</f>
        <v>0</v>
      </c>
      <c r="BM43" s="313">
        <f t="shared" si="35"/>
        <v>0</v>
      </c>
      <c r="BN43" s="313">
        <f t="shared" si="35"/>
        <v>0</v>
      </c>
      <c r="BO43" s="313">
        <f t="shared" si="35"/>
        <v>0</v>
      </c>
      <c r="BP43" s="313">
        <f t="shared" si="35"/>
        <v>0</v>
      </c>
      <c r="BQ43" s="313">
        <f t="shared" si="35"/>
        <v>0</v>
      </c>
      <c r="BR43" s="313">
        <f t="shared" si="35"/>
        <v>0</v>
      </c>
      <c r="BS43" s="313">
        <f t="shared" si="35"/>
        <v>0</v>
      </c>
      <c r="BT43" s="313">
        <f t="shared" si="35"/>
        <v>0</v>
      </c>
      <c r="BU43" s="313">
        <f t="shared" si="35"/>
        <v>0</v>
      </c>
      <c r="BV43" s="313">
        <f t="shared" si="35"/>
        <v>0</v>
      </c>
      <c r="BW43" s="313">
        <f t="shared" si="35"/>
        <v>0</v>
      </c>
      <c r="BX43" s="313">
        <f t="shared" si="35"/>
        <v>0</v>
      </c>
      <c r="BY43" s="313">
        <f t="shared" si="35"/>
        <v>0</v>
      </c>
      <c r="BZ43" s="313">
        <f t="shared" si="35"/>
        <v>0</v>
      </c>
      <c r="CA43" s="313">
        <f t="shared" si="35"/>
        <v>0</v>
      </c>
      <c r="CB43" s="313">
        <f t="shared" si="35"/>
        <v>0</v>
      </c>
    </row>
    <row r="44" spans="1:102" ht="13.2" x14ac:dyDescent="0.25">
      <c r="A44" s="118"/>
      <c r="B44" s="118"/>
      <c r="C44" s="119" t="s">
        <v>68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2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 t="str">
        <f t="shared" si="36"/>
        <v>0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69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2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7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44019.541676388886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760</v>
      </c>
      <c r="G2" s="382"/>
      <c r="H2" s="382"/>
      <c r="I2" s="382"/>
      <c r="J2" s="382"/>
      <c r="K2" s="382"/>
      <c r="L2" s="382"/>
      <c r="M2" s="382"/>
      <c r="N2" s="245" t="s">
        <v>2</v>
      </c>
      <c r="O2" s="245"/>
      <c r="P2" s="245"/>
      <c r="Q2" s="245"/>
      <c r="R2" s="333" t="s">
        <v>277</v>
      </c>
      <c r="S2" s="216"/>
      <c r="T2" s="383"/>
      <c r="U2" s="384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2532</v>
      </c>
      <c r="B3" s="29"/>
      <c r="C3" s="29"/>
      <c r="D3" s="30" t="s">
        <v>3</v>
      </c>
      <c r="E3" s="31"/>
      <c r="F3" s="33" t="s">
        <v>1048</v>
      </c>
      <c r="G3" s="33" t="s">
        <v>1049</v>
      </c>
      <c r="H3" s="33" t="s">
        <v>861</v>
      </c>
      <c r="I3" s="33" t="s">
        <v>729</v>
      </c>
      <c r="J3" s="33" t="s">
        <v>830</v>
      </c>
      <c r="K3" s="33" t="s">
        <v>522</v>
      </c>
      <c r="L3" s="33" t="s">
        <v>280</v>
      </c>
      <c r="M3" s="33" t="s">
        <v>830</v>
      </c>
      <c r="N3" s="33" t="s">
        <v>1050</v>
      </c>
      <c r="O3" s="33" t="s">
        <v>727</v>
      </c>
      <c r="P3" s="33" t="s">
        <v>1051</v>
      </c>
      <c r="Q3" s="33" t="s">
        <v>728</v>
      </c>
      <c r="R3" s="376" t="s">
        <v>764</v>
      </c>
      <c r="S3" s="319"/>
      <c r="T3" s="33"/>
      <c r="U3" s="33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8"/>
      <c r="H4" s="44"/>
      <c r="I4" s="44"/>
      <c r="J4" s="44"/>
      <c r="K4" s="45"/>
      <c r="L4" s="48"/>
      <c r="M4" s="48"/>
      <c r="N4" s="44"/>
      <c r="O4" s="48"/>
      <c r="P4" s="45"/>
      <c r="Q4" s="45"/>
      <c r="R4" s="45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76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1007</v>
      </c>
      <c r="G5" s="56" t="s">
        <v>1009</v>
      </c>
      <c r="H5" s="57" t="s">
        <v>20</v>
      </c>
      <c r="I5" s="61" t="s">
        <v>1010</v>
      </c>
      <c r="J5" s="57" t="s">
        <v>1011</v>
      </c>
      <c r="K5" s="57" t="s">
        <v>1052</v>
      </c>
      <c r="L5" s="56" t="s">
        <v>1012</v>
      </c>
      <c r="M5" s="56" t="s">
        <v>1013</v>
      </c>
      <c r="N5" s="260" t="s">
        <v>1014</v>
      </c>
      <c r="O5" s="56" t="s">
        <v>766</v>
      </c>
      <c r="P5" s="57" t="s">
        <v>1015</v>
      </c>
      <c r="Q5" s="57" t="s">
        <v>1016</v>
      </c>
      <c r="R5" s="56" t="s">
        <v>766</v>
      </c>
      <c r="S5" s="57"/>
      <c r="T5" s="57"/>
      <c r="U5" s="57"/>
      <c r="V5" s="379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17.399999999999999" x14ac:dyDescent="0.25">
      <c r="A6" s="73">
        <v>1</v>
      </c>
      <c r="B6" s="74" t="s">
        <v>287</v>
      </c>
      <c r="C6" s="276" t="s">
        <v>31</v>
      </c>
      <c r="D6" s="181" t="s">
        <v>1053</v>
      </c>
      <c r="E6" s="77">
        <v>2532</v>
      </c>
      <c r="F6" s="78">
        <v>5</v>
      </c>
      <c r="G6" s="78" t="s">
        <v>331</v>
      </c>
      <c r="H6" s="78">
        <v>5</v>
      </c>
      <c r="I6" s="78">
        <v>5</v>
      </c>
      <c r="J6" s="78">
        <v>5</v>
      </c>
      <c r="K6" s="78">
        <v>5</v>
      </c>
      <c r="L6" s="78">
        <v>5</v>
      </c>
      <c r="M6" s="78">
        <v>5</v>
      </c>
      <c r="N6" s="78">
        <v>5</v>
      </c>
      <c r="O6" s="78">
        <v>5</v>
      </c>
      <c r="P6" s="78">
        <v>5</v>
      </c>
      <c r="Q6" s="78">
        <v>5</v>
      </c>
      <c r="R6" s="78">
        <v>5</v>
      </c>
      <c r="S6" s="78"/>
      <c r="T6" s="78"/>
      <c r="U6" s="78"/>
      <c r="V6" s="230">
        <f t="shared" ref="V6:V36" si="0">IF(AC6&gt;0,IF(SUM(X6:Y6)/AC6&gt;0,2,IF(AND(SUM(X6:Y6)/AC6=0,Z6/AC6&gt;0),3,IF(AND((AB6/AC6+AA6/AC6)=1,AA6/AC6&gt;0),4,5))),0)</f>
        <v>5</v>
      </c>
      <c r="W6" s="182">
        <f t="shared" ref="W6:W36" si="1">COUNTIF(AG6:AV6,"б")</f>
        <v>0</v>
      </c>
      <c r="X6" s="182">
        <f t="shared" ref="X6:X16" si="2">COUNTIF(AG6:AV6,"д")</f>
        <v>0</v>
      </c>
      <c r="Y6" s="182">
        <f t="shared" ref="Y6:Y36" si="3">COUNTIF(AG6:AV6,2)+COUNTIF(AG6:AV6,"н")+COUNTIF(AG6:AV6,"д")</f>
        <v>0</v>
      </c>
      <c r="Z6" s="182">
        <f t="shared" ref="Z6:Z36" si="4">COUNTIF(AG6:AV6,Z$5)</f>
        <v>0</v>
      </c>
      <c r="AA6" s="182">
        <f t="shared" ref="AA6:AA36" si="5">COUNTIF(AG6:AV6,AA$5)</f>
        <v>0</v>
      </c>
      <c r="AB6" s="182">
        <f t="shared" ref="AB6:AB36" si="6">COUNTIF(AG6:AV6,AB$5)</f>
        <v>12</v>
      </c>
      <c r="AC6" s="182">
        <f t="shared" ref="AC6:AC37" si="7">SUM(X6:AB6)</f>
        <v>12</v>
      </c>
      <c r="AD6" s="272">
        <f t="shared" ref="AD6:AD37" si="8">IF(ISERROR(((X6+Y6)*2+Z6*3+AA6*4+AB6*5)/SUM(X6,Y6:AB6)),"",((X6+Y6)*2+Z6*3+AA6*4+AB6*5)/SUM(X6,Y6:AB6))</f>
        <v>5</v>
      </c>
      <c r="AE6" s="90">
        <f t="shared" ref="AE6:AE36" si="9">IF(AX6=5,0.5,IF(AX6=4,0.25,IF(AX6&lt;=3,0)))</f>
        <v>0</v>
      </c>
      <c r="AG6" s="229">
        <f t="shared" ref="AG6:AG36" si="10">IF(ISERROR(VALUE(LEFT(F6))),LEFT(F6),VALUE(LEFT(F6)))</f>
        <v>5</v>
      </c>
      <c r="AH6" s="229" t="str">
        <f t="shared" ref="AH6:AH36" si="11">IF(ISERROR(VALUE(LEFT(G6))),LEFT(G6),VALUE(LEFT(G6)))</f>
        <v>А</v>
      </c>
      <c r="AI6" s="229">
        <f t="shared" ref="AI6:AI36" si="12">IF(ISERROR(VALUE(LEFT(H6))),LEFT(H6),VALUE(LEFT(H6)))</f>
        <v>5</v>
      </c>
      <c r="AJ6" s="229">
        <f t="shared" ref="AJ6:AJ36" si="13">IF(ISERROR(VALUE(LEFT(I6))),LEFT(I6),VALUE(LEFT(I6)))</f>
        <v>5</v>
      </c>
      <c r="AK6" s="229">
        <f t="shared" ref="AK6:AK36" si="14">IF(ISERROR(VALUE(LEFT(J6))),LEFT(J6),VALUE(LEFT(J6)))</f>
        <v>5</v>
      </c>
      <c r="AL6" s="229">
        <f t="shared" ref="AL6:AL36" si="15">IF(ISERROR(VALUE(LEFT(K6))),LEFT(K6),VALUE(LEFT(K6)))</f>
        <v>5</v>
      </c>
      <c r="AM6" s="229">
        <f t="shared" ref="AM6:AM36" si="16">IF(ISERROR(VALUE(LEFT(L6))),LEFT(L6),VALUE(LEFT(L6)))</f>
        <v>5</v>
      </c>
      <c r="AN6" s="229">
        <f t="shared" ref="AN6:AN36" si="17">IF(ISERROR(VALUE(LEFT(M6))),LEFT(M6),VALUE(LEFT(M6)))</f>
        <v>5</v>
      </c>
      <c r="AO6" s="229">
        <f t="shared" ref="AO6:AO36" si="18">IF(ISERROR(VALUE(LEFT(N6))),LEFT(N6),VALUE(LEFT(N6)))</f>
        <v>5</v>
      </c>
      <c r="AP6" s="229">
        <f t="shared" ref="AP6:AP36" si="19">IF(ISERROR(VALUE(LEFT(O6))),LEFT(O6),VALUE(LEFT(O6)))</f>
        <v>5</v>
      </c>
      <c r="AQ6" s="229">
        <f t="shared" ref="AQ6:AQ36" si="20">IF(ISERROR(VALUE(LEFT(P6))),LEFT(P6),VALUE(LEFT(P6)))</f>
        <v>5</v>
      </c>
      <c r="AR6" s="229">
        <f t="shared" ref="AR6:AR36" si="21">IF(ISERROR(VALUE(LEFT(Q6))),LEFT(Q6),VALUE(LEFT(Q6)))</f>
        <v>5</v>
      </c>
      <c r="AS6" s="229">
        <f t="shared" ref="AS6:AS36" si="22">IF(ISERROR(VALUE(LEFT(R6))),LEFT(R6),VALUE(LEFT(R6)))</f>
        <v>5</v>
      </c>
      <c r="AT6" s="229" t="str">
        <f t="shared" ref="AT6:AT36" si="23">IF(ISERROR(VALUE(LEFT(S6))),LEFT(S6),VALUE(LEFT(S6)))</f>
        <v/>
      </c>
      <c r="AU6" s="229" t="str">
        <f t="shared" ref="AU6:AU36" si="24">IF(ISERROR(VALUE(LEFT(T6))),LEFT(T6),VALUE(LEFT(T6)))</f>
        <v/>
      </c>
      <c r="AV6" s="229" t="str">
        <f t="shared" ref="AV6:AV36" si="25">IF(ISERROR(VALUE(LEFT(U6))),LEFT(U6),VALUE(LEFT(U6)))</f>
        <v/>
      </c>
      <c r="AW6" s="230">
        <f t="shared" ref="AW6:AW36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25">
      <c r="A7" s="73">
        <f t="shared" ref="A7:A35" si="27">A6+1</f>
        <v>2</v>
      </c>
      <c r="B7" s="74" t="s">
        <v>287</v>
      </c>
      <c r="C7" s="276" t="s">
        <v>31</v>
      </c>
      <c r="D7" s="181" t="s">
        <v>1054</v>
      </c>
      <c r="E7" s="77">
        <v>2532</v>
      </c>
      <c r="F7" s="78">
        <v>5</v>
      </c>
      <c r="G7" s="78">
        <v>5</v>
      </c>
      <c r="H7" s="78">
        <v>5</v>
      </c>
      <c r="I7" s="78">
        <v>5</v>
      </c>
      <c r="J7" s="78">
        <v>5</v>
      </c>
      <c r="K7" s="78">
        <v>5</v>
      </c>
      <c r="L7" s="78">
        <v>5</v>
      </c>
      <c r="M7" s="78">
        <v>5</v>
      </c>
      <c r="N7" s="78">
        <v>5</v>
      </c>
      <c r="O7" s="78">
        <v>4</v>
      </c>
      <c r="P7" s="78">
        <v>5</v>
      </c>
      <c r="Q7" s="78">
        <v>5</v>
      </c>
      <c r="R7" s="78">
        <v>5</v>
      </c>
      <c r="S7" s="78"/>
      <c r="T7" s="78"/>
      <c r="U7" s="78"/>
      <c r="V7" s="230">
        <f t="shared" si="0"/>
        <v>4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0</v>
      </c>
      <c r="AA7" s="182">
        <f t="shared" si="5"/>
        <v>1</v>
      </c>
      <c r="AB7" s="182">
        <f t="shared" si="6"/>
        <v>12</v>
      </c>
      <c r="AC7" s="182">
        <f t="shared" si="7"/>
        <v>13</v>
      </c>
      <c r="AD7" s="272">
        <f t="shared" si="8"/>
        <v>4.9230769230769234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5</v>
      </c>
      <c r="AM7" s="229">
        <f t="shared" si="16"/>
        <v>5</v>
      </c>
      <c r="AN7" s="229">
        <f t="shared" si="17"/>
        <v>5</v>
      </c>
      <c r="AO7" s="229">
        <f t="shared" si="18"/>
        <v>5</v>
      </c>
      <c r="AP7" s="229">
        <f t="shared" si="19"/>
        <v>4</v>
      </c>
      <c r="AQ7" s="229">
        <f t="shared" si="20"/>
        <v>5</v>
      </c>
      <c r="AR7" s="229">
        <f t="shared" si="21"/>
        <v>5</v>
      </c>
      <c r="AS7" s="229">
        <f t="shared" si="22"/>
        <v>5</v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25">
      <c r="A8" s="73">
        <f t="shared" si="27"/>
        <v>3</v>
      </c>
      <c r="B8" s="74" t="s">
        <v>287</v>
      </c>
      <c r="C8" s="276" t="s">
        <v>31</v>
      </c>
      <c r="D8" s="181" t="s">
        <v>1055</v>
      </c>
      <c r="E8" s="77">
        <v>2532</v>
      </c>
      <c r="F8" s="78">
        <v>5</v>
      </c>
      <c r="G8" s="78">
        <v>3</v>
      </c>
      <c r="H8" s="78">
        <v>5</v>
      </c>
      <c r="I8" s="78">
        <v>4</v>
      </c>
      <c r="J8" s="78">
        <v>4</v>
      </c>
      <c r="K8" s="78">
        <v>5</v>
      </c>
      <c r="L8" s="78" t="s">
        <v>331</v>
      </c>
      <c r="M8" s="78">
        <v>5</v>
      </c>
      <c r="N8" s="78">
        <v>5</v>
      </c>
      <c r="O8" s="78">
        <v>3</v>
      </c>
      <c r="P8" s="78">
        <v>3</v>
      </c>
      <c r="Q8" s="78">
        <v>5</v>
      </c>
      <c r="R8" s="78">
        <v>4</v>
      </c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3</v>
      </c>
      <c r="AA8" s="182">
        <f t="shared" si="5"/>
        <v>3</v>
      </c>
      <c r="AB8" s="182">
        <f t="shared" si="6"/>
        <v>6</v>
      </c>
      <c r="AC8" s="182">
        <f t="shared" si="7"/>
        <v>12</v>
      </c>
      <c r="AD8" s="272">
        <f t="shared" si="8"/>
        <v>4.25</v>
      </c>
      <c r="AE8" s="90">
        <f t="shared" si="9"/>
        <v>0</v>
      </c>
      <c r="AG8" s="229">
        <f t="shared" si="10"/>
        <v>5</v>
      </c>
      <c r="AH8" s="229">
        <f t="shared" si="11"/>
        <v>3</v>
      </c>
      <c r="AI8" s="229">
        <f t="shared" si="12"/>
        <v>5</v>
      </c>
      <c r="AJ8" s="229">
        <f t="shared" si="13"/>
        <v>4</v>
      </c>
      <c r="AK8" s="229">
        <f t="shared" si="14"/>
        <v>4</v>
      </c>
      <c r="AL8" s="229">
        <f t="shared" si="15"/>
        <v>5</v>
      </c>
      <c r="AM8" s="229" t="str">
        <f t="shared" si="16"/>
        <v>А</v>
      </c>
      <c r="AN8" s="229">
        <f t="shared" si="17"/>
        <v>5</v>
      </c>
      <c r="AO8" s="229">
        <f t="shared" si="18"/>
        <v>5</v>
      </c>
      <c r="AP8" s="229">
        <f t="shared" si="19"/>
        <v>3</v>
      </c>
      <c r="AQ8" s="229">
        <f t="shared" si="20"/>
        <v>3</v>
      </c>
      <c r="AR8" s="229">
        <f t="shared" si="21"/>
        <v>5</v>
      </c>
      <c r="AS8" s="229">
        <f t="shared" si="22"/>
        <v>4</v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25">
      <c r="A9" s="73">
        <f t="shared" si="27"/>
        <v>4</v>
      </c>
      <c r="B9" s="74" t="s">
        <v>287</v>
      </c>
      <c r="C9" s="276" t="s">
        <v>31</v>
      </c>
      <c r="D9" s="181" t="s">
        <v>1056</v>
      </c>
      <c r="E9" s="77">
        <v>2532</v>
      </c>
      <c r="F9" s="78">
        <v>5</v>
      </c>
      <c r="G9" s="78">
        <v>3</v>
      </c>
      <c r="H9" s="78">
        <v>5</v>
      </c>
      <c r="I9" s="78">
        <v>5</v>
      </c>
      <c r="J9" s="78">
        <v>4</v>
      </c>
      <c r="K9" s="78">
        <v>5</v>
      </c>
      <c r="L9" s="78">
        <v>4</v>
      </c>
      <c r="M9" s="78">
        <v>5</v>
      </c>
      <c r="N9" s="78">
        <v>5</v>
      </c>
      <c r="O9" s="78">
        <v>3</v>
      </c>
      <c r="P9" s="78">
        <v>4</v>
      </c>
      <c r="Q9" s="78">
        <v>4</v>
      </c>
      <c r="R9" s="78">
        <v>4</v>
      </c>
      <c r="S9" s="78"/>
      <c r="T9" s="78"/>
      <c r="U9" s="78"/>
      <c r="V9" s="230">
        <f t="shared" si="0"/>
        <v>3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2</v>
      </c>
      <c r="AA9" s="182">
        <f t="shared" si="5"/>
        <v>5</v>
      </c>
      <c r="AB9" s="182">
        <f t="shared" si="6"/>
        <v>6</v>
      </c>
      <c r="AC9" s="182">
        <f t="shared" si="7"/>
        <v>13</v>
      </c>
      <c r="AD9" s="272">
        <f t="shared" si="8"/>
        <v>4.3076923076923075</v>
      </c>
      <c r="AE9" s="90">
        <f t="shared" si="9"/>
        <v>0</v>
      </c>
      <c r="AG9" s="229">
        <f t="shared" si="10"/>
        <v>5</v>
      </c>
      <c r="AH9" s="229">
        <f t="shared" si="11"/>
        <v>3</v>
      </c>
      <c r="AI9" s="229">
        <f t="shared" si="12"/>
        <v>5</v>
      </c>
      <c r="AJ9" s="229">
        <f t="shared" si="13"/>
        <v>5</v>
      </c>
      <c r="AK9" s="229">
        <f t="shared" si="14"/>
        <v>4</v>
      </c>
      <c r="AL9" s="229">
        <f t="shared" si="15"/>
        <v>5</v>
      </c>
      <c r="AM9" s="229">
        <f t="shared" si="16"/>
        <v>4</v>
      </c>
      <c r="AN9" s="229">
        <f t="shared" si="17"/>
        <v>5</v>
      </c>
      <c r="AO9" s="229">
        <f t="shared" si="18"/>
        <v>5</v>
      </c>
      <c r="AP9" s="229">
        <f t="shared" si="19"/>
        <v>3</v>
      </c>
      <c r="AQ9" s="229">
        <f t="shared" si="20"/>
        <v>4</v>
      </c>
      <c r="AR9" s="229">
        <f t="shared" si="21"/>
        <v>4</v>
      </c>
      <c r="AS9" s="229">
        <f t="shared" si="22"/>
        <v>4</v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25">
      <c r="A10" s="73">
        <f t="shared" si="27"/>
        <v>5</v>
      </c>
      <c r="B10" s="74" t="s">
        <v>287</v>
      </c>
      <c r="C10" s="276" t="s">
        <v>31</v>
      </c>
      <c r="D10" s="181" t="s">
        <v>1057</v>
      </c>
      <c r="E10" s="77">
        <v>2532</v>
      </c>
      <c r="F10" s="78">
        <v>4</v>
      </c>
      <c r="G10" s="78">
        <v>5</v>
      </c>
      <c r="H10" s="78">
        <v>5</v>
      </c>
      <c r="I10" s="78">
        <v>5</v>
      </c>
      <c r="J10" s="78">
        <v>4</v>
      </c>
      <c r="K10" s="78">
        <v>4</v>
      </c>
      <c r="L10" s="78">
        <v>4</v>
      </c>
      <c r="M10" s="78">
        <v>4</v>
      </c>
      <c r="N10" s="78">
        <v>3</v>
      </c>
      <c r="O10" s="78">
        <v>3</v>
      </c>
      <c r="P10" s="78" t="s">
        <v>35</v>
      </c>
      <c r="Q10" s="78">
        <v>3</v>
      </c>
      <c r="R10" s="78">
        <v>4</v>
      </c>
      <c r="S10" s="78"/>
      <c r="T10" s="78"/>
      <c r="U10" s="78"/>
      <c r="V10" s="230">
        <f t="shared" si="0"/>
        <v>2</v>
      </c>
      <c r="W10" s="182">
        <f t="shared" si="1"/>
        <v>0</v>
      </c>
      <c r="X10" s="182">
        <f t="shared" si="2"/>
        <v>0</v>
      </c>
      <c r="Y10" s="182">
        <f t="shared" si="3"/>
        <v>1</v>
      </c>
      <c r="Z10" s="182">
        <f t="shared" si="4"/>
        <v>3</v>
      </c>
      <c r="AA10" s="182">
        <f t="shared" si="5"/>
        <v>6</v>
      </c>
      <c r="AB10" s="182">
        <f t="shared" si="6"/>
        <v>3</v>
      </c>
      <c r="AC10" s="182">
        <f t="shared" si="7"/>
        <v>13</v>
      </c>
      <c r="AD10" s="272">
        <f t="shared" si="8"/>
        <v>3.8461538461538463</v>
      </c>
      <c r="AE10" s="90">
        <f t="shared" si="9"/>
        <v>0</v>
      </c>
      <c r="AG10" s="229">
        <f t="shared" si="10"/>
        <v>4</v>
      </c>
      <c r="AH10" s="229">
        <f t="shared" si="11"/>
        <v>5</v>
      </c>
      <c r="AI10" s="229">
        <f t="shared" si="12"/>
        <v>5</v>
      </c>
      <c r="AJ10" s="229">
        <f t="shared" si="13"/>
        <v>5</v>
      </c>
      <c r="AK10" s="229">
        <f t="shared" si="14"/>
        <v>4</v>
      </c>
      <c r="AL10" s="229">
        <f t="shared" si="15"/>
        <v>4</v>
      </c>
      <c r="AM10" s="229">
        <f t="shared" si="16"/>
        <v>4</v>
      </c>
      <c r="AN10" s="229">
        <f t="shared" si="17"/>
        <v>4</v>
      </c>
      <c r="AO10" s="229">
        <f t="shared" si="18"/>
        <v>3</v>
      </c>
      <c r="AP10" s="229">
        <f t="shared" si="19"/>
        <v>3</v>
      </c>
      <c r="AQ10" s="229">
        <f t="shared" si="20"/>
        <v>2</v>
      </c>
      <c r="AR10" s="229">
        <f t="shared" si="21"/>
        <v>3</v>
      </c>
      <c r="AS10" s="229">
        <f t="shared" si="22"/>
        <v>4</v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25">
      <c r="A11" s="73">
        <f t="shared" si="27"/>
        <v>6</v>
      </c>
      <c r="B11" s="74" t="s">
        <v>287</v>
      </c>
      <c r="C11" s="276" t="s">
        <v>31</v>
      </c>
      <c r="D11" s="181" t="s">
        <v>1058</v>
      </c>
      <c r="E11" s="77">
        <v>2532</v>
      </c>
      <c r="F11" s="78">
        <v>5</v>
      </c>
      <c r="G11" s="78">
        <v>5</v>
      </c>
      <c r="H11" s="78">
        <v>4</v>
      </c>
      <c r="I11" s="78">
        <v>5</v>
      </c>
      <c r="J11" s="78">
        <v>5</v>
      </c>
      <c r="K11" s="78">
        <v>5</v>
      </c>
      <c r="L11" s="78">
        <v>5</v>
      </c>
      <c r="M11" s="78">
        <v>5</v>
      </c>
      <c r="N11" s="78">
        <v>5</v>
      </c>
      <c r="O11" s="78">
        <v>4</v>
      </c>
      <c r="P11" s="385">
        <v>5</v>
      </c>
      <c r="Q11" s="78">
        <v>4</v>
      </c>
      <c r="R11" s="78">
        <v>5</v>
      </c>
      <c r="S11" s="78"/>
      <c r="T11" s="78"/>
      <c r="U11" s="78"/>
      <c r="V11" s="230">
        <f t="shared" si="0"/>
        <v>4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3</v>
      </c>
      <c r="AB11" s="182">
        <f t="shared" si="6"/>
        <v>10</v>
      </c>
      <c r="AC11" s="182">
        <f t="shared" si="7"/>
        <v>13</v>
      </c>
      <c r="AD11" s="272">
        <f t="shared" si="8"/>
        <v>4.7692307692307692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4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4</v>
      </c>
      <c r="AQ11" s="229">
        <f t="shared" si="20"/>
        <v>5</v>
      </c>
      <c r="AR11" s="229">
        <f t="shared" si="21"/>
        <v>4</v>
      </c>
      <c r="AS11" s="229">
        <f t="shared" si="22"/>
        <v>5</v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25">
      <c r="A12" s="73">
        <f t="shared" si="27"/>
        <v>7</v>
      </c>
      <c r="B12" s="74" t="s">
        <v>287</v>
      </c>
      <c r="C12" s="276" t="s">
        <v>31</v>
      </c>
      <c r="D12" s="181" t="s">
        <v>1059</v>
      </c>
      <c r="E12" s="77">
        <v>2532</v>
      </c>
      <c r="F12" s="78">
        <v>4</v>
      </c>
      <c r="G12" s="78">
        <v>5</v>
      </c>
      <c r="H12" s="78">
        <v>5</v>
      </c>
      <c r="I12" s="78">
        <v>5</v>
      </c>
      <c r="J12" s="78">
        <v>5</v>
      </c>
      <c r="K12" s="78">
        <v>5</v>
      </c>
      <c r="L12" s="78">
        <v>5</v>
      </c>
      <c r="M12" s="78">
        <v>4</v>
      </c>
      <c r="N12" s="78">
        <v>5</v>
      </c>
      <c r="O12" s="78">
        <v>4</v>
      </c>
      <c r="P12" s="78">
        <v>4</v>
      </c>
      <c r="Q12" s="78">
        <v>5</v>
      </c>
      <c r="R12" s="78">
        <v>5</v>
      </c>
      <c r="S12" s="78"/>
      <c r="T12" s="78"/>
      <c r="U12" s="78"/>
      <c r="V12" s="230">
        <f t="shared" si="0"/>
        <v>4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4</v>
      </c>
      <c r="AB12" s="182">
        <f t="shared" si="6"/>
        <v>9</v>
      </c>
      <c r="AC12" s="182">
        <f t="shared" si="7"/>
        <v>13</v>
      </c>
      <c r="AD12" s="272">
        <f t="shared" si="8"/>
        <v>4.6923076923076925</v>
      </c>
      <c r="AE12" s="90">
        <f t="shared" si="9"/>
        <v>0</v>
      </c>
      <c r="AG12" s="229">
        <f t="shared" si="10"/>
        <v>4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>
        <f t="shared" si="14"/>
        <v>5</v>
      </c>
      <c r="AL12" s="229">
        <f t="shared" si="15"/>
        <v>5</v>
      </c>
      <c r="AM12" s="229">
        <f t="shared" si="16"/>
        <v>5</v>
      </c>
      <c r="AN12" s="229">
        <f t="shared" si="17"/>
        <v>4</v>
      </c>
      <c r="AO12" s="229">
        <f t="shared" si="18"/>
        <v>5</v>
      </c>
      <c r="AP12" s="229">
        <f t="shared" si="19"/>
        <v>4</v>
      </c>
      <c r="AQ12" s="229">
        <f t="shared" si="20"/>
        <v>4</v>
      </c>
      <c r="AR12" s="229">
        <f t="shared" si="21"/>
        <v>5</v>
      </c>
      <c r="AS12" s="229">
        <f t="shared" si="22"/>
        <v>5</v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25">
      <c r="A13" s="73">
        <f t="shared" si="27"/>
        <v>8</v>
      </c>
      <c r="B13" s="74" t="s">
        <v>287</v>
      </c>
      <c r="C13" s="276" t="s">
        <v>31</v>
      </c>
      <c r="D13" s="181" t="s">
        <v>1060</v>
      </c>
      <c r="E13" s="77">
        <v>2532</v>
      </c>
      <c r="F13" s="78">
        <v>5</v>
      </c>
      <c r="G13" s="78">
        <v>5</v>
      </c>
      <c r="H13" s="78">
        <v>5</v>
      </c>
      <c r="I13" s="78">
        <v>5</v>
      </c>
      <c r="J13" s="78">
        <v>5</v>
      </c>
      <c r="K13" s="78">
        <v>5</v>
      </c>
      <c r="L13" s="78">
        <v>5</v>
      </c>
      <c r="M13" s="78">
        <v>5</v>
      </c>
      <c r="N13" s="78">
        <v>5</v>
      </c>
      <c r="O13" s="78">
        <v>5</v>
      </c>
      <c r="P13" s="78">
        <v>5</v>
      </c>
      <c r="Q13" s="78">
        <v>5</v>
      </c>
      <c r="R13" s="78">
        <v>5</v>
      </c>
      <c r="S13" s="78"/>
      <c r="T13" s="78"/>
      <c r="U13" s="78"/>
      <c r="V13" s="230">
        <f t="shared" si="0"/>
        <v>5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0</v>
      </c>
      <c r="AA13" s="182">
        <f t="shared" si="5"/>
        <v>0</v>
      </c>
      <c r="AB13" s="182">
        <f t="shared" si="6"/>
        <v>13</v>
      </c>
      <c r="AC13" s="182">
        <f t="shared" si="7"/>
        <v>13</v>
      </c>
      <c r="AD13" s="272">
        <f t="shared" si="8"/>
        <v>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5</v>
      </c>
      <c r="AP13" s="229">
        <f t="shared" si="19"/>
        <v>5</v>
      </c>
      <c r="AQ13" s="229">
        <f t="shared" si="20"/>
        <v>5</v>
      </c>
      <c r="AR13" s="229">
        <f t="shared" si="21"/>
        <v>5</v>
      </c>
      <c r="AS13" s="229">
        <f t="shared" si="22"/>
        <v>5</v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25">
      <c r="A14" s="73">
        <f t="shared" si="27"/>
        <v>9</v>
      </c>
      <c r="B14" s="273"/>
      <c r="C14" s="276" t="s">
        <v>110</v>
      </c>
      <c r="D14" s="225" t="s">
        <v>1061</v>
      </c>
      <c r="E14" s="77">
        <v>2532</v>
      </c>
      <c r="F14" s="78">
        <v>5</v>
      </c>
      <c r="G14" s="78">
        <v>5</v>
      </c>
      <c r="H14" s="78">
        <v>5</v>
      </c>
      <c r="I14" s="78">
        <v>5</v>
      </c>
      <c r="J14" s="78">
        <v>5</v>
      </c>
      <c r="K14" s="78">
        <v>5</v>
      </c>
      <c r="L14" s="78">
        <v>5</v>
      </c>
      <c r="M14" s="78">
        <v>5</v>
      </c>
      <c r="N14" s="78">
        <v>5</v>
      </c>
      <c r="O14" s="78">
        <v>5</v>
      </c>
      <c r="P14" s="78">
        <v>5</v>
      </c>
      <c r="Q14" s="78">
        <v>5</v>
      </c>
      <c r="R14" s="93">
        <v>5</v>
      </c>
      <c r="S14" s="78"/>
      <c r="T14" s="78"/>
      <c r="U14" s="78"/>
      <c r="V14" s="230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13</v>
      </c>
      <c r="AC14" s="226">
        <f t="shared" si="7"/>
        <v>13</v>
      </c>
      <c r="AD14" s="227">
        <f t="shared" si="8"/>
        <v>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5</v>
      </c>
      <c r="AQ14" s="229">
        <f t="shared" si="20"/>
        <v>5</v>
      </c>
      <c r="AR14" s="229">
        <f t="shared" si="21"/>
        <v>5</v>
      </c>
      <c r="AS14" s="229">
        <f t="shared" si="22"/>
        <v>5</v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25">
      <c r="A15" s="73">
        <f t="shared" si="27"/>
        <v>10</v>
      </c>
      <c r="B15" s="273"/>
      <c r="C15" s="276" t="s">
        <v>31</v>
      </c>
      <c r="D15" s="181" t="s">
        <v>1062</v>
      </c>
      <c r="E15" s="77">
        <v>2532</v>
      </c>
      <c r="F15" s="78">
        <v>5</v>
      </c>
      <c r="G15" s="78">
        <v>5</v>
      </c>
      <c r="H15" s="78">
        <v>5</v>
      </c>
      <c r="I15" s="78">
        <v>4</v>
      </c>
      <c r="J15" s="78">
        <v>4</v>
      </c>
      <c r="K15" s="78">
        <v>4</v>
      </c>
      <c r="L15" s="78">
        <v>4</v>
      </c>
      <c r="M15" s="78">
        <v>4</v>
      </c>
      <c r="N15" s="78">
        <v>4</v>
      </c>
      <c r="O15" s="78">
        <v>3</v>
      </c>
      <c r="P15" s="78">
        <v>5</v>
      </c>
      <c r="Q15" s="78">
        <v>4</v>
      </c>
      <c r="R15" s="93">
        <v>4</v>
      </c>
      <c r="S15" s="78"/>
      <c r="T15" s="78"/>
      <c r="U15" s="78"/>
      <c r="V15" s="230">
        <f t="shared" si="0"/>
        <v>3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1</v>
      </c>
      <c r="AA15" s="226">
        <f t="shared" si="5"/>
        <v>8</v>
      </c>
      <c r="AB15" s="226">
        <f t="shared" si="6"/>
        <v>4</v>
      </c>
      <c r="AC15" s="226">
        <f t="shared" si="7"/>
        <v>13</v>
      </c>
      <c r="AD15" s="227">
        <f t="shared" si="8"/>
        <v>4.2307692307692308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4</v>
      </c>
      <c r="AK15" s="229">
        <f t="shared" si="14"/>
        <v>4</v>
      </c>
      <c r="AL15" s="229">
        <f t="shared" si="15"/>
        <v>4</v>
      </c>
      <c r="AM15" s="229">
        <f t="shared" si="16"/>
        <v>4</v>
      </c>
      <c r="AN15" s="229">
        <f t="shared" si="17"/>
        <v>4</v>
      </c>
      <c r="AO15" s="229">
        <f t="shared" si="18"/>
        <v>4</v>
      </c>
      <c r="AP15" s="229">
        <f t="shared" si="19"/>
        <v>3</v>
      </c>
      <c r="AQ15" s="229">
        <f t="shared" si="20"/>
        <v>5</v>
      </c>
      <c r="AR15" s="229">
        <f t="shared" si="21"/>
        <v>4</v>
      </c>
      <c r="AS15" s="229">
        <f t="shared" si="22"/>
        <v>4</v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25">
      <c r="A16" s="73">
        <f t="shared" si="27"/>
        <v>11</v>
      </c>
      <c r="B16" s="273"/>
      <c r="C16" s="276" t="s">
        <v>31</v>
      </c>
      <c r="D16" s="181" t="s">
        <v>1063</v>
      </c>
      <c r="E16" s="77">
        <v>2532</v>
      </c>
      <c r="F16" s="78">
        <v>5</v>
      </c>
      <c r="G16" s="78">
        <v>5</v>
      </c>
      <c r="H16" s="78">
        <v>5</v>
      </c>
      <c r="I16" s="78">
        <v>5</v>
      </c>
      <c r="J16" s="78">
        <v>5</v>
      </c>
      <c r="K16" s="78">
        <v>5</v>
      </c>
      <c r="L16" s="78">
        <v>5</v>
      </c>
      <c r="M16" s="78">
        <v>4</v>
      </c>
      <c r="N16" s="78">
        <v>4</v>
      </c>
      <c r="O16" s="78">
        <v>3</v>
      </c>
      <c r="P16" s="78">
        <v>5</v>
      </c>
      <c r="Q16" s="78">
        <v>3</v>
      </c>
      <c r="R16" s="93">
        <v>5</v>
      </c>
      <c r="S16" s="78"/>
      <c r="T16" s="78"/>
      <c r="U16" s="78"/>
      <c r="V16" s="230">
        <f t="shared" si="0"/>
        <v>3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2</v>
      </c>
      <c r="AA16" s="226">
        <f t="shared" si="5"/>
        <v>2</v>
      </c>
      <c r="AB16" s="226">
        <f t="shared" si="6"/>
        <v>9</v>
      </c>
      <c r="AC16" s="226">
        <f t="shared" si="7"/>
        <v>13</v>
      </c>
      <c r="AD16" s="227">
        <f t="shared" si="8"/>
        <v>4.5384615384615383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>
        <f t="shared" si="13"/>
        <v>5</v>
      </c>
      <c r="AK16" s="229">
        <f t="shared" si="14"/>
        <v>5</v>
      </c>
      <c r="AL16" s="229">
        <f t="shared" si="15"/>
        <v>5</v>
      </c>
      <c r="AM16" s="229">
        <f t="shared" si="16"/>
        <v>5</v>
      </c>
      <c r="AN16" s="229">
        <f t="shared" si="17"/>
        <v>4</v>
      </c>
      <c r="AO16" s="229">
        <f t="shared" si="18"/>
        <v>4</v>
      </c>
      <c r="AP16" s="229">
        <f t="shared" si="19"/>
        <v>3</v>
      </c>
      <c r="AQ16" s="229">
        <f t="shared" si="20"/>
        <v>5</v>
      </c>
      <c r="AR16" s="229">
        <f t="shared" si="21"/>
        <v>3</v>
      </c>
      <c r="AS16" s="229">
        <f t="shared" si="22"/>
        <v>5</v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25">
      <c r="A17" s="73">
        <f t="shared" si="27"/>
        <v>12</v>
      </c>
      <c r="B17" s="274"/>
      <c r="C17" s="276" t="s">
        <v>31</v>
      </c>
      <c r="D17" s="181" t="s">
        <v>1064</v>
      </c>
      <c r="E17" s="77">
        <v>2532</v>
      </c>
      <c r="F17" s="78">
        <v>5</v>
      </c>
      <c r="G17" s="78">
        <v>5</v>
      </c>
      <c r="H17" s="78">
        <v>5</v>
      </c>
      <c r="I17" s="78">
        <v>5</v>
      </c>
      <c r="J17" s="78">
        <v>4</v>
      </c>
      <c r="K17" s="78">
        <v>4</v>
      </c>
      <c r="L17" s="78">
        <v>4</v>
      </c>
      <c r="M17" s="78">
        <v>4</v>
      </c>
      <c r="N17" s="78">
        <v>4</v>
      </c>
      <c r="O17" s="78">
        <v>5</v>
      </c>
      <c r="P17" s="78">
        <v>5</v>
      </c>
      <c r="Q17" s="78">
        <v>4</v>
      </c>
      <c r="R17" s="93">
        <v>4</v>
      </c>
      <c r="S17" s="78"/>
      <c r="T17" s="78"/>
      <c r="U17" s="78"/>
      <c r="V17" s="230">
        <f t="shared" si="0"/>
        <v>4</v>
      </c>
      <c r="W17" s="226">
        <f t="shared" si="1"/>
        <v>0</v>
      </c>
      <c r="X17" s="226">
        <f t="shared" ref="X17:X36" si="28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7</v>
      </c>
      <c r="AB17" s="226">
        <f t="shared" si="6"/>
        <v>6</v>
      </c>
      <c r="AC17" s="226">
        <f t="shared" si="7"/>
        <v>13</v>
      </c>
      <c r="AD17" s="227">
        <f t="shared" si="8"/>
        <v>4.4615384615384617</v>
      </c>
      <c r="AE17" s="228">
        <f t="shared" si="9"/>
        <v>0</v>
      </c>
      <c r="AF17" s="1"/>
      <c r="AG17" s="229">
        <f t="shared" si="10"/>
        <v>5</v>
      </c>
      <c r="AH17" s="229">
        <f t="shared" si="11"/>
        <v>5</v>
      </c>
      <c r="AI17" s="229">
        <f t="shared" si="12"/>
        <v>5</v>
      </c>
      <c r="AJ17" s="229">
        <f t="shared" si="13"/>
        <v>5</v>
      </c>
      <c r="AK17" s="229">
        <f t="shared" si="14"/>
        <v>4</v>
      </c>
      <c r="AL17" s="229">
        <f t="shared" si="15"/>
        <v>4</v>
      </c>
      <c r="AM17" s="229">
        <f t="shared" si="16"/>
        <v>4</v>
      </c>
      <c r="AN17" s="229">
        <f t="shared" si="17"/>
        <v>4</v>
      </c>
      <c r="AO17" s="229">
        <f t="shared" si="18"/>
        <v>4</v>
      </c>
      <c r="AP17" s="229">
        <f t="shared" si="19"/>
        <v>5</v>
      </c>
      <c r="AQ17" s="229">
        <f t="shared" si="20"/>
        <v>5</v>
      </c>
      <c r="AR17" s="229">
        <f t="shared" si="21"/>
        <v>4</v>
      </c>
      <c r="AS17" s="229">
        <f t="shared" si="22"/>
        <v>4</v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25">
      <c r="A18" s="73">
        <f t="shared" si="27"/>
        <v>13</v>
      </c>
      <c r="B18" s="190"/>
      <c r="C18" s="276" t="s">
        <v>31</v>
      </c>
      <c r="D18" s="181" t="s">
        <v>1065</v>
      </c>
      <c r="E18" s="77">
        <v>2532</v>
      </c>
      <c r="F18" s="78">
        <v>5</v>
      </c>
      <c r="G18" s="78">
        <v>5</v>
      </c>
      <c r="H18" s="78">
        <v>5</v>
      </c>
      <c r="I18" s="78">
        <v>5</v>
      </c>
      <c r="J18" s="78">
        <v>5</v>
      </c>
      <c r="K18" s="78">
        <v>5</v>
      </c>
      <c r="L18" s="78">
        <v>5</v>
      </c>
      <c r="M18" s="78">
        <v>5</v>
      </c>
      <c r="N18" s="78">
        <v>5</v>
      </c>
      <c r="O18" s="78">
        <v>5</v>
      </c>
      <c r="P18" s="78">
        <v>5</v>
      </c>
      <c r="Q18" s="78">
        <v>5</v>
      </c>
      <c r="R18" s="93">
        <v>5</v>
      </c>
      <c r="S18" s="78"/>
      <c r="T18" s="78"/>
      <c r="U18" s="78"/>
      <c r="V18" s="230">
        <f t="shared" si="0"/>
        <v>5</v>
      </c>
      <c r="W18" s="226">
        <f t="shared" si="1"/>
        <v>0</v>
      </c>
      <c r="X18" s="226">
        <f t="shared" si="28"/>
        <v>0</v>
      </c>
      <c r="Y18" s="226">
        <f t="shared" si="3"/>
        <v>0</v>
      </c>
      <c r="Z18" s="226">
        <f t="shared" si="4"/>
        <v>0</v>
      </c>
      <c r="AA18" s="226">
        <f t="shared" si="5"/>
        <v>0</v>
      </c>
      <c r="AB18" s="226">
        <f t="shared" si="6"/>
        <v>13</v>
      </c>
      <c r="AC18" s="226">
        <f t="shared" si="7"/>
        <v>13</v>
      </c>
      <c r="AD18" s="227">
        <f t="shared" si="8"/>
        <v>5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>
        <f t="shared" si="12"/>
        <v>5</v>
      </c>
      <c r="AJ18" s="229">
        <f t="shared" si="13"/>
        <v>5</v>
      </c>
      <c r="AK18" s="229">
        <f t="shared" si="14"/>
        <v>5</v>
      </c>
      <c r="AL18" s="229">
        <f t="shared" si="15"/>
        <v>5</v>
      </c>
      <c r="AM18" s="229">
        <f t="shared" si="16"/>
        <v>5</v>
      </c>
      <c r="AN18" s="229">
        <f t="shared" si="17"/>
        <v>5</v>
      </c>
      <c r="AO18" s="229">
        <f t="shared" si="18"/>
        <v>5</v>
      </c>
      <c r="AP18" s="229">
        <f t="shared" si="19"/>
        <v>5</v>
      </c>
      <c r="AQ18" s="229">
        <f t="shared" si="20"/>
        <v>5</v>
      </c>
      <c r="AR18" s="229">
        <f t="shared" si="21"/>
        <v>5</v>
      </c>
      <c r="AS18" s="229">
        <f t="shared" si="22"/>
        <v>5</v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25">
      <c r="A19" s="73">
        <f t="shared" si="27"/>
        <v>14</v>
      </c>
      <c r="B19" s="190"/>
      <c r="C19" s="276" t="s">
        <v>31</v>
      </c>
      <c r="D19" s="181" t="s">
        <v>1066</v>
      </c>
      <c r="E19" s="77">
        <v>2532</v>
      </c>
      <c r="F19" s="78">
        <v>5</v>
      </c>
      <c r="G19" s="78">
        <v>4</v>
      </c>
      <c r="H19" s="78">
        <v>5</v>
      </c>
      <c r="I19" s="78">
        <v>5</v>
      </c>
      <c r="J19" s="78">
        <v>5</v>
      </c>
      <c r="K19" s="78">
        <v>5</v>
      </c>
      <c r="L19" s="78">
        <v>4</v>
      </c>
      <c r="M19" s="78">
        <v>5</v>
      </c>
      <c r="N19" s="78">
        <v>4</v>
      </c>
      <c r="O19" s="78">
        <v>4</v>
      </c>
      <c r="P19" s="78">
        <v>5</v>
      </c>
      <c r="Q19" s="78">
        <v>3</v>
      </c>
      <c r="R19" s="78">
        <v>5</v>
      </c>
      <c r="S19" s="78"/>
      <c r="T19" s="78"/>
      <c r="U19" s="78"/>
      <c r="V19" s="230">
        <f t="shared" si="0"/>
        <v>3</v>
      </c>
      <c r="W19" s="226">
        <f t="shared" si="1"/>
        <v>0</v>
      </c>
      <c r="X19" s="226">
        <f t="shared" si="28"/>
        <v>0</v>
      </c>
      <c r="Y19" s="226">
        <f t="shared" si="3"/>
        <v>0</v>
      </c>
      <c r="Z19" s="226">
        <f t="shared" si="4"/>
        <v>1</v>
      </c>
      <c r="AA19" s="226">
        <f t="shared" si="5"/>
        <v>4</v>
      </c>
      <c r="AB19" s="226">
        <f t="shared" si="6"/>
        <v>8</v>
      </c>
      <c r="AC19" s="226">
        <f t="shared" si="7"/>
        <v>13</v>
      </c>
      <c r="AD19" s="227">
        <f t="shared" si="8"/>
        <v>4.5384615384615383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4</v>
      </c>
      <c r="AI19" s="229">
        <f t="shared" si="12"/>
        <v>5</v>
      </c>
      <c r="AJ19" s="229">
        <f t="shared" si="13"/>
        <v>5</v>
      </c>
      <c r="AK19" s="229">
        <f t="shared" si="14"/>
        <v>5</v>
      </c>
      <c r="AL19" s="229">
        <f t="shared" si="15"/>
        <v>5</v>
      </c>
      <c r="AM19" s="229">
        <f t="shared" si="16"/>
        <v>4</v>
      </c>
      <c r="AN19" s="229">
        <f t="shared" si="17"/>
        <v>5</v>
      </c>
      <c r="AO19" s="229">
        <f t="shared" si="18"/>
        <v>4</v>
      </c>
      <c r="AP19" s="229">
        <f t="shared" si="19"/>
        <v>4</v>
      </c>
      <c r="AQ19" s="229">
        <f t="shared" si="20"/>
        <v>5</v>
      </c>
      <c r="AR19" s="229">
        <f t="shared" si="21"/>
        <v>3</v>
      </c>
      <c r="AS19" s="229">
        <f t="shared" si="22"/>
        <v>5</v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25">
      <c r="A20" s="73">
        <f t="shared" si="27"/>
        <v>15</v>
      </c>
      <c r="B20" s="190"/>
      <c r="C20" s="276" t="s">
        <v>31</v>
      </c>
      <c r="D20" s="181" t="s">
        <v>1067</v>
      </c>
      <c r="E20" s="77">
        <v>2532</v>
      </c>
      <c r="F20" s="78">
        <v>5</v>
      </c>
      <c r="G20" s="78">
        <v>4</v>
      </c>
      <c r="H20" s="78">
        <v>5</v>
      </c>
      <c r="I20" s="78">
        <v>5</v>
      </c>
      <c r="J20" s="78">
        <v>5</v>
      </c>
      <c r="K20" s="78">
        <v>5</v>
      </c>
      <c r="L20" s="78">
        <v>5</v>
      </c>
      <c r="M20" s="78">
        <v>5</v>
      </c>
      <c r="N20" s="78">
        <v>5</v>
      </c>
      <c r="O20" s="78">
        <v>5</v>
      </c>
      <c r="P20" s="78">
        <v>5</v>
      </c>
      <c r="Q20" s="78">
        <v>5</v>
      </c>
      <c r="R20" s="93">
        <v>5</v>
      </c>
      <c r="S20" s="78"/>
      <c r="T20" s="78"/>
      <c r="U20" s="78"/>
      <c r="V20" s="230">
        <f t="shared" si="0"/>
        <v>4</v>
      </c>
      <c r="W20" s="226">
        <f t="shared" si="1"/>
        <v>0</v>
      </c>
      <c r="X20" s="226">
        <f t="shared" si="28"/>
        <v>0</v>
      </c>
      <c r="Y20" s="226">
        <f t="shared" si="3"/>
        <v>0</v>
      </c>
      <c r="Z20" s="226">
        <f t="shared" si="4"/>
        <v>0</v>
      </c>
      <c r="AA20" s="226">
        <f t="shared" si="5"/>
        <v>1</v>
      </c>
      <c r="AB20" s="226">
        <f t="shared" si="6"/>
        <v>12</v>
      </c>
      <c r="AC20" s="226">
        <f t="shared" si="7"/>
        <v>13</v>
      </c>
      <c r="AD20" s="227">
        <f t="shared" si="8"/>
        <v>4.9230769230769234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4</v>
      </c>
      <c r="AI20" s="229">
        <f t="shared" si="12"/>
        <v>5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5</v>
      </c>
      <c r="AP20" s="229">
        <f t="shared" si="19"/>
        <v>5</v>
      </c>
      <c r="AQ20" s="229">
        <f t="shared" si="20"/>
        <v>5</v>
      </c>
      <c r="AR20" s="229">
        <f t="shared" si="21"/>
        <v>5</v>
      </c>
      <c r="AS20" s="229">
        <f t="shared" si="22"/>
        <v>5</v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25">
      <c r="A21" s="73">
        <f t="shared" si="27"/>
        <v>16</v>
      </c>
      <c r="B21" s="190"/>
      <c r="C21" s="276" t="s">
        <v>31</v>
      </c>
      <c r="D21" s="181" t="s">
        <v>1068</v>
      </c>
      <c r="E21" s="77">
        <v>2532</v>
      </c>
      <c r="F21" s="78">
        <v>5</v>
      </c>
      <c r="G21" s="78">
        <v>5</v>
      </c>
      <c r="H21" s="78">
        <v>5</v>
      </c>
      <c r="I21" s="78">
        <v>5</v>
      </c>
      <c r="J21" s="78">
        <v>4</v>
      </c>
      <c r="K21" s="78">
        <v>4</v>
      </c>
      <c r="L21" s="78">
        <v>4</v>
      </c>
      <c r="M21" s="78">
        <v>4</v>
      </c>
      <c r="N21" s="78">
        <v>4</v>
      </c>
      <c r="O21" s="78">
        <v>3</v>
      </c>
      <c r="P21" s="78">
        <v>5</v>
      </c>
      <c r="Q21" s="78">
        <v>3</v>
      </c>
      <c r="R21" s="93">
        <v>4</v>
      </c>
      <c r="S21" s="78"/>
      <c r="T21" s="78"/>
      <c r="U21" s="78"/>
      <c r="V21" s="230">
        <f t="shared" si="0"/>
        <v>3</v>
      </c>
      <c r="W21" s="226">
        <f t="shared" si="1"/>
        <v>0</v>
      </c>
      <c r="X21" s="226">
        <f t="shared" si="28"/>
        <v>0</v>
      </c>
      <c r="Y21" s="226">
        <f t="shared" si="3"/>
        <v>0</v>
      </c>
      <c r="Z21" s="226">
        <f t="shared" si="4"/>
        <v>2</v>
      </c>
      <c r="AA21" s="226">
        <f t="shared" si="5"/>
        <v>6</v>
      </c>
      <c r="AB21" s="226">
        <f t="shared" si="6"/>
        <v>5</v>
      </c>
      <c r="AC21" s="226">
        <f t="shared" si="7"/>
        <v>13</v>
      </c>
      <c r="AD21" s="227">
        <f t="shared" si="8"/>
        <v>4.2307692307692308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>
        <f t="shared" si="12"/>
        <v>5</v>
      </c>
      <c r="AJ21" s="229">
        <f t="shared" si="13"/>
        <v>5</v>
      </c>
      <c r="AK21" s="229">
        <f t="shared" si="14"/>
        <v>4</v>
      </c>
      <c r="AL21" s="229">
        <f t="shared" si="15"/>
        <v>4</v>
      </c>
      <c r="AM21" s="229">
        <f t="shared" si="16"/>
        <v>4</v>
      </c>
      <c r="AN21" s="229">
        <f t="shared" si="17"/>
        <v>4</v>
      </c>
      <c r="AO21" s="229">
        <f t="shared" si="18"/>
        <v>4</v>
      </c>
      <c r="AP21" s="229">
        <f t="shared" si="19"/>
        <v>3</v>
      </c>
      <c r="AQ21" s="229">
        <f t="shared" si="20"/>
        <v>5</v>
      </c>
      <c r="AR21" s="229">
        <f t="shared" si="21"/>
        <v>3</v>
      </c>
      <c r="AS21" s="229">
        <f t="shared" si="22"/>
        <v>4</v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25">
      <c r="A22" s="73">
        <f t="shared" si="27"/>
        <v>17</v>
      </c>
      <c r="B22" s="190"/>
      <c r="C22" s="276" t="s">
        <v>31</v>
      </c>
      <c r="D22" s="181" t="s">
        <v>1069</v>
      </c>
      <c r="E22" s="77">
        <v>2532</v>
      </c>
      <c r="F22" s="78">
        <v>5</v>
      </c>
      <c r="G22" s="78">
        <v>5</v>
      </c>
      <c r="H22" s="78">
        <v>5</v>
      </c>
      <c r="I22" s="78">
        <v>5</v>
      </c>
      <c r="J22" s="78">
        <v>5</v>
      </c>
      <c r="K22" s="78">
        <v>5</v>
      </c>
      <c r="L22" s="78">
        <v>5</v>
      </c>
      <c r="M22" s="78">
        <v>5</v>
      </c>
      <c r="N22" s="78">
        <v>5</v>
      </c>
      <c r="O22" s="78">
        <v>5</v>
      </c>
      <c r="P22" s="78">
        <v>5</v>
      </c>
      <c r="Q22" s="78">
        <v>5</v>
      </c>
      <c r="R22" s="93">
        <v>5</v>
      </c>
      <c r="S22" s="78"/>
      <c r="T22" s="78"/>
      <c r="U22" s="78"/>
      <c r="V22" s="230">
        <f t="shared" si="0"/>
        <v>5</v>
      </c>
      <c r="W22" s="226">
        <f t="shared" si="1"/>
        <v>0</v>
      </c>
      <c r="X22" s="226">
        <f t="shared" si="28"/>
        <v>0</v>
      </c>
      <c r="Y22" s="226">
        <f t="shared" si="3"/>
        <v>0</v>
      </c>
      <c r="Z22" s="226">
        <f t="shared" si="4"/>
        <v>0</v>
      </c>
      <c r="AA22" s="226">
        <f t="shared" si="5"/>
        <v>0</v>
      </c>
      <c r="AB22" s="226">
        <f t="shared" si="6"/>
        <v>13</v>
      </c>
      <c r="AC22" s="226">
        <f t="shared" si="7"/>
        <v>13</v>
      </c>
      <c r="AD22" s="227">
        <f t="shared" si="8"/>
        <v>5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>
        <f t="shared" si="12"/>
        <v>5</v>
      </c>
      <c r="AJ22" s="229">
        <f t="shared" si="13"/>
        <v>5</v>
      </c>
      <c r="AK22" s="229">
        <f t="shared" si="14"/>
        <v>5</v>
      </c>
      <c r="AL22" s="229">
        <f t="shared" si="15"/>
        <v>5</v>
      </c>
      <c r="AM22" s="229">
        <f t="shared" si="16"/>
        <v>5</v>
      </c>
      <c r="AN22" s="229">
        <f t="shared" si="17"/>
        <v>5</v>
      </c>
      <c r="AO22" s="229">
        <f t="shared" si="18"/>
        <v>5</v>
      </c>
      <c r="AP22" s="229">
        <f t="shared" si="19"/>
        <v>5</v>
      </c>
      <c r="AQ22" s="229">
        <f t="shared" si="20"/>
        <v>5</v>
      </c>
      <c r="AR22" s="229">
        <f t="shared" si="21"/>
        <v>5</v>
      </c>
      <c r="AS22" s="229">
        <f t="shared" si="22"/>
        <v>5</v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25">
      <c r="A23" s="73">
        <f t="shared" si="27"/>
        <v>18</v>
      </c>
      <c r="B23" s="190"/>
      <c r="C23" s="276" t="s">
        <v>31</v>
      </c>
      <c r="D23" s="181" t="s">
        <v>1070</v>
      </c>
      <c r="E23" s="77">
        <v>2532</v>
      </c>
      <c r="F23" s="78">
        <v>5</v>
      </c>
      <c r="G23" s="78" t="s">
        <v>337</v>
      </c>
      <c r="H23" s="78">
        <v>5</v>
      </c>
      <c r="I23" s="78">
        <v>5</v>
      </c>
      <c r="J23" s="78">
        <v>4</v>
      </c>
      <c r="K23" s="78">
        <v>4</v>
      </c>
      <c r="L23" s="78">
        <v>5</v>
      </c>
      <c r="M23" s="78">
        <v>4</v>
      </c>
      <c r="N23" s="78">
        <v>5</v>
      </c>
      <c r="O23" s="78">
        <v>3</v>
      </c>
      <c r="P23" s="78">
        <v>3</v>
      </c>
      <c r="Q23" s="78">
        <v>5</v>
      </c>
      <c r="R23" s="93">
        <v>4</v>
      </c>
      <c r="S23" s="78"/>
      <c r="T23" s="78"/>
      <c r="U23" s="78"/>
      <c r="V23" s="230">
        <f t="shared" si="0"/>
        <v>3</v>
      </c>
      <c r="W23" s="226">
        <f t="shared" si="1"/>
        <v>0</v>
      </c>
      <c r="X23" s="226">
        <f t="shared" si="28"/>
        <v>0</v>
      </c>
      <c r="Y23" s="226">
        <f t="shared" si="3"/>
        <v>0</v>
      </c>
      <c r="Z23" s="226">
        <f t="shared" si="4"/>
        <v>2</v>
      </c>
      <c r="AA23" s="226">
        <f t="shared" si="5"/>
        <v>4</v>
      </c>
      <c r="AB23" s="226">
        <f t="shared" si="6"/>
        <v>6</v>
      </c>
      <c r="AC23" s="226">
        <f t="shared" si="7"/>
        <v>12</v>
      </c>
      <c r="AD23" s="227">
        <f t="shared" si="8"/>
        <v>4.333333333333333</v>
      </c>
      <c r="AE23" s="228">
        <f t="shared" si="9"/>
        <v>0</v>
      </c>
      <c r="AF23" s="1"/>
      <c r="AG23" s="229">
        <f t="shared" si="10"/>
        <v>5</v>
      </c>
      <c r="AH23" s="229" t="str">
        <f t="shared" si="11"/>
        <v>А</v>
      </c>
      <c r="AI23" s="229">
        <f t="shared" si="12"/>
        <v>5</v>
      </c>
      <c r="AJ23" s="229">
        <f t="shared" si="13"/>
        <v>5</v>
      </c>
      <c r="AK23" s="229">
        <f t="shared" si="14"/>
        <v>4</v>
      </c>
      <c r="AL23" s="229">
        <f t="shared" si="15"/>
        <v>4</v>
      </c>
      <c r="AM23" s="229">
        <f t="shared" si="16"/>
        <v>5</v>
      </c>
      <c r="AN23" s="229">
        <f t="shared" si="17"/>
        <v>4</v>
      </c>
      <c r="AO23" s="229">
        <f t="shared" si="18"/>
        <v>5</v>
      </c>
      <c r="AP23" s="229">
        <f t="shared" si="19"/>
        <v>3</v>
      </c>
      <c r="AQ23" s="229">
        <f t="shared" si="20"/>
        <v>3</v>
      </c>
      <c r="AR23" s="229">
        <f t="shared" si="21"/>
        <v>5</v>
      </c>
      <c r="AS23" s="229">
        <f t="shared" si="22"/>
        <v>4</v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25">
      <c r="A24" s="73">
        <f t="shared" si="27"/>
        <v>19</v>
      </c>
      <c r="B24" s="190"/>
      <c r="C24" s="276" t="s">
        <v>31</v>
      </c>
      <c r="D24" s="181" t="s">
        <v>1071</v>
      </c>
      <c r="E24" s="77">
        <v>2532</v>
      </c>
      <c r="F24" s="78">
        <v>5</v>
      </c>
      <c r="G24" s="78">
        <v>5</v>
      </c>
      <c r="H24" s="78">
        <v>5</v>
      </c>
      <c r="I24" s="78">
        <v>5</v>
      </c>
      <c r="J24" s="78">
        <v>5</v>
      </c>
      <c r="K24" s="78">
        <v>5</v>
      </c>
      <c r="L24" s="78">
        <v>5</v>
      </c>
      <c r="M24" s="78">
        <v>5</v>
      </c>
      <c r="N24" s="78">
        <v>4</v>
      </c>
      <c r="O24" s="78">
        <v>4</v>
      </c>
      <c r="P24" s="78">
        <v>5</v>
      </c>
      <c r="Q24" s="78">
        <v>5</v>
      </c>
      <c r="R24" s="93">
        <v>5</v>
      </c>
      <c r="S24" s="78"/>
      <c r="T24" s="78"/>
      <c r="U24" s="78"/>
      <c r="V24" s="230">
        <f t="shared" si="0"/>
        <v>4</v>
      </c>
      <c r="W24" s="226">
        <f t="shared" si="1"/>
        <v>0</v>
      </c>
      <c r="X24" s="226">
        <f t="shared" si="28"/>
        <v>0</v>
      </c>
      <c r="Y24" s="226">
        <f t="shared" si="3"/>
        <v>0</v>
      </c>
      <c r="Z24" s="226">
        <f t="shared" si="4"/>
        <v>0</v>
      </c>
      <c r="AA24" s="226">
        <f t="shared" si="5"/>
        <v>2</v>
      </c>
      <c r="AB24" s="226">
        <f t="shared" si="6"/>
        <v>11</v>
      </c>
      <c r="AC24" s="226">
        <f t="shared" si="7"/>
        <v>13</v>
      </c>
      <c r="AD24" s="227">
        <f t="shared" si="8"/>
        <v>4.8461538461538458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5</v>
      </c>
      <c r="AI24" s="229">
        <f t="shared" si="12"/>
        <v>5</v>
      </c>
      <c r="AJ24" s="229">
        <f t="shared" si="13"/>
        <v>5</v>
      </c>
      <c r="AK24" s="229">
        <f t="shared" si="14"/>
        <v>5</v>
      </c>
      <c r="AL24" s="229">
        <f t="shared" si="15"/>
        <v>5</v>
      </c>
      <c r="AM24" s="229">
        <f t="shared" si="16"/>
        <v>5</v>
      </c>
      <c r="AN24" s="229">
        <f t="shared" si="17"/>
        <v>5</v>
      </c>
      <c r="AO24" s="229">
        <f t="shared" si="18"/>
        <v>4</v>
      </c>
      <c r="AP24" s="229">
        <f t="shared" si="19"/>
        <v>4</v>
      </c>
      <c r="AQ24" s="229">
        <f t="shared" si="20"/>
        <v>5</v>
      </c>
      <c r="AR24" s="229">
        <f t="shared" si="21"/>
        <v>5</v>
      </c>
      <c r="AS24" s="229">
        <f t="shared" si="22"/>
        <v>5</v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25">
      <c r="A25" s="73">
        <f t="shared" si="27"/>
        <v>20</v>
      </c>
      <c r="B25" s="190"/>
      <c r="C25" s="276" t="s">
        <v>110</v>
      </c>
      <c r="D25" s="181" t="s">
        <v>1072</v>
      </c>
      <c r="E25" s="77">
        <v>2532</v>
      </c>
      <c r="F25" s="78">
        <v>5</v>
      </c>
      <c r="G25" s="78">
        <v>4</v>
      </c>
      <c r="H25" s="78">
        <v>5</v>
      </c>
      <c r="I25" s="78">
        <v>5</v>
      </c>
      <c r="J25" s="78">
        <v>5</v>
      </c>
      <c r="K25" s="78">
        <v>5</v>
      </c>
      <c r="L25" s="78">
        <v>5</v>
      </c>
      <c r="M25" s="78">
        <v>5</v>
      </c>
      <c r="N25" s="78">
        <v>4</v>
      </c>
      <c r="O25" s="78">
        <v>3</v>
      </c>
      <c r="P25" s="78">
        <v>3</v>
      </c>
      <c r="Q25" s="78">
        <v>3</v>
      </c>
      <c r="R25" s="93">
        <v>5</v>
      </c>
      <c r="S25" s="78"/>
      <c r="T25" s="78"/>
      <c r="U25" s="78"/>
      <c r="V25" s="230">
        <f t="shared" si="0"/>
        <v>3</v>
      </c>
      <c r="W25" s="226">
        <f t="shared" si="1"/>
        <v>0</v>
      </c>
      <c r="X25" s="226">
        <f t="shared" si="28"/>
        <v>0</v>
      </c>
      <c r="Y25" s="226">
        <f t="shared" si="3"/>
        <v>0</v>
      </c>
      <c r="Z25" s="226">
        <f t="shared" si="4"/>
        <v>3</v>
      </c>
      <c r="AA25" s="226">
        <f t="shared" si="5"/>
        <v>2</v>
      </c>
      <c r="AB25" s="226">
        <f t="shared" si="6"/>
        <v>8</v>
      </c>
      <c r="AC25" s="226">
        <f t="shared" si="7"/>
        <v>13</v>
      </c>
      <c r="AD25" s="227">
        <f t="shared" si="8"/>
        <v>4.384615384615385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4</v>
      </c>
      <c r="AI25" s="229">
        <f t="shared" si="12"/>
        <v>5</v>
      </c>
      <c r="AJ25" s="229">
        <f t="shared" si="13"/>
        <v>5</v>
      </c>
      <c r="AK25" s="229">
        <f t="shared" si="14"/>
        <v>5</v>
      </c>
      <c r="AL25" s="229">
        <f t="shared" si="15"/>
        <v>5</v>
      </c>
      <c r="AM25" s="229">
        <f t="shared" si="16"/>
        <v>5</v>
      </c>
      <c r="AN25" s="229">
        <f t="shared" si="17"/>
        <v>5</v>
      </c>
      <c r="AO25" s="229">
        <f t="shared" si="18"/>
        <v>4</v>
      </c>
      <c r="AP25" s="229">
        <f t="shared" si="19"/>
        <v>3</v>
      </c>
      <c r="AQ25" s="229">
        <f t="shared" si="20"/>
        <v>3</v>
      </c>
      <c r="AR25" s="229">
        <f t="shared" si="21"/>
        <v>3</v>
      </c>
      <c r="AS25" s="229">
        <f t="shared" si="22"/>
        <v>5</v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25">
      <c r="A26" s="73">
        <f t="shared" si="27"/>
        <v>21</v>
      </c>
      <c r="B26" s="190"/>
      <c r="C26" s="276" t="s">
        <v>31</v>
      </c>
      <c r="D26" s="181" t="s">
        <v>1073</v>
      </c>
      <c r="E26" s="77">
        <v>2532</v>
      </c>
      <c r="F26" s="78">
        <v>4</v>
      </c>
      <c r="G26" s="78">
        <v>5</v>
      </c>
      <c r="H26" s="78">
        <v>5</v>
      </c>
      <c r="I26" s="78">
        <v>4</v>
      </c>
      <c r="J26" s="78">
        <v>4</v>
      </c>
      <c r="K26" s="78">
        <v>4</v>
      </c>
      <c r="L26" s="78">
        <v>4</v>
      </c>
      <c r="M26" s="78">
        <v>5</v>
      </c>
      <c r="N26" s="78">
        <v>3</v>
      </c>
      <c r="O26" s="78">
        <v>3</v>
      </c>
      <c r="P26" s="78">
        <v>3</v>
      </c>
      <c r="Q26" s="78">
        <v>3</v>
      </c>
      <c r="R26" s="93">
        <v>5</v>
      </c>
      <c r="S26" s="78"/>
      <c r="T26" s="78"/>
      <c r="U26" s="78"/>
      <c r="V26" s="230">
        <f t="shared" si="0"/>
        <v>3</v>
      </c>
      <c r="W26" s="226">
        <f t="shared" si="1"/>
        <v>0</v>
      </c>
      <c r="X26" s="226">
        <f t="shared" si="28"/>
        <v>0</v>
      </c>
      <c r="Y26" s="226">
        <f t="shared" si="3"/>
        <v>0</v>
      </c>
      <c r="Z26" s="226">
        <f t="shared" si="4"/>
        <v>4</v>
      </c>
      <c r="AA26" s="226">
        <f t="shared" si="5"/>
        <v>5</v>
      </c>
      <c r="AB26" s="226">
        <f t="shared" si="6"/>
        <v>4</v>
      </c>
      <c r="AC26" s="226">
        <f t="shared" si="7"/>
        <v>13</v>
      </c>
      <c r="AD26" s="227">
        <f t="shared" si="8"/>
        <v>4</v>
      </c>
      <c r="AE26" s="228">
        <f t="shared" si="9"/>
        <v>0</v>
      </c>
      <c r="AF26" s="1"/>
      <c r="AG26" s="229">
        <f t="shared" si="10"/>
        <v>4</v>
      </c>
      <c r="AH26" s="229">
        <f t="shared" si="11"/>
        <v>5</v>
      </c>
      <c r="AI26" s="229">
        <f t="shared" si="12"/>
        <v>5</v>
      </c>
      <c r="AJ26" s="229">
        <f t="shared" si="13"/>
        <v>4</v>
      </c>
      <c r="AK26" s="229">
        <f t="shared" si="14"/>
        <v>4</v>
      </c>
      <c r="AL26" s="229">
        <f t="shared" si="15"/>
        <v>4</v>
      </c>
      <c r="AM26" s="229">
        <f t="shared" si="16"/>
        <v>4</v>
      </c>
      <c r="AN26" s="229">
        <f t="shared" si="17"/>
        <v>5</v>
      </c>
      <c r="AO26" s="229">
        <f t="shared" si="18"/>
        <v>3</v>
      </c>
      <c r="AP26" s="229">
        <f t="shared" si="19"/>
        <v>3</v>
      </c>
      <c r="AQ26" s="229">
        <f t="shared" si="20"/>
        <v>3</v>
      </c>
      <c r="AR26" s="229">
        <f t="shared" si="21"/>
        <v>3</v>
      </c>
      <c r="AS26" s="229">
        <f t="shared" si="22"/>
        <v>5</v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25">
      <c r="A27" s="73">
        <f t="shared" si="27"/>
        <v>22</v>
      </c>
      <c r="B27" s="190"/>
      <c r="C27" s="276" t="s">
        <v>31</v>
      </c>
      <c r="D27" s="181" t="s">
        <v>1074</v>
      </c>
      <c r="E27" s="77">
        <v>2532</v>
      </c>
      <c r="F27" s="78">
        <v>5</v>
      </c>
      <c r="G27" s="78">
        <v>5</v>
      </c>
      <c r="H27" s="78">
        <v>5</v>
      </c>
      <c r="I27" s="78">
        <v>5</v>
      </c>
      <c r="J27" s="78">
        <v>4</v>
      </c>
      <c r="K27" s="78">
        <v>4</v>
      </c>
      <c r="L27" s="78">
        <v>4</v>
      </c>
      <c r="M27" s="78">
        <v>5</v>
      </c>
      <c r="N27" s="78">
        <v>3</v>
      </c>
      <c r="O27" s="78">
        <v>3</v>
      </c>
      <c r="P27" s="78">
        <v>3</v>
      </c>
      <c r="Q27" s="78">
        <v>3</v>
      </c>
      <c r="R27" s="93">
        <v>4</v>
      </c>
      <c r="S27" s="78"/>
      <c r="T27" s="78"/>
      <c r="U27" s="78"/>
      <c r="V27" s="230">
        <f t="shared" si="0"/>
        <v>3</v>
      </c>
      <c r="W27" s="226">
        <f t="shared" si="1"/>
        <v>0</v>
      </c>
      <c r="X27" s="226">
        <f t="shared" si="28"/>
        <v>0</v>
      </c>
      <c r="Y27" s="226">
        <f t="shared" si="3"/>
        <v>0</v>
      </c>
      <c r="Z27" s="226">
        <f t="shared" si="4"/>
        <v>4</v>
      </c>
      <c r="AA27" s="226">
        <f t="shared" si="5"/>
        <v>4</v>
      </c>
      <c r="AB27" s="226">
        <f t="shared" si="6"/>
        <v>5</v>
      </c>
      <c r="AC27" s="226">
        <f t="shared" si="7"/>
        <v>13</v>
      </c>
      <c r="AD27" s="227">
        <f t="shared" si="8"/>
        <v>4.0769230769230766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5</v>
      </c>
      <c r="AI27" s="229">
        <f t="shared" si="12"/>
        <v>5</v>
      </c>
      <c r="AJ27" s="229">
        <f t="shared" si="13"/>
        <v>5</v>
      </c>
      <c r="AK27" s="229">
        <f t="shared" si="14"/>
        <v>4</v>
      </c>
      <c r="AL27" s="229">
        <f t="shared" si="15"/>
        <v>4</v>
      </c>
      <c r="AM27" s="229">
        <f t="shared" si="16"/>
        <v>4</v>
      </c>
      <c r="AN27" s="229">
        <f t="shared" si="17"/>
        <v>5</v>
      </c>
      <c r="AO27" s="229">
        <f t="shared" si="18"/>
        <v>3</v>
      </c>
      <c r="AP27" s="229">
        <f t="shared" si="19"/>
        <v>3</v>
      </c>
      <c r="AQ27" s="229">
        <f t="shared" si="20"/>
        <v>3</v>
      </c>
      <c r="AR27" s="229">
        <f t="shared" si="21"/>
        <v>3</v>
      </c>
      <c r="AS27" s="229">
        <f t="shared" si="22"/>
        <v>4</v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25">
      <c r="A28" s="73">
        <f t="shared" si="27"/>
        <v>23</v>
      </c>
      <c r="B28" s="190"/>
      <c r="C28" s="276" t="s">
        <v>31</v>
      </c>
      <c r="D28" s="181" t="s">
        <v>1075</v>
      </c>
      <c r="E28" s="77">
        <v>2532</v>
      </c>
      <c r="F28" s="78">
        <v>4</v>
      </c>
      <c r="G28" s="78">
        <v>4</v>
      </c>
      <c r="H28" s="78">
        <v>5</v>
      </c>
      <c r="I28" s="78">
        <v>5</v>
      </c>
      <c r="J28" s="78">
        <v>5</v>
      </c>
      <c r="K28" s="78">
        <v>5</v>
      </c>
      <c r="L28" s="78">
        <v>4</v>
      </c>
      <c r="M28" s="78">
        <v>4</v>
      </c>
      <c r="N28" s="78">
        <v>4</v>
      </c>
      <c r="O28" s="78">
        <v>4</v>
      </c>
      <c r="P28" s="78">
        <v>5</v>
      </c>
      <c r="Q28" s="78">
        <v>4</v>
      </c>
      <c r="R28" s="93">
        <v>4</v>
      </c>
      <c r="S28" s="78"/>
      <c r="T28" s="78"/>
      <c r="U28" s="78"/>
      <c r="V28" s="230">
        <f t="shared" si="0"/>
        <v>4</v>
      </c>
      <c r="W28" s="226">
        <f t="shared" si="1"/>
        <v>0</v>
      </c>
      <c r="X28" s="226">
        <f t="shared" si="28"/>
        <v>0</v>
      </c>
      <c r="Y28" s="226">
        <f t="shared" si="3"/>
        <v>0</v>
      </c>
      <c r="Z28" s="226">
        <f t="shared" si="4"/>
        <v>0</v>
      </c>
      <c r="AA28" s="226">
        <f t="shared" si="5"/>
        <v>8</v>
      </c>
      <c r="AB28" s="226">
        <f t="shared" si="6"/>
        <v>5</v>
      </c>
      <c r="AC28" s="226">
        <f t="shared" si="7"/>
        <v>13</v>
      </c>
      <c r="AD28" s="227">
        <f t="shared" si="8"/>
        <v>4.384615384615385</v>
      </c>
      <c r="AE28" s="228">
        <f t="shared" si="9"/>
        <v>0</v>
      </c>
      <c r="AF28" s="1"/>
      <c r="AG28" s="229">
        <f t="shared" si="10"/>
        <v>4</v>
      </c>
      <c r="AH28" s="229">
        <f t="shared" si="11"/>
        <v>4</v>
      </c>
      <c r="AI28" s="229">
        <f t="shared" si="12"/>
        <v>5</v>
      </c>
      <c r="AJ28" s="229">
        <f t="shared" si="13"/>
        <v>5</v>
      </c>
      <c r="AK28" s="229">
        <f t="shared" si="14"/>
        <v>5</v>
      </c>
      <c r="AL28" s="229">
        <f t="shared" si="15"/>
        <v>5</v>
      </c>
      <c r="AM28" s="229">
        <f t="shared" si="16"/>
        <v>4</v>
      </c>
      <c r="AN28" s="229">
        <f t="shared" si="17"/>
        <v>4</v>
      </c>
      <c r="AO28" s="229">
        <f t="shared" si="18"/>
        <v>4</v>
      </c>
      <c r="AP28" s="229">
        <f t="shared" si="19"/>
        <v>4</v>
      </c>
      <c r="AQ28" s="229">
        <f t="shared" si="20"/>
        <v>5</v>
      </c>
      <c r="AR28" s="229">
        <f t="shared" si="21"/>
        <v>4</v>
      </c>
      <c r="AS28" s="229">
        <f t="shared" si="22"/>
        <v>4</v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>
        <f t="shared" si="27"/>
        <v>24</v>
      </c>
      <c r="B29" s="190"/>
      <c r="C29" s="276" t="s">
        <v>137</v>
      </c>
      <c r="D29" s="181" t="s">
        <v>1076</v>
      </c>
      <c r="E29" s="77">
        <v>2532</v>
      </c>
      <c r="F29" s="78">
        <v>5</v>
      </c>
      <c r="G29" s="78">
        <v>5</v>
      </c>
      <c r="H29" s="78">
        <v>5</v>
      </c>
      <c r="I29" s="78">
        <v>5</v>
      </c>
      <c r="J29" s="78">
        <v>5</v>
      </c>
      <c r="K29" s="78">
        <v>5</v>
      </c>
      <c r="L29" s="78">
        <v>5</v>
      </c>
      <c r="M29" s="78">
        <v>5</v>
      </c>
      <c r="N29" s="78">
        <v>5</v>
      </c>
      <c r="O29" s="78">
        <v>5</v>
      </c>
      <c r="P29" s="78">
        <v>5</v>
      </c>
      <c r="Q29" s="78">
        <v>5</v>
      </c>
      <c r="R29" s="93">
        <v>5</v>
      </c>
      <c r="S29" s="78"/>
      <c r="T29" s="78"/>
      <c r="U29" s="78"/>
      <c r="V29" s="230">
        <f t="shared" si="0"/>
        <v>5</v>
      </c>
      <c r="W29" s="226">
        <f t="shared" si="1"/>
        <v>0</v>
      </c>
      <c r="X29" s="226">
        <f t="shared" si="28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13</v>
      </c>
      <c r="AC29" s="226">
        <f t="shared" si="7"/>
        <v>13</v>
      </c>
      <c r="AD29" s="227">
        <f t="shared" si="8"/>
        <v>5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>
        <f t="shared" si="12"/>
        <v>5</v>
      </c>
      <c r="AJ29" s="229">
        <f t="shared" si="13"/>
        <v>5</v>
      </c>
      <c r="AK29" s="229">
        <f t="shared" si="14"/>
        <v>5</v>
      </c>
      <c r="AL29" s="229">
        <f t="shared" si="15"/>
        <v>5</v>
      </c>
      <c r="AM29" s="229">
        <f t="shared" si="16"/>
        <v>5</v>
      </c>
      <c r="AN29" s="229">
        <f t="shared" si="17"/>
        <v>5</v>
      </c>
      <c r="AO29" s="229">
        <f t="shared" si="18"/>
        <v>5</v>
      </c>
      <c r="AP29" s="229">
        <f t="shared" si="19"/>
        <v>5</v>
      </c>
      <c r="AQ29" s="229">
        <f t="shared" si="20"/>
        <v>5</v>
      </c>
      <c r="AR29" s="229">
        <f t="shared" si="21"/>
        <v>5</v>
      </c>
      <c r="AS29" s="229">
        <f t="shared" si="22"/>
        <v>5</v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25">
      <c r="A30" s="73">
        <f t="shared" si="27"/>
        <v>25</v>
      </c>
      <c r="B30" s="190"/>
      <c r="C30" s="276" t="s">
        <v>31</v>
      </c>
      <c r="D30" s="181" t="s">
        <v>1077</v>
      </c>
      <c r="E30" s="77">
        <v>2532</v>
      </c>
      <c r="F30" s="78">
        <v>5</v>
      </c>
      <c r="G30" s="78">
        <v>5</v>
      </c>
      <c r="H30" s="78">
        <v>5</v>
      </c>
      <c r="I30" s="78">
        <v>5</v>
      </c>
      <c r="J30" s="78">
        <v>5</v>
      </c>
      <c r="K30" s="78">
        <v>5</v>
      </c>
      <c r="L30" s="78">
        <v>5</v>
      </c>
      <c r="M30" s="78">
        <v>5</v>
      </c>
      <c r="N30" s="78">
        <v>5</v>
      </c>
      <c r="O30" s="78">
        <v>4</v>
      </c>
      <c r="P30" s="78">
        <v>4</v>
      </c>
      <c r="Q30" s="78">
        <v>4</v>
      </c>
      <c r="R30" s="93">
        <v>5</v>
      </c>
      <c r="S30" s="78"/>
      <c r="T30" s="78"/>
      <c r="U30" s="78"/>
      <c r="V30" s="230">
        <f t="shared" si="0"/>
        <v>4</v>
      </c>
      <c r="W30" s="226">
        <f t="shared" si="1"/>
        <v>0</v>
      </c>
      <c r="X30" s="226">
        <f t="shared" si="28"/>
        <v>0</v>
      </c>
      <c r="Y30" s="226">
        <f t="shared" si="3"/>
        <v>0</v>
      </c>
      <c r="Z30" s="226">
        <f t="shared" si="4"/>
        <v>0</v>
      </c>
      <c r="AA30" s="226">
        <f t="shared" si="5"/>
        <v>3</v>
      </c>
      <c r="AB30" s="226">
        <f t="shared" si="6"/>
        <v>10</v>
      </c>
      <c r="AC30" s="226">
        <f t="shared" si="7"/>
        <v>13</v>
      </c>
      <c r="AD30" s="227">
        <f t="shared" si="8"/>
        <v>4.7692307692307692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>
        <f t="shared" si="12"/>
        <v>5</v>
      </c>
      <c r="AJ30" s="229">
        <f t="shared" si="13"/>
        <v>5</v>
      </c>
      <c r="AK30" s="229">
        <f t="shared" si="14"/>
        <v>5</v>
      </c>
      <c r="AL30" s="229">
        <f t="shared" si="15"/>
        <v>5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4</v>
      </c>
      <c r="AQ30" s="229">
        <f t="shared" si="20"/>
        <v>4</v>
      </c>
      <c r="AR30" s="229">
        <f t="shared" si="21"/>
        <v>4</v>
      </c>
      <c r="AS30" s="229">
        <f t="shared" si="22"/>
        <v>5</v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25">
      <c r="A31" s="73">
        <f t="shared" si="27"/>
        <v>26</v>
      </c>
      <c r="B31" s="27"/>
      <c r="C31" s="276" t="s">
        <v>110</v>
      </c>
      <c r="D31" s="181" t="s">
        <v>1078</v>
      </c>
      <c r="E31" s="77">
        <v>2532</v>
      </c>
      <c r="F31" s="78">
        <v>5</v>
      </c>
      <c r="G31" s="78">
        <v>5</v>
      </c>
      <c r="H31" s="78">
        <v>5</v>
      </c>
      <c r="I31" s="78">
        <v>5</v>
      </c>
      <c r="J31" s="78">
        <v>5</v>
      </c>
      <c r="K31" s="78">
        <v>5</v>
      </c>
      <c r="L31" s="78">
        <v>5</v>
      </c>
      <c r="M31" s="78">
        <v>5</v>
      </c>
      <c r="N31" s="78">
        <v>5</v>
      </c>
      <c r="O31" s="78">
        <v>5</v>
      </c>
      <c r="P31" s="78">
        <v>5</v>
      </c>
      <c r="Q31" s="78">
        <v>5</v>
      </c>
      <c r="R31" s="93">
        <v>5</v>
      </c>
      <c r="S31" s="78"/>
      <c r="T31" s="78"/>
      <c r="U31" s="78"/>
      <c r="V31" s="230">
        <f t="shared" si="0"/>
        <v>5</v>
      </c>
      <c r="W31" s="226">
        <f t="shared" si="1"/>
        <v>0</v>
      </c>
      <c r="X31" s="226">
        <f t="shared" si="28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13</v>
      </c>
      <c r="AC31" s="226">
        <f t="shared" si="7"/>
        <v>13</v>
      </c>
      <c r="AD31" s="227">
        <f t="shared" si="8"/>
        <v>5</v>
      </c>
      <c r="AE31" s="228">
        <f t="shared" si="9"/>
        <v>0</v>
      </c>
      <c r="AF31" s="1"/>
      <c r="AG31" s="317">
        <f t="shared" si="10"/>
        <v>5</v>
      </c>
      <c r="AH31" s="317">
        <f t="shared" si="11"/>
        <v>5</v>
      </c>
      <c r="AI31" s="317">
        <f t="shared" si="12"/>
        <v>5</v>
      </c>
      <c r="AJ31" s="317">
        <f t="shared" si="13"/>
        <v>5</v>
      </c>
      <c r="AK31" s="317">
        <f t="shared" si="14"/>
        <v>5</v>
      </c>
      <c r="AL31" s="317">
        <f t="shared" si="15"/>
        <v>5</v>
      </c>
      <c r="AM31" s="317">
        <f t="shared" si="16"/>
        <v>5</v>
      </c>
      <c r="AN31" s="317">
        <f t="shared" si="17"/>
        <v>5</v>
      </c>
      <c r="AO31" s="317">
        <f t="shared" si="18"/>
        <v>5</v>
      </c>
      <c r="AP31" s="317">
        <f t="shared" si="19"/>
        <v>5</v>
      </c>
      <c r="AQ31" s="317">
        <f t="shared" si="20"/>
        <v>5</v>
      </c>
      <c r="AR31" s="317">
        <f t="shared" si="21"/>
        <v>5</v>
      </c>
      <c r="AS31" s="317">
        <f t="shared" si="22"/>
        <v>5</v>
      </c>
      <c r="AT31" s="317" t="str">
        <f t="shared" si="23"/>
        <v/>
      </c>
      <c r="AU31" s="317" t="str">
        <f t="shared" si="24"/>
        <v/>
      </c>
      <c r="AV31" s="317" t="str">
        <f t="shared" si="25"/>
        <v/>
      </c>
      <c r="AW31" s="116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73">
        <f t="shared" si="27"/>
        <v>27</v>
      </c>
      <c r="B32" s="27"/>
      <c r="C32" s="276" t="s">
        <v>31</v>
      </c>
      <c r="D32" s="181" t="s">
        <v>1079</v>
      </c>
      <c r="E32" s="77">
        <v>2532</v>
      </c>
      <c r="F32" s="78">
        <v>5</v>
      </c>
      <c r="G32" s="78">
        <v>5</v>
      </c>
      <c r="H32" s="78">
        <v>5</v>
      </c>
      <c r="I32" s="78">
        <v>5</v>
      </c>
      <c r="J32" s="78">
        <v>5</v>
      </c>
      <c r="K32" s="78">
        <v>5</v>
      </c>
      <c r="L32" s="78">
        <v>5</v>
      </c>
      <c r="M32" s="78">
        <v>5</v>
      </c>
      <c r="N32" s="78">
        <v>5</v>
      </c>
      <c r="O32" s="78">
        <v>5</v>
      </c>
      <c r="P32" s="78">
        <v>5</v>
      </c>
      <c r="Q32" s="78">
        <v>5</v>
      </c>
      <c r="R32" s="93">
        <v>5</v>
      </c>
      <c r="S32" s="78"/>
      <c r="T32" s="78"/>
      <c r="U32" s="78"/>
      <c r="V32" s="230">
        <f t="shared" si="0"/>
        <v>5</v>
      </c>
      <c r="W32" s="226">
        <f t="shared" si="1"/>
        <v>0</v>
      </c>
      <c r="X32" s="226">
        <f t="shared" si="28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13</v>
      </c>
      <c r="AC32" s="226">
        <f t="shared" si="7"/>
        <v>13</v>
      </c>
      <c r="AD32" s="227">
        <f t="shared" si="8"/>
        <v>5</v>
      </c>
      <c r="AE32" s="228">
        <f t="shared" si="9"/>
        <v>0</v>
      </c>
      <c r="AF32" s="1"/>
      <c r="AG32" s="317">
        <f t="shared" si="10"/>
        <v>5</v>
      </c>
      <c r="AH32" s="317">
        <f t="shared" si="11"/>
        <v>5</v>
      </c>
      <c r="AI32" s="317">
        <f t="shared" si="12"/>
        <v>5</v>
      </c>
      <c r="AJ32" s="317">
        <f t="shared" si="13"/>
        <v>5</v>
      </c>
      <c r="AK32" s="317">
        <f t="shared" si="14"/>
        <v>5</v>
      </c>
      <c r="AL32" s="317">
        <f t="shared" si="15"/>
        <v>5</v>
      </c>
      <c r="AM32" s="317">
        <f t="shared" si="16"/>
        <v>5</v>
      </c>
      <c r="AN32" s="317">
        <f t="shared" si="17"/>
        <v>5</v>
      </c>
      <c r="AO32" s="317">
        <f t="shared" si="18"/>
        <v>5</v>
      </c>
      <c r="AP32" s="317">
        <f t="shared" si="19"/>
        <v>5</v>
      </c>
      <c r="AQ32" s="317">
        <f t="shared" si="20"/>
        <v>5</v>
      </c>
      <c r="AR32" s="317">
        <f t="shared" si="21"/>
        <v>5</v>
      </c>
      <c r="AS32" s="317">
        <f t="shared" si="22"/>
        <v>5</v>
      </c>
      <c r="AT32" s="317" t="str">
        <f t="shared" si="23"/>
        <v/>
      </c>
      <c r="AU32" s="317" t="str">
        <f t="shared" si="24"/>
        <v/>
      </c>
      <c r="AV32" s="317" t="str">
        <f t="shared" si="25"/>
        <v/>
      </c>
      <c r="AW32" s="116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>
        <f t="shared" si="27"/>
        <v>28</v>
      </c>
      <c r="B33" s="110"/>
      <c r="C33" s="276" t="s">
        <v>31</v>
      </c>
      <c r="D33" s="181" t="s">
        <v>1080</v>
      </c>
      <c r="E33" s="77">
        <v>2532</v>
      </c>
      <c r="F33" s="78">
        <v>5</v>
      </c>
      <c r="G33" s="78">
        <v>5</v>
      </c>
      <c r="H33" s="78">
        <v>5</v>
      </c>
      <c r="I33" s="78">
        <v>5</v>
      </c>
      <c r="J33" s="78">
        <v>5</v>
      </c>
      <c r="K33" s="78">
        <v>5</v>
      </c>
      <c r="L33" s="78">
        <v>5</v>
      </c>
      <c r="M33" s="78">
        <v>5</v>
      </c>
      <c r="N33" s="78">
        <v>4</v>
      </c>
      <c r="O33" s="93">
        <v>3</v>
      </c>
      <c r="P33" s="78">
        <v>5</v>
      </c>
      <c r="Q33" s="93">
        <v>4</v>
      </c>
      <c r="R33" s="93">
        <v>5</v>
      </c>
      <c r="S33" s="78"/>
      <c r="T33" s="78"/>
      <c r="U33" s="78"/>
      <c r="V33" s="230">
        <f t="shared" si="0"/>
        <v>3</v>
      </c>
      <c r="W33" s="226">
        <f t="shared" si="1"/>
        <v>0</v>
      </c>
      <c r="X33" s="226">
        <f t="shared" si="28"/>
        <v>0</v>
      </c>
      <c r="Y33" s="226">
        <f t="shared" si="3"/>
        <v>0</v>
      </c>
      <c r="Z33" s="226">
        <f t="shared" si="4"/>
        <v>1</v>
      </c>
      <c r="AA33" s="226">
        <f t="shared" si="5"/>
        <v>2</v>
      </c>
      <c r="AB33" s="226">
        <f t="shared" si="6"/>
        <v>10</v>
      </c>
      <c r="AC33" s="226">
        <f t="shared" si="7"/>
        <v>13</v>
      </c>
      <c r="AD33" s="227">
        <f t="shared" si="8"/>
        <v>4.6923076923076925</v>
      </c>
      <c r="AE33" s="228">
        <f t="shared" si="9"/>
        <v>0</v>
      </c>
      <c r="AF33" s="1"/>
      <c r="AG33" s="317">
        <f t="shared" si="10"/>
        <v>5</v>
      </c>
      <c r="AH33" s="317">
        <f t="shared" si="11"/>
        <v>5</v>
      </c>
      <c r="AI33" s="317">
        <f t="shared" si="12"/>
        <v>5</v>
      </c>
      <c r="AJ33" s="317">
        <f t="shared" si="13"/>
        <v>5</v>
      </c>
      <c r="AK33" s="317">
        <f t="shared" si="14"/>
        <v>5</v>
      </c>
      <c r="AL33" s="317">
        <f t="shared" si="15"/>
        <v>5</v>
      </c>
      <c r="AM33" s="317">
        <f t="shared" si="16"/>
        <v>5</v>
      </c>
      <c r="AN33" s="317">
        <f t="shared" si="17"/>
        <v>5</v>
      </c>
      <c r="AO33" s="317">
        <f t="shared" si="18"/>
        <v>4</v>
      </c>
      <c r="AP33" s="317">
        <f t="shared" si="19"/>
        <v>3</v>
      </c>
      <c r="AQ33" s="317">
        <f t="shared" si="20"/>
        <v>5</v>
      </c>
      <c r="AR33" s="317">
        <f t="shared" si="21"/>
        <v>4</v>
      </c>
      <c r="AS33" s="317">
        <f t="shared" si="22"/>
        <v>5</v>
      </c>
      <c r="AT33" s="317" t="str">
        <f t="shared" si="23"/>
        <v/>
      </c>
      <c r="AU33" s="317" t="str">
        <f t="shared" si="24"/>
        <v/>
      </c>
      <c r="AV33" s="317" t="str">
        <f t="shared" si="25"/>
        <v/>
      </c>
      <c r="AW33" s="116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>
        <f t="shared" si="27"/>
        <v>29</v>
      </c>
      <c r="B34" s="110"/>
      <c r="C34" s="276" t="s">
        <v>31</v>
      </c>
      <c r="D34" s="181" t="s">
        <v>1081</v>
      </c>
      <c r="E34" s="77">
        <v>2532</v>
      </c>
      <c r="F34" s="78">
        <v>5</v>
      </c>
      <c r="G34" s="78">
        <v>3</v>
      </c>
      <c r="H34" s="78">
        <v>4</v>
      </c>
      <c r="I34" s="78">
        <v>4</v>
      </c>
      <c r="J34" s="78">
        <v>4</v>
      </c>
      <c r="K34" s="78">
        <v>4</v>
      </c>
      <c r="L34" s="93">
        <v>4</v>
      </c>
      <c r="M34" s="78">
        <v>3</v>
      </c>
      <c r="N34" s="78">
        <v>4</v>
      </c>
      <c r="O34" s="93">
        <v>3</v>
      </c>
      <c r="P34" s="78">
        <v>4</v>
      </c>
      <c r="Q34" s="93">
        <v>3</v>
      </c>
      <c r="R34" s="93">
        <v>4</v>
      </c>
      <c r="S34" s="78"/>
      <c r="T34" s="93"/>
      <c r="U34" s="78"/>
      <c r="V34" s="230">
        <f t="shared" si="0"/>
        <v>3</v>
      </c>
      <c r="W34" s="226">
        <f t="shared" si="1"/>
        <v>0</v>
      </c>
      <c r="X34" s="226">
        <f t="shared" si="28"/>
        <v>0</v>
      </c>
      <c r="Y34" s="226">
        <f t="shared" si="3"/>
        <v>0</v>
      </c>
      <c r="Z34" s="226">
        <f t="shared" si="4"/>
        <v>4</v>
      </c>
      <c r="AA34" s="226">
        <f t="shared" si="5"/>
        <v>8</v>
      </c>
      <c r="AB34" s="226">
        <f t="shared" si="6"/>
        <v>1</v>
      </c>
      <c r="AC34" s="226">
        <f t="shared" si="7"/>
        <v>13</v>
      </c>
      <c r="AD34" s="227">
        <f t="shared" si="8"/>
        <v>3.7692307692307692</v>
      </c>
      <c r="AE34" s="228">
        <f t="shared" si="9"/>
        <v>0</v>
      </c>
      <c r="AF34" s="1"/>
      <c r="AG34" s="317">
        <f t="shared" si="10"/>
        <v>5</v>
      </c>
      <c r="AH34" s="317">
        <f t="shared" si="11"/>
        <v>3</v>
      </c>
      <c r="AI34" s="317">
        <f t="shared" si="12"/>
        <v>4</v>
      </c>
      <c r="AJ34" s="317">
        <f t="shared" si="13"/>
        <v>4</v>
      </c>
      <c r="AK34" s="317">
        <f t="shared" si="14"/>
        <v>4</v>
      </c>
      <c r="AL34" s="317">
        <f t="shared" si="15"/>
        <v>4</v>
      </c>
      <c r="AM34" s="317">
        <f t="shared" si="16"/>
        <v>4</v>
      </c>
      <c r="AN34" s="317">
        <f t="shared" si="17"/>
        <v>3</v>
      </c>
      <c r="AO34" s="317">
        <f t="shared" si="18"/>
        <v>4</v>
      </c>
      <c r="AP34" s="317">
        <f t="shared" si="19"/>
        <v>3</v>
      </c>
      <c r="AQ34" s="317">
        <f t="shared" si="20"/>
        <v>4</v>
      </c>
      <c r="AR34" s="317">
        <f t="shared" si="21"/>
        <v>3</v>
      </c>
      <c r="AS34" s="317">
        <f t="shared" si="22"/>
        <v>4</v>
      </c>
      <c r="AT34" s="317" t="str">
        <f t="shared" si="23"/>
        <v/>
      </c>
      <c r="AU34" s="317" t="str">
        <f t="shared" si="24"/>
        <v/>
      </c>
      <c r="AV34" s="317" t="str">
        <f t="shared" si="25"/>
        <v/>
      </c>
      <c r="AW34" s="116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>
        <f t="shared" si="27"/>
        <v>30</v>
      </c>
      <c r="B35" s="110"/>
      <c r="C35" s="276" t="s">
        <v>31</v>
      </c>
      <c r="D35" s="181" t="s">
        <v>1082</v>
      </c>
      <c r="E35" s="77">
        <v>2532</v>
      </c>
      <c r="F35" s="78">
        <v>5</v>
      </c>
      <c r="G35" s="78">
        <v>4</v>
      </c>
      <c r="H35" s="78">
        <v>5</v>
      </c>
      <c r="I35" s="78">
        <v>4</v>
      </c>
      <c r="J35" s="78">
        <v>4</v>
      </c>
      <c r="K35" s="78">
        <v>4</v>
      </c>
      <c r="L35" s="93">
        <v>5</v>
      </c>
      <c r="M35" s="78">
        <v>4</v>
      </c>
      <c r="N35" s="78">
        <v>4</v>
      </c>
      <c r="O35" s="93">
        <v>3</v>
      </c>
      <c r="P35" s="78">
        <v>4</v>
      </c>
      <c r="Q35" s="93">
        <v>3</v>
      </c>
      <c r="R35" s="93">
        <v>4</v>
      </c>
      <c r="S35" s="78"/>
      <c r="T35" s="93"/>
      <c r="U35" s="78"/>
      <c r="V35" s="230">
        <f t="shared" si="0"/>
        <v>3</v>
      </c>
      <c r="W35" s="226">
        <f t="shared" si="1"/>
        <v>0</v>
      </c>
      <c r="X35" s="226">
        <f t="shared" si="28"/>
        <v>0</v>
      </c>
      <c r="Y35" s="226">
        <f t="shared" si="3"/>
        <v>0</v>
      </c>
      <c r="Z35" s="226">
        <f t="shared" si="4"/>
        <v>2</v>
      </c>
      <c r="AA35" s="226">
        <f t="shared" si="5"/>
        <v>8</v>
      </c>
      <c r="AB35" s="226">
        <f t="shared" si="6"/>
        <v>3</v>
      </c>
      <c r="AC35" s="226">
        <f t="shared" si="7"/>
        <v>13</v>
      </c>
      <c r="AD35" s="227">
        <f t="shared" si="8"/>
        <v>4.0769230769230766</v>
      </c>
      <c r="AE35" s="228">
        <f t="shared" si="9"/>
        <v>0</v>
      </c>
      <c r="AF35" s="1"/>
      <c r="AG35" s="317">
        <f t="shared" si="10"/>
        <v>5</v>
      </c>
      <c r="AH35" s="317">
        <f t="shared" si="11"/>
        <v>4</v>
      </c>
      <c r="AI35" s="317">
        <f t="shared" si="12"/>
        <v>5</v>
      </c>
      <c r="AJ35" s="317">
        <f t="shared" si="13"/>
        <v>4</v>
      </c>
      <c r="AK35" s="317">
        <f t="shared" si="14"/>
        <v>4</v>
      </c>
      <c r="AL35" s="317">
        <f t="shared" si="15"/>
        <v>4</v>
      </c>
      <c r="AM35" s="317">
        <f t="shared" si="16"/>
        <v>5</v>
      </c>
      <c r="AN35" s="317">
        <f t="shared" si="17"/>
        <v>4</v>
      </c>
      <c r="AO35" s="317">
        <f t="shared" si="18"/>
        <v>4</v>
      </c>
      <c r="AP35" s="317">
        <f t="shared" si="19"/>
        <v>3</v>
      </c>
      <c r="AQ35" s="317">
        <f t="shared" si="20"/>
        <v>4</v>
      </c>
      <c r="AR35" s="317">
        <f t="shared" si="21"/>
        <v>3</v>
      </c>
      <c r="AS35" s="317">
        <f t="shared" si="22"/>
        <v>4</v>
      </c>
      <c r="AT35" s="317" t="str">
        <f t="shared" si="23"/>
        <v/>
      </c>
      <c r="AU35" s="317" t="str">
        <f t="shared" si="24"/>
        <v/>
      </c>
      <c r="AV35" s="317" t="str">
        <f t="shared" si="25"/>
        <v/>
      </c>
      <c r="AW35" s="116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3.8" x14ac:dyDescent="0.3">
      <c r="A36" s="114"/>
      <c r="B36" s="115"/>
      <c r="C36" s="386"/>
      <c r="D36" s="115"/>
      <c r="E36" s="116">
        <f>COUNTIF(E6:E35,"2532")</f>
        <v>30</v>
      </c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78"/>
      <c r="R36" s="93"/>
      <c r="S36" s="78"/>
      <c r="T36" s="93"/>
      <c r="U36" s="78"/>
      <c r="V36" s="116">
        <f t="shared" si="0"/>
        <v>0</v>
      </c>
      <c r="W36" s="226">
        <f t="shared" si="1"/>
        <v>0</v>
      </c>
      <c r="X36" s="226">
        <f t="shared" si="28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323">
        <f t="shared" si="9"/>
        <v>0</v>
      </c>
      <c r="AF36" s="1"/>
      <c r="AG36" s="317" t="str">
        <f t="shared" si="10"/>
        <v/>
      </c>
      <c r="AH36" s="317" t="str">
        <f t="shared" si="11"/>
        <v/>
      </c>
      <c r="AI36" s="317" t="str">
        <f t="shared" si="12"/>
        <v/>
      </c>
      <c r="AJ36" s="317" t="str">
        <f t="shared" si="13"/>
        <v/>
      </c>
      <c r="AK36" s="317" t="str">
        <f t="shared" si="14"/>
        <v/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2" x14ac:dyDescent="0.25">
      <c r="A37" s="118"/>
      <c r="B37" s="118"/>
      <c r="C37" s="119" t="s">
        <v>62</v>
      </c>
      <c r="D37" s="119"/>
      <c r="E37" s="116"/>
      <c r="F37" s="279">
        <f t="array" ref="F37:U44">AG37:AV44</f>
        <v>4.8666666666666663</v>
      </c>
      <c r="G37" s="279">
        <v>4.6071428571428568</v>
      </c>
      <c r="H37" s="279">
        <v>4.9333333333333336</v>
      </c>
      <c r="I37" s="279">
        <v>4.833333333333333</v>
      </c>
      <c r="J37" s="279">
        <v>4.6333333333333337</v>
      </c>
      <c r="K37" s="279">
        <v>4.7</v>
      </c>
      <c r="L37" s="279">
        <v>4.6551724137931032</v>
      </c>
      <c r="M37" s="279">
        <v>4.6333333333333337</v>
      </c>
      <c r="N37" s="279">
        <v>4.4333333333333336</v>
      </c>
      <c r="O37" s="121">
        <v>3.9</v>
      </c>
      <c r="P37" s="121">
        <v>4.4000000000000004</v>
      </c>
      <c r="Q37" s="121">
        <v>4.166666666666667</v>
      </c>
      <c r="R37" s="121">
        <v>4.6333333333333337</v>
      </c>
      <c r="S37" s="279" t="str">
        <v xml:space="preserve"> </v>
      </c>
      <c r="T37" s="279" t="str">
        <v xml:space="preserve"> </v>
      </c>
      <c r="U37" s="279" t="str">
        <v xml:space="preserve"> </v>
      </c>
      <c r="V37" s="116">
        <f>сводн.!T34</f>
        <v>2</v>
      </c>
      <c r="W37" s="226">
        <f>SUM(W6:W36)</f>
        <v>0</v>
      </c>
      <c r="X37" s="226">
        <f>SUM(X6:X36)</f>
        <v>0</v>
      </c>
      <c r="Y37" s="226">
        <f>SUM(Y6:Y36)-X37</f>
        <v>1</v>
      </c>
      <c r="Z37" s="226">
        <f>SUM(Z6:Z36)</f>
        <v>34</v>
      </c>
      <c r="AA37" s="226">
        <f>SUM(AA6:AA36)</f>
        <v>96</v>
      </c>
      <c r="AB37" s="226">
        <f>SUM(AB6:AB36)</f>
        <v>256</v>
      </c>
      <c r="AC37" s="226">
        <f t="shared" si="7"/>
        <v>387</v>
      </c>
      <c r="AD37" s="227">
        <f t="shared" si="8"/>
        <v>4.5684754521963828</v>
      </c>
      <c r="AE37" s="281"/>
      <c r="AF37" s="1"/>
      <c r="AG37" s="282">
        <f t="shared" ref="AG37:AV37" si="29">IF(COUNT(AG6:AG36)=0," ",SUM(AG6:AG36)/COUNT(AG6:AG36))</f>
        <v>4.8666666666666663</v>
      </c>
      <c r="AH37" s="282">
        <f t="shared" si="29"/>
        <v>4.6071428571428568</v>
      </c>
      <c r="AI37" s="282">
        <f t="shared" si="29"/>
        <v>4.9333333333333336</v>
      </c>
      <c r="AJ37" s="282">
        <f t="shared" si="29"/>
        <v>4.833333333333333</v>
      </c>
      <c r="AK37" s="282">
        <f t="shared" si="29"/>
        <v>4.6333333333333337</v>
      </c>
      <c r="AL37" s="282">
        <f t="shared" si="29"/>
        <v>4.7</v>
      </c>
      <c r="AM37" s="282">
        <f t="shared" si="29"/>
        <v>4.6551724137931032</v>
      </c>
      <c r="AN37" s="282">
        <f t="shared" si="29"/>
        <v>4.6333333333333337</v>
      </c>
      <c r="AO37" s="282">
        <f t="shared" si="29"/>
        <v>4.4333333333333336</v>
      </c>
      <c r="AP37" s="282">
        <f t="shared" si="29"/>
        <v>3.9</v>
      </c>
      <c r="AQ37" s="282">
        <f t="shared" si="29"/>
        <v>4.4000000000000004</v>
      </c>
      <c r="AR37" s="282">
        <f t="shared" si="29"/>
        <v>4.166666666666667</v>
      </c>
      <c r="AS37" s="282">
        <f t="shared" si="29"/>
        <v>4.6333333333333337</v>
      </c>
      <c r="AT37" s="282" t="str">
        <f t="shared" si="29"/>
        <v xml:space="preserve"> </v>
      </c>
      <c r="AU37" s="282" t="str">
        <f t="shared" si="29"/>
        <v xml:space="preserve"> </v>
      </c>
      <c r="AV37" s="283" t="str">
        <f t="shared" si="29"/>
        <v xml:space="preserve"> </v>
      </c>
      <c r="AW37" s="230"/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27"/>
      <c r="B38" s="127"/>
      <c r="C38" s="128" t="s">
        <v>63</v>
      </c>
      <c r="D38" s="128"/>
      <c r="E38" s="129"/>
      <c r="F38" s="284">
        <v>26</v>
      </c>
      <c r="G38" s="284">
        <v>20</v>
      </c>
      <c r="H38" s="284">
        <v>28</v>
      </c>
      <c r="I38" s="284">
        <v>25</v>
      </c>
      <c r="J38" s="284">
        <v>19</v>
      </c>
      <c r="K38" s="284">
        <v>21</v>
      </c>
      <c r="L38" s="284">
        <v>19</v>
      </c>
      <c r="M38" s="284">
        <v>20</v>
      </c>
      <c r="N38" s="284">
        <v>16</v>
      </c>
      <c r="O38" s="285">
        <v>10</v>
      </c>
      <c r="P38" s="285">
        <v>19</v>
      </c>
      <c r="Q38" s="285">
        <v>14</v>
      </c>
      <c r="R38" s="285">
        <v>19</v>
      </c>
      <c r="S38" s="284" t="str">
        <v>0</v>
      </c>
      <c r="T38" s="284" t="str">
        <v>0</v>
      </c>
      <c r="U38" s="284" t="str">
        <v xml:space="preserve"> </v>
      </c>
      <c r="V38" s="286">
        <f>IF(COUNTIF(V6:V36,5)=0,"0",COUNTIF(V6:V36,5))</f>
        <v>8</v>
      </c>
      <c r="W38" s="129"/>
      <c r="X38" s="287">
        <f>SUM(X37:AB37)</f>
        <v>387</v>
      </c>
      <c r="Y38" s="287"/>
      <c r="Z38" s="287"/>
      <c r="AA38" s="287"/>
      <c r="AB38" s="287"/>
      <c r="AC38" s="287"/>
      <c r="AD38" s="227"/>
      <c r="AE38" s="288"/>
      <c r="AG38" s="289">
        <f t="shared" ref="AG38:AU38" si="30">IF(COUNTIF(AG6:AG36,5)=0,"0",COUNTIF(AG6:AG36,5))</f>
        <v>26</v>
      </c>
      <c r="AH38" s="289">
        <f t="shared" si="30"/>
        <v>20</v>
      </c>
      <c r="AI38" s="289">
        <f t="shared" si="30"/>
        <v>28</v>
      </c>
      <c r="AJ38" s="289">
        <f t="shared" si="30"/>
        <v>25</v>
      </c>
      <c r="AK38" s="289">
        <f t="shared" si="30"/>
        <v>19</v>
      </c>
      <c r="AL38" s="289">
        <f t="shared" si="30"/>
        <v>21</v>
      </c>
      <c r="AM38" s="289">
        <f t="shared" si="30"/>
        <v>19</v>
      </c>
      <c r="AN38" s="289">
        <f t="shared" si="30"/>
        <v>20</v>
      </c>
      <c r="AO38" s="289">
        <f t="shared" si="30"/>
        <v>16</v>
      </c>
      <c r="AP38" s="289">
        <f t="shared" si="30"/>
        <v>10</v>
      </c>
      <c r="AQ38" s="289">
        <f t="shared" si="30"/>
        <v>19</v>
      </c>
      <c r="AR38" s="289">
        <f t="shared" si="30"/>
        <v>14</v>
      </c>
      <c r="AS38" s="289">
        <f t="shared" si="30"/>
        <v>19</v>
      </c>
      <c r="AT38" s="289" t="str">
        <f t="shared" si="30"/>
        <v>0</v>
      </c>
      <c r="AU38" s="289" t="str">
        <f t="shared" si="30"/>
        <v>0</v>
      </c>
      <c r="AV38" s="290" t="str">
        <f>IF(COUNTIF(AV6:AV36,5)=0," ",COUNTIF(AV6:AV36,5))</f>
        <v xml:space="preserve"> </v>
      </c>
      <c r="AW38" s="289"/>
      <c r="AX38" s="291"/>
      <c r="AY38" s="292"/>
      <c r="AZ38" s="292"/>
      <c r="BA38" s="292"/>
      <c r="BB38" s="292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3"/>
      <c r="BP38" s="293"/>
      <c r="BQ38" s="293"/>
      <c r="BR38" s="293"/>
      <c r="BS38" s="293"/>
      <c r="BT38" s="293"/>
      <c r="BU38" s="293"/>
      <c r="BV38" s="293"/>
      <c r="BW38" s="293"/>
      <c r="BX38" s="293"/>
      <c r="BY38" s="293"/>
      <c r="BZ38" s="293"/>
      <c r="CA38" s="293"/>
      <c r="CB38" s="293"/>
      <c r="CC38" s="293"/>
      <c r="CD38" s="293"/>
      <c r="CE38" s="293"/>
      <c r="CF38" s="293"/>
      <c r="CG38" s="293"/>
      <c r="CH38" s="293"/>
      <c r="CI38" s="293"/>
      <c r="CJ38" s="293"/>
      <c r="CK38" s="293"/>
      <c r="CL38" s="293"/>
      <c r="CM38" s="293"/>
    </row>
    <row r="39" spans="1:102" ht="13.2" x14ac:dyDescent="0.25">
      <c r="A39" s="142"/>
      <c r="B39" s="142"/>
      <c r="C39" s="143" t="s">
        <v>64</v>
      </c>
      <c r="D39" s="143"/>
      <c r="E39" s="144"/>
      <c r="F39" s="294">
        <v>4</v>
      </c>
      <c r="G39" s="294">
        <v>5</v>
      </c>
      <c r="H39" s="294">
        <v>2</v>
      </c>
      <c r="I39" s="294">
        <v>5</v>
      </c>
      <c r="J39" s="294">
        <v>11</v>
      </c>
      <c r="K39" s="294">
        <v>9</v>
      </c>
      <c r="L39" s="294">
        <v>10</v>
      </c>
      <c r="M39" s="294">
        <v>9</v>
      </c>
      <c r="N39" s="294">
        <v>11</v>
      </c>
      <c r="O39" s="295">
        <v>7</v>
      </c>
      <c r="P39" s="295">
        <v>5</v>
      </c>
      <c r="Q39" s="295">
        <v>7</v>
      </c>
      <c r="R39" s="295">
        <v>11</v>
      </c>
      <c r="S39" s="294" t="str">
        <v>0</v>
      </c>
      <c r="T39" s="294" t="str">
        <v>0</v>
      </c>
      <c r="U39" s="294" t="str">
        <v xml:space="preserve"> </v>
      </c>
      <c r="V39" s="296">
        <f>IF(COUNTIF(V6:V36,4)=0,"0",COUNTIF(V6:V36,4))</f>
        <v>8</v>
      </c>
      <c r="W39" s="297"/>
      <c r="X39" s="297"/>
      <c r="Y39" s="297" t="str">
        <f>IF(COUNTIF(Y6:Y36,4)=0," ",COUNTIF(Y6:Y36,4))</f>
        <v xml:space="preserve"> </v>
      </c>
      <c r="Z39" s="297">
        <f>IF(COUNTIF(Z6:Z36,4)=0," ",COUNTIF(Z6:Z36,4))</f>
        <v>3</v>
      </c>
      <c r="AA39" s="297">
        <f>IF(COUNTIF(AA6:AA36,4)=0," ",COUNTIF(AA6:AA36,4))</f>
        <v>4</v>
      </c>
      <c r="AB39" s="297">
        <f>IF(COUNTIF(AB6:AB36,4)=0," ",COUNTIF(AB6:AB36,4))</f>
        <v>2</v>
      </c>
      <c r="AC39" s="297"/>
      <c r="AD39" s="297"/>
      <c r="AE39" s="298" t="str">
        <f>IF(COUNTIF(AE6:AE36,4)=0," ",COUNTIF(AE6:AE36,4))</f>
        <v xml:space="preserve"> </v>
      </c>
      <c r="AF39" s="297" t="str">
        <f>IF(COUNTIF(AF6:AF36,4)=0," ",COUNTIF(AF6:AF36,4))</f>
        <v xml:space="preserve"> </v>
      </c>
      <c r="AG39" s="297">
        <f t="shared" ref="AG39:AU39" si="31">IF(COUNTIF(AG6:AG36,4)=0,"0",COUNTIF(AG6:AG36,4))</f>
        <v>4</v>
      </c>
      <c r="AH39" s="297">
        <f t="shared" si="31"/>
        <v>5</v>
      </c>
      <c r="AI39" s="297">
        <f t="shared" si="31"/>
        <v>2</v>
      </c>
      <c r="AJ39" s="297">
        <f t="shared" si="31"/>
        <v>5</v>
      </c>
      <c r="AK39" s="297">
        <f t="shared" si="31"/>
        <v>11</v>
      </c>
      <c r="AL39" s="297">
        <f t="shared" si="31"/>
        <v>9</v>
      </c>
      <c r="AM39" s="297">
        <f t="shared" si="31"/>
        <v>10</v>
      </c>
      <c r="AN39" s="297">
        <f t="shared" si="31"/>
        <v>9</v>
      </c>
      <c r="AO39" s="297">
        <f t="shared" si="31"/>
        <v>11</v>
      </c>
      <c r="AP39" s="297">
        <f t="shared" si="31"/>
        <v>7</v>
      </c>
      <c r="AQ39" s="297">
        <f t="shared" si="31"/>
        <v>5</v>
      </c>
      <c r="AR39" s="297">
        <f t="shared" si="31"/>
        <v>7</v>
      </c>
      <c r="AS39" s="297">
        <f t="shared" si="31"/>
        <v>11</v>
      </c>
      <c r="AT39" s="297" t="str">
        <f t="shared" si="31"/>
        <v>0</v>
      </c>
      <c r="AU39" s="297" t="str">
        <f t="shared" si="31"/>
        <v>0</v>
      </c>
      <c r="AV39" s="299" t="str">
        <f>IF(COUNTIF(AV6:AV36,4)=0," ",COUNTIF(AV6:AV36,4))</f>
        <v xml:space="preserve"> </v>
      </c>
      <c r="AW39" s="297"/>
      <c r="AX39" s="300"/>
      <c r="AY39" s="301"/>
      <c r="AZ39" s="301"/>
      <c r="BA39" s="301"/>
      <c r="BB39" s="301"/>
      <c r="BC39" s="301"/>
      <c r="BD39" s="301"/>
      <c r="BE39" s="301"/>
      <c r="BF39" s="301"/>
      <c r="BG39" s="301"/>
      <c r="BH39" s="301"/>
      <c r="BI39" s="301"/>
      <c r="BJ39" s="301"/>
      <c r="BK39" s="301"/>
      <c r="BL39" s="301"/>
      <c r="BM39" s="301"/>
      <c r="BN39" s="301"/>
      <c r="BO39" s="302"/>
      <c r="BP39" s="302"/>
      <c r="BQ39" s="302"/>
      <c r="BR39" s="302"/>
      <c r="BS39" s="302"/>
      <c r="BT39" s="302"/>
      <c r="BU39" s="302"/>
      <c r="BV39" s="302"/>
      <c r="BW39" s="302"/>
      <c r="BX39" s="302"/>
      <c r="BY39" s="302"/>
      <c r="BZ39" s="302"/>
      <c r="CA39" s="302"/>
      <c r="CB39" s="302"/>
      <c r="CC39" s="302"/>
      <c r="CD39" s="302"/>
      <c r="CE39" s="302"/>
      <c r="CF39" s="302"/>
      <c r="CG39" s="302"/>
      <c r="CH39" s="302"/>
      <c r="CI39" s="302"/>
      <c r="CJ39" s="302"/>
      <c r="CK39" s="302"/>
      <c r="CL39" s="302"/>
      <c r="CM39" s="302"/>
    </row>
    <row r="40" spans="1:102" ht="13.2" x14ac:dyDescent="0.25">
      <c r="A40" s="155"/>
      <c r="B40" s="155"/>
      <c r="C40" s="156" t="s">
        <v>65</v>
      </c>
      <c r="D40" s="156"/>
      <c r="E40" s="157"/>
      <c r="F40" s="303" t="str">
        <v>0</v>
      </c>
      <c r="G40" s="303">
        <v>3</v>
      </c>
      <c r="H40" s="303" t="str">
        <v>0</v>
      </c>
      <c r="I40" s="303" t="str">
        <v>0</v>
      </c>
      <c r="J40" s="303" t="str">
        <v>0</v>
      </c>
      <c r="K40" s="303" t="str">
        <v>0</v>
      </c>
      <c r="L40" s="303" t="str">
        <v>0</v>
      </c>
      <c r="M40" s="303">
        <v>1</v>
      </c>
      <c r="N40" s="303">
        <v>3</v>
      </c>
      <c r="O40" s="304">
        <v>13</v>
      </c>
      <c r="P40" s="304">
        <v>5</v>
      </c>
      <c r="Q40" s="304">
        <v>9</v>
      </c>
      <c r="R40" s="304" t="str">
        <v>0</v>
      </c>
      <c r="S40" s="303" t="str">
        <v>0</v>
      </c>
      <c r="T40" s="303" t="str">
        <v>0</v>
      </c>
      <c r="U40" s="303" t="str">
        <v xml:space="preserve"> </v>
      </c>
      <c r="V40" s="305">
        <f>IF(COUNTIF(V6:V36,3)=0,"0",COUNTIF(V6:V36,3))</f>
        <v>13</v>
      </c>
      <c r="W40" s="306"/>
      <c r="X40" s="306"/>
      <c r="Y40" s="306" t="str">
        <f>IF(COUNTIF(Y6:Y36,3)=0," ",COUNTIF(Y6:Y36,3))</f>
        <v xml:space="preserve"> </v>
      </c>
      <c r="Z40" s="306">
        <f>IF(COUNTIF(Z6:Z36,3)=0," ",COUNTIF(Z6:Z36,3))</f>
        <v>3</v>
      </c>
      <c r="AA40" s="306">
        <f>IF(COUNTIF(AA6:AA36,3)=0," ",COUNTIF(AA6:AA36,3))</f>
        <v>3</v>
      </c>
      <c r="AB40" s="306">
        <f>IF(COUNTIF(AB6:AB36,3)=0," ",COUNTIF(AB6:AB36,3))</f>
        <v>2</v>
      </c>
      <c r="AC40" s="306"/>
      <c r="AD40" s="306"/>
      <c r="AE40" s="307" t="str">
        <f>IF(COUNTIF(AE6:AE36,3)=0," ",COUNTIF(AE6:AE36,3))</f>
        <v xml:space="preserve"> </v>
      </c>
      <c r="AF40" s="306" t="str">
        <f>IF(COUNTIF(AF6:AF36,3)=0," ",COUNTIF(AF6:AF36,3))</f>
        <v xml:space="preserve"> </v>
      </c>
      <c r="AG40" s="306" t="str">
        <f t="shared" ref="AG40:AU40" si="32">IF(COUNTIF(AG6:AG36,3)=0,"0",COUNTIF(AG6:AG36,3))</f>
        <v>0</v>
      </c>
      <c r="AH40" s="306">
        <f t="shared" si="32"/>
        <v>3</v>
      </c>
      <c r="AI40" s="306" t="str">
        <f t="shared" si="32"/>
        <v>0</v>
      </c>
      <c r="AJ40" s="306" t="str">
        <f t="shared" si="32"/>
        <v>0</v>
      </c>
      <c r="AK40" s="306" t="str">
        <f t="shared" si="32"/>
        <v>0</v>
      </c>
      <c r="AL40" s="306" t="str">
        <f t="shared" si="32"/>
        <v>0</v>
      </c>
      <c r="AM40" s="306" t="str">
        <f t="shared" si="32"/>
        <v>0</v>
      </c>
      <c r="AN40" s="306">
        <f t="shared" si="32"/>
        <v>1</v>
      </c>
      <c r="AO40" s="306">
        <f t="shared" si="32"/>
        <v>3</v>
      </c>
      <c r="AP40" s="306">
        <f t="shared" si="32"/>
        <v>13</v>
      </c>
      <c r="AQ40" s="306">
        <f t="shared" si="32"/>
        <v>5</v>
      </c>
      <c r="AR40" s="306">
        <f t="shared" si="32"/>
        <v>9</v>
      </c>
      <c r="AS40" s="306" t="str">
        <f t="shared" si="32"/>
        <v>0</v>
      </c>
      <c r="AT40" s="306" t="str">
        <f t="shared" si="32"/>
        <v>0</v>
      </c>
      <c r="AU40" s="306" t="str">
        <f t="shared" si="32"/>
        <v>0</v>
      </c>
      <c r="AV40" s="308" t="str">
        <f>IF(COUNTIF(AV6:AV36,3)=0," ",COUNTIF(AV6:AV36,3))</f>
        <v xml:space="preserve"> </v>
      </c>
      <c r="AW40" s="306"/>
      <c r="AX40" s="309"/>
      <c r="AY40" s="310"/>
      <c r="AZ40" s="310"/>
      <c r="BA40" s="310"/>
      <c r="BB40" s="310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1"/>
      <c r="BP40" s="311"/>
      <c r="BQ40" s="311"/>
      <c r="BR40" s="311"/>
      <c r="BS40" s="311"/>
      <c r="BT40" s="311"/>
      <c r="BU40" s="311"/>
      <c r="BV40" s="311"/>
      <c r="BW40" s="311"/>
      <c r="BX40" s="311"/>
      <c r="BY40" s="311"/>
      <c r="BZ40" s="311"/>
      <c r="CA40" s="311"/>
      <c r="CB40" s="311"/>
      <c r="CC40" s="311"/>
      <c r="CD40" s="311"/>
      <c r="CE40" s="311"/>
      <c r="CF40" s="311"/>
      <c r="CG40" s="311"/>
      <c r="CH40" s="311"/>
      <c r="CI40" s="311"/>
      <c r="CJ40" s="311"/>
      <c r="CK40" s="311"/>
      <c r="CL40" s="311"/>
      <c r="CM40" s="311"/>
    </row>
    <row r="41" spans="1:102" ht="13.2" x14ac:dyDescent="0.25">
      <c r="A41" s="118"/>
      <c r="B41" s="118"/>
      <c r="C41" s="119" t="s">
        <v>66</v>
      </c>
      <c r="D41" s="119"/>
      <c r="E41" s="116"/>
      <c r="F41" s="78">
        <v>0</v>
      </c>
      <c r="G41" s="78">
        <v>0</v>
      </c>
      <c r="H41" s="78">
        <v>0</v>
      </c>
      <c r="I41" s="78">
        <v>0</v>
      </c>
      <c r="J41" s="78">
        <v>0</v>
      </c>
      <c r="K41" s="78">
        <v>0</v>
      </c>
      <c r="L41" s="78">
        <v>0</v>
      </c>
      <c r="M41" s="78">
        <v>0</v>
      </c>
      <c r="N41" s="78">
        <v>0</v>
      </c>
      <c r="O41" s="93">
        <v>0</v>
      </c>
      <c r="P41" s="93">
        <v>1</v>
      </c>
      <c r="Q41" s="93">
        <v>0</v>
      </c>
      <c r="R41" s="93">
        <v>0</v>
      </c>
      <c r="S41" s="78">
        <v>0</v>
      </c>
      <c r="T41" s="78">
        <v>0</v>
      </c>
      <c r="U41" s="78">
        <v>0</v>
      </c>
      <c r="V41" s="230">
        <f>IF(COUNTIF(V6:V36,2)=0,"0",COUNTIF(V6:V36,2))</f>
        <v>1</v>
      </c>
      <c r="W41" s="230"/>
      <c r="X41" s="230"/>
      <c r="Y41" s="230" t="str">
        <f>IF(COUNTIF(Y6:Y36,2)=0," ",COUNTIF(Y6:Y36,2))</f>
        <v xml:space="preserve"> </v>
      </c>
      <c r="Z41" s="230">
        <f>IF(COUNTIF(Z6:Z36,2)=0," ",COUNTIF(Z6:Z36,2))</f>
        <v>5</v>
      </c>
      <c r="AA41" s="230">
        <f>IF(COUNTIF(AA6:AA36,2)=0," ",COUNTIF(AA6:AA36,2))</f>
        <v>4</v>
      </c>
      <c r="AB41" s="230" t="str">
        <f>IF(COUNTIF(AB6:AB36,2)=0," ",COUNTIF(AB6:AB36,2))</f>
        <v xml:space="preserve"> </v>
      </c>
      <c r="AC41" s="230"/>
      <c r="AD41" s="230"/>
      <c r="AE41" s="312" t="str">
        <f>IF(COUNTIF(AE6:AE36,2)=0," ",COUNTIF(AE6:AE36,2))</f>
        <v xml:space="preserve"> </v>
      </c>
      <c r="AF41" s="230" t="str">
        <f>IF(COUNTIF(AF6:AF36,2)=0," ",COUNTIF(AF6:AF36,2))</f>
        <v xml:space="preserve"> </v>
      </c>
      <c r="AG41" s="230">
        <f t="shared" ref="AG41:AV41" si="33">COUNTIF(AG6:AG35,2)+COUNTIF(AG6:AG35,"д")</f>
        <v>0</v>
      </c>
      <c r="AH41" s="230">
        <f t="shared" si="33"/>
        <v>0</v>
      </c>
      <c r="AI41" s="230">
        <f t="shared" si="33"/>
        <v>0</v>
      </c>
      <c r="AJ41" s="230">
        <f t="shared" si="33"/>
        <v>0</v>
      </c>
      <c r="AK41" s="230">
        <f t="shared" si="33"/>
        <v>0</v>
      </c>
      <c r="AL41" s="230">
        <f t="shared" si="33"/>
        <v>0</v>
      </c>
      <c r="AM41" s="230">
        <f t="shared" si="33"/>
        <v>0</v>
      </c>
      <c r="AN41" s="230">
        <f t="shared" si="33"/>
        <v>0</v>
      </c>
      <c r="AO41" s="230">
        <f t="shared" si="33"/>
        <v>0</v>
      </c>
      <c r="AP41" s="230">
        <f t="shared" si="33"/>
        <v>0</v>
      </c>
      <c r="AQ41" s="230">
        <f t="shared" si="33"/>
        <v>1</v>
      </c>
      <c r="AR41" s="230">
        <f t="shared" si="33"/>
        <v>0</v>
      </c>
      <c r="AS41" s="230">
        <f t="shared" si="33"/>
        <v>0</v>
      </c>
      <c r="AT41" s="230">
        <f t="shared" si="33"/>
        <v>0</v>
      </c>
      <c r="AU41" s="230">
        <f t="shared" si="33"/>
        <v>0</v>
      </c>
      <c r="AV41" s="230">
        <f t="shared" si="33"/>
        <v>0</v>
      </c>
      <c r="AW41" s="230"/>
      <c r="AX41" s="231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</row>
    <row r="42" spans="1:102" ht="13.2" x14ac:dyDescent="0.25">
      <c r="A42" s="118"/>
      <c r="B42" s="118"/>
      <c r="C42" s="119" t="s">
        <v>67</v>
      </c>
      <c r="D42" s="119"/>
      <c r="E42" s="116"/>
      <c r="F42" s="78">
        <v>0</v>
      </c>
      <c r="G42" s="78">
        <v>2</v>
      </c>
      <c r="H42" s="78">
        <v>0</v>
      </c>
      <c r="I42" s="78">
        <v>0</v>
      </c>
      <c r="J42" s="78">
        <v>0</v>
      </c>
      <c r="K42" s="78">
        <v>0</v>
      </c>
      <c r="L42" s="78">
        <v>1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>
        <f t="shared" ref="V42:AB42" si="34">COUNTBLANK(V6:V25)</f>
        <v>0</v>
      </c>
      <c r="W42" s="230">
        <f t="shared" si="34"/>
        <v>0</v>
      </c>
      <c r="X42" s="230">
        <f t="shared" si="34"/>
        <v>0</v>
      </c>
      <c r="Y42" s="230">
        <f t="shared" si="34"/>
        <v>0</v>
      </c>
      <c r="Z42" s="230">
        <f t="shared" si="34"/>
        <v>0</v>
      </c>
      <c r="AA42" s="230">
        <f t="shared" si="34"/>
        <v>0</v>
      </c>
      <c r="AB42" s="230">
        <f t="shared" si="34"/>
        <v>0</v>
      </c>
      <c r="AC42" s="230"/>
      <c r="AD42" s="230">
        <f>COUNTBLANK(AD6:AD35)</f>
        <v>0</v>
      </c>
      <c r="AE42" s="312" t="str">
        <f>IF(COUNTIF(AE6:AE36,"б")=0," ",COUNTIF(AE6:AE36,"б"))</f>
        <v xml:space="preserve"> </v>
      </c>
      <c r="AF42" s="313">
        <f t="shared" ref="AF42:BK42" si="35">IF(COUNTIF(AF6:AF36,"б")=0+COUNTIF(AF6:AF36,"а")=0,"0",COUNTIF(AF6:AF36,"б")+COUNTIF(AF6:AF36,"а"))</f>
        <v>0</v>
      </c>
      <c r="AG42" s="313">
        <f t="shared" si="35"/>
        <v>0</v>
      </c>
      <c r="AH42" s="313">
        <f t="shared" si="35"/>
        <v>2</v>
      </c>
      <c r="AI42" s="313">
        <f t="shared" si="35"/>
        <v>0</v>
      </c>
      <c r="AJ42" s="313">
        <f t="shared" si="35"/>
        <v>0</v>
      </c>
      <c r="AK42" s="313">
        <f t="shared" si="35"/>
        <v>0</v>
      </c>
      <c r="AL42" s="313">
        <f t="shared" si="35"/>
        <v>0</v>
      </c>
      <c r="AM42" s="313">
        <f t="shared" si="35"/>
        <v>1</v>
      </c>
      <c r="AN42" s="313">
        <f t="shared" si="35"/>
        <v>0</v>
      </c>
      <c r="AO42" s="313">
        <f t="shared" si="35"/>
        <v>0</v>
      </c>
      <c r="AP42" s="313">
        <f t="shared" si="35"/>
        <v>0</v>
      </c>
      <c r="AQ42" s="313">
        <f t="shared" si="35"/>
        <v>0</v>
      </c>
      <c r="AR42" s="313">
        <f t="shared" si="35"/>
        <v>0</v>
      </c>
      <c r="AS42" s="313">
        <f t="shared" si="35"/>
        <v>0</v>
      </c>
      <c r="AT42" s="313">
        <f t="shared" si="35"/>
        <v>0</v>
      </c>
      <c r="AU42" s="313">
        <f t="shared" si="35"/>
        <v>0</v>
      </c>
      <c r="AV42" s="313">
        <f t="shared" si="35"/>
        <v>0</v>
      </c>
      <c r="AW42" s="313">
        <f t="shared" si="35"/>
        <v>0</v>
      </c>
      <c r="AX42" s="313">
        <f t="shared" si="35"/>
        <v>0</v>
      </c>
      <c r="AY42" s="313">
        <f t="shared" si="35"/>
        <v>0</v>
      </c>
      <c r="AZ42" s="313">
        <f t="shared" si="35"/>
        <v>0</v>
      </c>
      <c r="BA42" s="313">
        <f t="shared" si="35"/>
        <v>0</v>
      </c>
      <c r="BB42" s="313">
        <f t="shared" si="35"/>
        <v>0</v>
      </c>
      <c r="BC42" s="313">
        <f t="shared" si="35"/>
        <v>0</v>
      </c>
      <c r="BD42" s="313">
        <f t="shared" si="35"/>
        <v>0</v>
      </c>
      <c r="BE42" s="313">
        <f t="shared" si="35"/>
        <v>0</v>
      </c>
      <c r="BF42" s="313">
        <f t="shared" si="35"/>
        <v>0</v>
      </c>
      <c r="BG42" s="313">
        <f t="shared" si="35"/>
        <v>0</v>
      </c>
      <c r="BH42" s="313">
        <f t="shared" si="35"/>
        <v>0</v>
      </c>
      <c r="BI42" s="313">
        <f t="shared" si="35"/>
        <v>0</v>
      </c>
      <c r="BJ42" s="313">
        <f t="shared" si="35"/>
        <v>0</v>
      </c>
      <c r="BK42" s="313">
        <f t="shared" si="35"/>
        <v>0</v>
      </c>
      <c r="BL42" s="313">
        <f t="shared" ref="BL42:CB42" si="36">IF(COUNTIF(BL6:BL36,"б")=0+COUNTIF(BL6:BL36,"а")=0,"0",COUNTIF(BL6:BL36,"б")+COUNTIF(BL6:BL36,"а"))</f>
        <v>0</v>
      </c>
      <c r="BM42" s="313">
        <f t="shared" si="36"/>
        <v>0</v>
      </c>
      <c r="BN42" s="313">
        <f t="shared" si="36"/>
        <v>0</v>
      </c>
      <c r="BO42" s="313">
        <f t="shared" si="36"/>
        <v>0</v>
      </c>
      <c r="BP42" s="313">
        <f t="shared" si="36"/>
        <v>0</v>
      </c>
      <c r="BQ42" s="313">
        <f t="shared" si="36"/>
        <v>0</v>
      </c>
      <c r="BR42" s="313">
        <f t="shared" si="36"/>
        <v>0</v>
      </c>
      <c r="BS42" s="313">
        <f t="shared" si="36"/>
        <v>0</v>
      </c>
      <c r="BT42" s="313">
        <f t="shared" si="36"/>
        <v>0</v>
      </c>
      <c r="BU42" s="313">
        <f t="shared" si="36"/>
        <v>0</v>
      </c>
      <c r="BV42" s="313">
        <f t="shared" si="36"/>
        <v>0</v>
      </c>
      <c r="BW42" s="313">
        <f t="shared" si="36"/>
        <v>0</v>
      </c>
      <c r="BX42" s="313">
        <f t="shared" si="36"/>
        <v>0</v>
      </c>
      <c r="BY42" s="313">
        <f t="shared" si="36"/>
        <v>0</v>
      </c>
      <c r="BZ42" s="313">
        <f t="shared" si="36"/>
        <v>0</v>
      </c>
      <c r="CA42" s="313">
        <f t="shared" si="36"/>
        <v>0</v>
      </c>
      <c r="CB42" s="313">
        <f t="shared" si="36"/>
        <v>0</v>
      </c>
    </row>
    <row r="43" spans="1:102" ht="13.2" x14ac:dyDescent="0.25">
      <c r="A43" s="118"/>
      <c r="B43" s="118"/>
      <c r="C43" s="119" t="s">
        <v>68</v>
      </c>
      <c r="D43" s="119"/>
      <c r="E43" s="116"/>
      <c r="F43" s="78" t="str">
        <v>0</v>
      </c>
      <c r="G43" s="78" t="str">
        <v>0</v>
      </c>
      <c r="H43" s="78" t="str">
        <v>0</v>
      </c>
      <c r="I43" s="78" t="str">
        <v>0</v>
      </c>
      <c r="J43" s="78" t="str">
        <v>0</v>
      </c>
      <c r="K43" s="78" t="str">
        <v>0</v>
      </c>
      <c r="L43" s="78" t="str">
        <v>0</v>
      </c>
      <c r="M43" s="78" t="str">
        <v>0</v>
      </c>
      <c r="N43" s="78" t="str">
        <v>0</v>
      </c>
      <c r="O43" s="93" t="str">
        <v>0</v>
      </c>
      <c r="P43" s="93" t="str">
        <v>0</v>
      </c>
      <c r="Q43" s="93" t="str">
        <v>0</v>
      </c>
      <c r="R43" s="93" t="str">
        <v>0</v>
      </c>
      <c r="S43" s="78" t="str">
        <v>0</v>
      </c>
      <c r="T43" s="78" t="str">
        <v>0</v>
      </c>
      <c r="U43" s="78" t="str">
        <v>0</v>
      </c>
      <c r="V43" s="230" t="str">
        <f>IF(COUNTIF(V6:V36,"з")=0,"0",COUNTIF(V6:V36,"з"))</f>
        <v>0</v>
      </c>
      <c r="W43" s="230"/>
      <c r="X43" s="230"/>
      <c r="Y43" s="230" t="str">
        <f>IF(COUNTIF(Y6:Y36,"з")=0," ",COUNTIF(Y6:Y36,"з"))</f>
        <v xml:space="preserve"> </v>
      </c>
      <c r="Z43" s="230" t="str">
        <f>IF(COUNTIF(Z6:Z36,"з")=0," ",COUNTIF(Z6:Z36,"з"))</f>
        <v xml:space="preserve"> </v>
      </c>
      <c r="AA43" s="230" t="str">
        <f>IF(COUNTIF(AA6:AA36,"з")=0," ",COUNTIF(AA6:AA36,"з"))</f>
        <v xml:space="preserve"> </v>
      </c>
      <c r="AB43" s="230" t="str">
        <f>IF(COUNTIF(AB6:AB36,"з")=0," ",COUNTIF(AB6:AB36,"з"))</f>
        <v xml:space="preserve"> </v>
      </c>
      <c r="AC43" s="230"/>
      <c r="AD43" s="230" t="str">
        <f>IF(COUNTIF(AD6:AD36,"з")=0," ",COUNTIF(AD6:AD36,"з"))</f>
        <v xml:space="preserve"> </v>
      </c>
      <c r="AE43" s="312" t="str">
        <f>IF(COUNTIF(AE6:AE36,"з")=0," ",COUNTIF(AE6:AE36,"з"))</f>
        <v xml:space="preserve"> </v>
      </c>
      <c r="AF43" s="230" t="str">
        <f>IF(COUNTIF(AF6:AF36,"з")=0," ",COUNTIF(AF6:AF36,"з"))</f>
        <v xml:space="preserve"> </v>
      </c>
      <c r="AG43" s="230" t="str">
        <f t="shared" ref="AG43:AW43" si="37">IF(COUNTIF(AG6:AG36,"з")=0,"0",COUNTIF(AG6:AG36,"з"))</f>
        <v>0</v>
      </c>
      <c r="AH43" s="230" t="str">
        <f t="shared" si="37"/>
        <v>0</v>
      </c>
      <c r="AI43" s="230" t="str">
        <f t="shared" si="37"/>
        <v>0</v>
      </c>
      <c r="AJ43" s="230" t="str">
        <f t="shared" si="37"/>
        <v>0</v>
      </c>
      <c r="AK43" s="230" t="str">
        <f t="shared" si="37"/>
        <v>0</v>
      </c>
      <c r="AL43" s="230" t="str">
        <f t="shared" si="37"/>
        <v>0</v>
      </c>
      <c r="AM43" s="230" t="str">
        <f t="shared" si="37"/>
        <v>0</v>
      </c>
      <c r="AN43" s="230" t="str">
        <f t="shared" si="37"/>
        <v>0</v>
      </c>
      <c r="AO43" s="230" t="str">
        <f t="shared" si="37"/>
        <v>0</v>
      </c>
      <c r="AP43" s="230" t="str">
        <f t="shared" si="37"/>
        <v>0</v>
      </c>
      <c r="AQ43" s="230" t="str">
        <f t="shared" si="37"/>
        <v>0</v>
      </c>
      <c r="AR43" s="230" t="str">
        <f t="shared" si="37"/>
        <v>0</v>
      </c>
      <c r="AS43" s="230" t="str">
        <f t="shared" si="37"/>
        <v>0</v>
      </c>
      <c r="AT43" s="230" t="str">
        <f t="shared" si="37"/>
        <v>0</v>
      </c>
      <c r="AU43" s="230" t="str">
        <f t="shared" si="37"/>
        <v>0</v>
      </c>
      <c r="AV43" s="230" t="str">
        <f t="shared" si="37"/>
        <v>0</v>
      </c>
      <c r="AW43" s="230" t="str">
        <f t="shared" si="37"/>
        <v>0</v>
      </c>
      <c r="AX43" s="2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69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IF(COUNTIF(V6:V36,"н")=0,"0",COUNTIF(V6:V36,"н"))</f>
        <v>0</v>
      </c>
      <c r="W44" s="230"/>
      <c r="X44" s="230"/>
      <c r="Y44" s="230" t="str">
        <f>IF(COUNTIF(Y6:Y36,"н")=0," ",COUNTIF(Y6:Y36,"н"))</f>
        <v xml:space="preserve"> </v>
      </c>
      <c r="Z44" s="230" t="str">
        <f>IF(COUNTIF(Z6:Z36,"н")=0," ",COUNTIF(Z6:Z36,"н"))</f>
        <v xml:space="preserve"> </v>
      </c>
      <c r="AA44" s="230" t="str">
        <f>IF(COUNTIF(AA6:AA36,"н")=0," ",COUNTIF(AA6:AA36,"н"))</f>
        <v xml:space="preserve"> </v>
      </c>
      <c r="AB44" s="230" t="str">
        <f>IF(COUNTIF(AB6:AB36,"н")=0," ",COUNTIF(AB6:AB36,"н"))</f>
        <v xml:space="preserve"> </v>
      </c>
      <c r="AC44" s="230"/>
      <c r="AD44" s="230" t="str">
        <f>IF(COUNTIF(AD6:AD36,"н")=0," ",COUNTIF(AD6:AD36,"н"))</f>
        <v xml:space="preserve"> </v>
      </c>
      <c r="AE44" s="312" t="str">
        <f>IF(COUNTIF(AE6:AE36,"н")=0," ",COUNTIF(AE6:AE36,"н"))</f>
        <v xml:space="preserve"> </v>
      </c>
      <c r="AF44" s="230" t="str">
        <f>IF(COUNTIF(AF6:AF36,"н")=0," ",COUNTIF(AF6:AF36,"н"))</f>
        <v xml:space="preserve"> </v>
      </c>
      <c r="AG44" s="230" t="str">
        <f t="shared" ref="AG44:AW44" si="38">IF(COUNTIF(AG6:AG36,"н")=0,"0",COUNTIF(AG6:AG36,"н"))</f>
        <v>0</v>
      </c>
      <c r="AH44" s="230" t="str">
        <f t="shared" si="38"/>
        <v>0</v>
      </c>
      <c r="AI44" s="230" t="str">
        <f t="shared" si="38"/>
        <v>0</v>
      </c>
      <c r="AJ44" s="230" t="str">
        <f t="shared" si="38"/>
        <v>0</v>
      </c>
      <c r="AK44" s="230" t="str">
        <f t="shared" si="38"/>
        <v>0</v>
      </c>
      <c r="AL44" s="230" t="str">
        <f t="shared" si="38"/>
        <v>0</v>
      </c>
      <c r="AM44" s="230" t="str">
        <f t="shared" si="38"/>
        <v>0</v>
      </c>
      <c r="AN44" s="230" t="str">
        <f t="shared" si="38"/>
        <v>0</v>
      </c>
      <c r="AO44" s="230" t="str">
        <f t="shared" si="38"/>
        <v>0</v>
      </c>
      <c r="AP44" s="230" t="str">
        <f t="shared" si="38"/>
        <v>0</v>
      </c>
      <c r="AQ44" s="230" t="str">
        <f t="shared" si="38"/>
        <v>0</v>
      </c>
      <c r="AR44" s="230" t="str">
        <f t="shared" si="38"/>
        <v>0</v>
      </c>
      <c r="AS44" s="230" t="str">
        <f t="shared" si="38"/>
        <v>0</v>
      </c>
      <c r="AT44" s="230" t="str">
        <f t="shared" si="38"/>
        <v>0</v>
      </c>
      <c r="AU44" s="230" t="str">
        <f t="shared" si="38"/>
        <v>0</v>
      </c>
      <c r="AV44" s="230" t="str">
        <f t="shared" si="38"/>
        <v>0</v>
      </c>
      <c r="AW44" s="230" t="str">
        <f t="shared" si="38"/>
        <v>0</v>
      </c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</row>
    <row r="45" spans="1:102" ht="13.2" x14ac:dyDescent="0.25">
      <c r="W45" s="241"/>
      <c r="X45" s="241"/>
      <c r="Y45" s="241"/>
      <c r="Z45" s="241"/>
      <c r="AA45" s="241"/>
      <c r="AB45" s="241"/>
      <c r="AC45" s="241"/>
      <c r="AD45" s="241"/>
      <c r="AG45" s="242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 t="str">
        <f>IF(COUNTIF(AI6:AI39,"н")=0,"0",COUNTIF(AI6:AI39,"н"))</f>
        <v>0</v>
      </c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9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44019.541676273147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69" t="s">
        <v>760</v>
      </c>
      <c r="G2" s="370"/>
      <c r="H2" s="370"/>
      <c r="I2" s="370"/>
      <c r="J2" s="370"/>
      <c r="K2" s="371"/>
      <c r="L2" s="372"/>
      <c r="M2" s="372"/>
      <c r="N2" s="372" t="s">
        <v>2</v>
      </c>
      <c r="O2" s="372"/>
      <c r="P2" s="372"/>
      <c r="Q2" s="333"/>
      <c r="R2" s="333" t="s">
        <v>277</v>
      </c>
      <c r="S2" s="216"/>
      <c r="T2" s="205"/>
      <c r="U2" s="205"/>
      <c r="V2" s="373"/>
      <c r="W2" s="374"/>
      <c r="X2" s="374"/>
      <c r="Y2" s="375"/>
      <c r="Z2" s="375"/>
      <c r="AA2" s="375"/>
      <c r="AB2" s="375"/>
      <c r="AC2" s="375"/>
      <c r="AD2" s="375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2533</v>
      </c>
      <c r="B3" s="29"/>
      <c r="C3" s="29"/>
      <c r="D3" s="30" t="s">
        <v>3</v>
      </c>
      <c r="E3" s="31"/>
      <c r="F3" s="33" t="s">
        <v>1003</v>
      </c>
      <c r="G3" s="33" t="s">
        <v>1083</v>
      </c>
      <c r="H3" s="33" t="s">
        <v>1084</v>
      </c>
      <c r="I3" s="33" t="s">
        <v>762</v>
      </c>
      <c r="J3" s="33" t="s">
        <v>521</v>
      </c>
      <c r="K3" s="33" t="s">
        <v>729</v>
      </c>
      <c r="L3" s="33" t="s">
        <v>590</v>
      </c>
      <c r="M3" s="33" t="s">
        <v>557</v>
      </c>
      <c r="N3" s="33" t="s">
        <v>1051</v>
      </c>
      <c r="O3" s="33" t="s">
        <v>1050</v>
      </c>
      <c r="P3" s="33" t="s">
        <v>728</v>
      </c>
      <c r="Q3" s="32" t="s">
        <v>727</v>
      </c>
      <c r="R3" s="32" t="s">
        <v>860</v>
      </c>
      <c r="S3" s="319"/>
      <c r="T3" s="33"/>
      <c r="U3" s="194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8"/>
      <c r="H4" s="44"/>
      <c r="I4" s="44"/>
      <c r="J4" s="44"/>
      <c r="K4" s="45"/>
      <c r="L4" s="48"/>
      <c r="M4" s="48"/>
      <c r="N4" s="48"/>
      <c r="O4" s="44"/>
      <c r="P4" s="48"/>
      <c r="Q4" s="334"/>
      <c r="R4" s="44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76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1007</v>
      </c>
      <c r="G5" s="56" t="s">
        <v>1008</v>
      </c>
      <c r="H5" s="57" t="s">
        <v>1009</v>
      </c>
      <c r="I5" s="57" t="s">
        <v>20</v>
      </c>
      <c r="J5" s="61" t="s">
        <v>1010</v>
      </c>
      <c r="K5" s="57" t="s">
        <v>1011</v>
      </c>
      <c r="L5" s="56" t="s">
        <v>1085</v>
      </c>
      <c r="M5" s="56" t="s">
        <v>1013</v>
      </c>
      <c r="N5" s="260" t="s">
        <v>1014</v>
      </c>
      <c r="O5" s="56" t="s">
        <v>766</v>
      </c>
      <c r="P5" s="57" t="s">
        <v>1015</v>
      </c>
      <c r="Q5" s="57" t="s">
        <v>1016</v>
      </c>
      <c r="R5" s="56" t="s">
        <v>766</v>
      </c>
      <c r="S5" s="57"/>
      <c r="T5" s="57"/>
      <c r="U5" s="57"/>
      <c r="V5" s="387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17.399999999999999" x14ac:dyDescent="0.25">
      <c r="A6" s="73">
        <v>1</v>
      </c>
      <c r="B6" s="74" t="s">
        <v>287</v>
      </c>
      <c r="C6" s="276" t="s">
        <v>143</v>
      </c>
      <c r="D6" s="322" t="s">
        <v>1086</v>
      </c>
      <c r="E6" s="77">
        <v>2533</v>
      </c>
      <c r="F6" s="78">
        <v>5</v>
      </c>
      <c r="G6" s="78">
        <v>5</v>
      </c>
      <c r="H6" s="78">
        <v>5</v>
      </c>
      <c r="I6" s="78">
        <v>5</v>
      </c>
      <c r="J6" s="78">
        <v>4</v>
      </c>
      <c r="K6" s="78">
        <v>4</v>
      </c>
      <c r="L6" s="78">
        <v>4</v>
      </c>
      <c r="M6" s="78">
        <v>3</v>
      </c>
      <c r="N6" s="78">
        <v>3</v>
      </c>
      <c r="O6" s="78">
        <v>3</v>
      </c>
      <c r="P6" s="78">
        <v>3</v>
      </c>
      <c r="Q6" s="78" t="s">
        <v>35</v>
      </c>
      <c r="R6" s="78">
        <v>4</v>
      </c>
      <c r="S6" s="78"/>
      <c r="T6" s="78"/>
      <c r="U6" s="78"/>
      <c r="V6" s="230">
        <f t="shared" ref="V6:V38" si="0">IF(AC6&gt;0,IF(SUM(X6:Y6)/AC6&gt;0,2,IF(AND(SUM(X6:Y6)/AC6=0,Z6/AC6&gt;0),3,IF(AND((AB6/AC6+AA6/AC6)=1,AA6/AC6&gt;0),4,5))),0)</f>
        <v>2</v>
      </c>
      <c r="W6" s="182">
        <f t="shared" ref="W6:W38" si="1">COUNTIF(AG6:AV6,"б")</f>
        <v>0</v>
      </c>
      <c r="X6" s="182">
        <f t="shared" ref="X6:X16" si="2">COUNTIF(AG6:AV6,"д")</f>
        <v>0</v>
      </c>
      <c r="Y6" s="182">
        <f t="shared" ref="Y6:Y38" si="3">COUNTIF(AG6:AV6,2)+COUNTIF(AG6:AV6,"н")+COUNTIF(AG6:AV6,"д")</f>
        <v>1</v>
      </c>
      <c r="Z6" s="182">
        <f t="shared" ref="Z6:Z38" si="4">COUNTIF(AG6:AV6,Z$5)</f>
        <v>4</v>
      </c>
      <c r="AA6" s="182">
        <f t="shared" ref="AA6:AA38" si="5">COUNTIF(AG6:AV6,AA$5)</f>
        <v>4</v>
      </c>
      <c r="AB6" s="182">
        <f t="shared" ref="AB6:AB38" si="6">COUNTIF(AG6:AV6,AB$5)</f>
        <v>4</v>
      </c>
      <c r="AC6" s="182">
        <f t="shared" ref="AC6:AC39" si="7">SUM(X6:AB6)</f>
        <v>13</v>
      </c>
      <c r="AD6" s="272">
        <f t="shared" ref="AD6:AD39" si="8">IF(ISERROR(((X6+Y6)*2+Z6*3+AA6*4+AB6*5)/SUM(X6,Y6:AB6)),"",((X6+Y6)*2+Z6*3+AA6*4+AB6*5)/SUM(X6,Y6:AB6))</f>
        <v>3.8461538461538463</v>
      </c>
      <c r="AE6" s="90">
        <f t="shared" ref="AE6:AE38" si="9">IF(AX6=5,0.5,IF(AX6=4,0.25,IF(AX6&lt;=3,0)))</f>
        <v>0</v>
      </c>
      <c r="AG6" s="229">
        <f t="shared" ref="AG6:AG38" si="10">IF(ISERROR(VALUE(LEFT(F6))),LEFT(F6),VALUE(LEFT(F6)))</f>
        <v>5</v>
      </c>
      <c r="AH6" s="229">
        <f t="shared" ref="AH6:AH38" si="11">IF(ISERROR(VALUE(LEFT(G6))),LEFT(G6),VALUE(LEFT(G6)))</f>
        <v>5</v>
      </c>
      <c r="AI6" s="229">
        <f t="shared" ref="AI6:AI38" si="12">IF(ISERROR(VALUE(LEFT(H6))),LEFT(H6),VALUE(LEFT(H6)))</f>
        <v>5</v>
      </c>
      <c r="AJ6" s="229">
        <f t="shared" ref="AJ6:AJ38" si="13">IF(ISERROR(VALUE(LEFT(I6))),LEFT(I6),VALUE(LEFT(I6)))</f>
        <v>5</v>
      </c>
      <c r="AK6" s="229">
        <f t="shared" ref="AK6:AK38" si="14">IF(ISERROR(VALUE(LEFT(J6))),LEFT(J6),VALUE(LEFT(J6)))</f>
        <v>4</v>
      </c>
      <c r="AL6" s="229">
        <f t="shared" ref="AL6:AL38" si="15">IF(ISERROR(VALUE(LEFT(K6))),LEFT(K6),VALUE(LEFT(K6)))</f>
        <v>4</v>
      </c>
      <c r="AM6" s="229">
        <f t="shared" ref="AM6:AM38" si="16">IF(ISERROR(VALUE(LEFT(L6))),LEFT(L6),VALUE(LEFT(L6)))</f>
        <v>4</v>
      </c>
      <c r="AN6" s="229">
        <f t="shared" ref="AN6:AN38" si="17">IF(ISERROR(VALUE(LEFT(M6))),LEFT(M6),VALUE(LEFT(M6)))</f>
        <v>3</v>
      </c>
      <c r="AO6" s="229">
        <f t="shared" ref="AO6:AO38" si="18">IF(ISERROR(VALUE(LEFT(N6))),LEFT(N6),VALUE(LEFT(N6)))</f>
        <v>3</v>
      </c>
      <c r="AP6" s="229">
        <f t="shared" ref="AP6:AP38" si="19">IF(ISERROR(VALUE(LEFT(O6))),LEFT(O6),VALUE(LEFT(O6)))</f>
        <v>3</v>
      </c>
      <c r="AQ6" s="229">
        <f t="shared" ref="AQ6:AQ38" si="20">IF(ISERROR(VALUE(LEFT(P6))),LEFT(P6),VALUE(LEFT(P6)))</f>
        <v>3</v>
      </c>
      <c r="AR6" s="229">
        <f t="shared" ref="AR6:AR38" si="21">IF(ISERROR(VALUE(LEFT(Q6))),LEFT(Q6),VALUE(LEFT(Q6)))</f>
        <v>2</v>
      </c>
      <c r="AS6" s="229">
        <f t="shared" ref="AS6:AS38" si="22">IF(ISERROR(VALUE(LEFT(R6))),LEFT(R6),VALUE(LEFT(R6)))</f>
        <v>4</v>
      </c>
      <c r="AT6" s="229" t="str">
        <f t="shared" ref="AT6:AT38" si="23">IF(ISERROR(VALUE(LEFT(S6))),LEFT(S6),VALUE(LEFT(S6)))</f>
        <v/>
      </c>
      <c r="AU6" s="229" t="str">
        <f t="shared" ref="AU6:AU38" si="24">IF(ISERROR(VALUE(LEFT(T6))),LEFT(T6),VALUE(LEFT(T6)))</f>
        <v/>
      </c>
      <c r="AV6" s="229" t="str">
        <f t="shared" ref="AV6:AV38" si="25">IF(ISERROR(VALUE(LEFT(U6))),LEFT(U6),VALUE(LEFT(U6)))</f>
        <v/>
      </c>
      <c r="AW6" s="230">
        <f t="shared" ref="AW6:AW38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25">
      <c r="A7" s="73">
        <v>2</v>
      </c>
      <c r="B7" s="74" t="s">
        <v>287</v>
      </c>
      <c r="C7" s="276" t="s">
        <v>31</v>
      </c>
      <c r="D7" s="322" t="s">
        <v>1087</v>
      </c>
      <c r="E7" s="77">
        <v>2533</v>
      </c>
      <c r="F7" s="78">
        <v>4</v>
      </c>
      <c r="G7" s="78">
        <v>4</v>
      </c>
      <c r="H7" s="78">
        <v>5</v>
      </c>
      <c r="I7" s="78">
        <v>5</v>
      </c>
      <c r="J7" s="78">
        <v>4</v>
      </c>
      <c r="K7" s="78">
        <v>3</v>
      </c>
      <c r="L7" s="78">
        <v>4</v>
      </c>
      <c r="M7" s="78">
        <v>3</v>
      </c>
      <c r="N7" s="78">
        <v>4</v>
      </c>
      <c r="O7" s="78">
        <v>3</v>
      </c>
      <c r="P7" s="78">
        <v>3</v>
      </c>
      <c r="Q7" s="78">
        <v>4</v>
      </c>
      <c r="R7" s="78">
        <v>3</v>
      </c>
      <c r="S7" s="78"/>
      <c r="T7" s="78"/>
      <c r="U7" s="78"/>
      <c r="V7" s="230">
        <f t="shared" si="0"/>
        <v>3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5</v>
      </c>
      <c r="AA7" s="182">
        <f t="shared" si="5"/>
        <v>6</v>
      </c>
      <c r="AB7" s="182">
        <f t="shared" si="6"/>
        <v>2</v>
      </c>
      <c r="AC7" s="182">
        <f t="shared" si="7"/>
        <v>13</v>
      </c>
      <c r="AD7" s="272">
        <f t="shared" si="8"/>
        <v>3.7692307692307692</v>
      </c>
      <c r="AE7" s="90">
        <f t="shared" si="9"/>
        <v>0</v>
      </c>
      <c r="AG7" s="229">
        <f t="shared" si="10"/>
        <v>4</v>
      </c>
      <c r="AH7" s="229">
        <f t="shared" si="11"/>
        <v>4</v>
      </c>
      <c r="AI7" s="229">
        <f t="shared" si="12"/>
        <v>5</v>
      </c>
      <c r="AJ7" s="229">
        <f t="shared" si="13"/>
        <v>5</v>
      </c>
      <c r="AK7" s="229">
        <f t="shared" si="14"/>
        <v>4</v>
      </c>
      <c r="AL7" s="229">
        <f t="shared" si="15"/>
        <v>3</v>
      </c>
      <c r="AM7" s="229">
        <f t="shared" si="16"/>
        <v>4</v>
      </c>
      <c r="AN7" s="229">
        <f t="shared" si="17"/>
        <v>3</v>
      </c>
      <c r="AO7" s="229">
        <f t="shared" si="18"/>
        <v>4</v>
      </c>
      <c r="AP7" s="229">
        <f t="shared" si="19"/>
        <v>3</v>
      </c>
      <c r="AQ7" s="229">
        <f t="shared" si="20"/>
        <v>3</v>
      </c>
      <c r="AR7" s="229">
        <f t="shared" si="21"/>
        <v>4</v>
      </c>
      <c r="AS7" s="229">
        <f t="shared" si="22"/>
        <v>3</v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25">
      <c r="A8" s="73">
        <v>3</v>
      </c>
      <c r="B8" s="74" t="s">
        <v>287</v>
      </c>
      <c r="C8" s="276" t="s">
        <v>31</v>
      </c>
      <c r="D8" s="322" t="s">
        <v>1088</v>
      </c>
      <c r="E8" s="77">
        <v>2533</v>
      </c>
      <c r="F8" s="78">
        <v>5</v>
      </c>
      <c r="G8" s="78">
        <v>5</v>
      </c>
      <c r="H8" s="78">
        <v>5</v>
      </c>
      <c r="I8" s="78">
        <v>5</v>
      </c>
      <c r="J8" s="78">
        <v>4</v>
      </c>
      <c r="K8" s="78">
        <v>5</v>
      </c>
      <c r="L8" s="78">
        <v>5</v>
      </c>
      <c r="M8" s="78">
        <v>4</v>
      </c>
      <c r="N8" s="78">
        <v>5</v>
      </c>
      <c r="O8" s="78">
        <v>4</v>
      </c>
      <c r="P8" s="78">
        <v>5</v>
      </c>
      <c r="Q8" s="78">
        <v>5</v>
      </c>
      <c r="R8" s="78">
        <v>5</v>
      </c>
      <c r="S8" s="78"/>
      <c r="T8" s="78"/>
      <c r="U8" s="78"/>
      <c r="V8" s="230">
        <f t="shared" si="0"/>
        <v>4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0</v>
      </c>
      <c r="AA8" s="182">
        <f t="shared" si="5"/>
        <v>3</v>
      </c>
      <c r="AB8" s="182">
        <f t="shared" si="6"/>
        <v>10</v>
      </c>
      <c r="AC8" s="182">
        <f t="shared" si="7"/>
        <v>13</v>
      </c>
      <c r="AD8" s="272">
        <f t="shared" si="8"/>
        <v>4.7692307692307692</v>
      </c>
      <c r="AE8" s="90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5</v>
      </c>
      <c r="AJ8" s="229">
        <f t="shared" si="13"/>
        <v>5</v>
      </c>
      <c r="AK8" s="229">
        <f t="shared" si="14"/>
        <v>4</v>
      </c>
      <c r="AL8" s="229">
        <f t="shared" si="15"/>
        <v>5</v>
      </c>
      <c r="AM8" s="229">
        <f t="shared" si="16"/>
        <v>5</v>
      </c>
      <c r="AN8" s="229">
        <f t="shared" si="17"/>
        <v>4</v>
      </c>
      <c r="AO8" s="229">
        <f t="shared" si="18"/>
        <v>5</v>
      </c>
      <c r="AP8" s="229">
        <f t="shared" si="19"/>
        <v>4</v>
      </c>
      <c r="AQ8" s="229">
        <f t="shared" si="20"/>
        <v>5</v>
      </c>
      <c r="AR8" s="229">
        <f t="shared" si="21"/>
        <v>5</v>
      </c>
      <c r="AS8" s="229">
        <f t="shared" si="22"/>
        <v>5</v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287</v>
      </c>
      <c r="C9" s="276" t="s">
        <v>31</v>
      </c>
      <c r="D9" s="277" t="s">
        <v>1089</v>
      </c>
      <c r="E9" s="77">
        <v>2533</v>
      </c>
      <c r="F9" s="78">
        <v>4</v>
      </c>
      <c r="G9" s="78">
        <v>5</v>
      </c>
      <c r="H9" s="78">
        <v>5</v>
      </c>
      <c r="I9" s="78">
        <v>3</v>
      </c>
      <c r="J9" s="78">
        <v>5</v>
      </c>
      <c r="K9" s="78">
        <v>5</v>
      </c>
      <c r="L9" s="78">
        <v>4</v>
      </c>
      <c r="M9" s="78">
        <v>5</v>
      </c>
      <c r="N9" s="78">
        <v>4</v>
      </c>
      <c r="O9" s="78">
        <v>4</v>
      </c>
      <c r="P9" s="78">
        <v>4</v>
      </c>
      <c r="Q9" s="78">
        <v>5</v>
      </c>
      <c r="R9" s="78">
        <v>4</v>
      </c>
      <c r="S9" s="78"/>
      <c r="T9" s="78"/>
      <c r="U9" s="78"/>
      <c r="V9" s="230">
        <f t="shared" si="0"/>
        <v>3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1</v>
      </c>
      <c r="AA9" s="182">
        <f t="shared" si="5"/>
        <v>6</v>
      </c>
      <c r="AB9" s="182">
        <f t="shared" si="6"/>
        <v>6</v>
      </c>
      <c r="AC9" s="182">
        <f t="shared" si="7"/>
        <v>13</v>
      </c>
      <c r="AD9" s="272">
        <f t="shared" si="8"/>
        <v>4.384615384615385</v>
      </c>
      <c r="AE9" s="90">
        <f t="shared" si="9"/>
        <v>0</v>
      </c>
      <c r="AG9" s="229">
        <f t="shared" si="10"/>
        <v>4</v>
      </c>
      <c r="AH9" s="229">
        <f t="shared" si="11"/>
        <v>5</v>
      </c>
      <c r="AI9" s="229">
        <f t="shared" si="12"/>
        <v>5</v>
      </c>
      <c r="AJ9" s="229">
        <f t="shared" si="13"/>
        <v>3</v>
      </c>
      <c r="AK9" s="229">
        <f t="shared" si="14"/>
        <v>5</v>
      </c>
      <c r="AL9" s="229">
        <f t="shared" si="15"/>
        <v>5</v>
      </c>
      <c r="AM9" s="229">
        <f t="shared" si="16"/>
        <v>4</v>
      </c>
      <c r="AN9" s="229">
        <f t="shared" si="17"/>
        <v>5</v>
      </c>
      <c r="AO9" s="229">
        <f t="shared" si="18"/>
        <v>4</v>
      </c>
      <c r="AP9" s="229">
        <f t="shared" si="19"/>
        <v>4</v>
      </c>
      <c r="AQ9" s="229">
        <f t="shared" si="20"/>
        <v>4</v>
      </c>
      <c r="AR9" s="229">
        <f t="shared" si="21"/>
        <v>5</v>
      </c>
      <c r="AS9" s="229">
        <f t="shared" si="22"/>
        <v>4</v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25">
      <c r="A10" s="73">
        <v>5</v>
      </c>
      <c r="B10" s="74" t="s">
        <v>287</v>
      </c>
      <c r="C10" s="276" t="s">
        <v>31</v>
      </c>
      <c r="D10" s="322" t="s">
        <v>1090</v>
      </c>
      <c r="E10" s="77">
        <v>2533</v>
      </c>
      <c r="F10" s="78">
        <v>5</v>
      </c>
      <c r="G10" s="78">
        <v>4</v>
      </c>
      <c r="H10" s="78">
        <v>4</v>
      </c>
      <c r="I10" s="78">
        <v>5</v>
      </c>
      <c r="J10" s="78">
        <v>5</v>
      </c>
      <c r="K10" s="78">
        <v>4</v>
      </c>
      <c r="L10" s="78">
        <v>4</v>
      </c>
      <c r="M10" s="78">
        <v>4</v>
      </c>
      <c r="N10" s="78">
        <v>5</v>
      </c>
      <c r="O10" s="78">
        <v>4</v>
      </c>
      <c r="P10" s="78">
        <v>5</v>
      </c>
      <c r="Q10" s="78">
        <v>5</v>
      </c>
      <c r="R10" s="78">
        <v>5</v>
      </c>
      <c r="S10" s="78"/>
      <c r="T10" s="78"/>
      <c r="U10" s="78"/>
      <c r="V10" s="230">
        <f t="shared" si="0"/>
        <v>4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6</v>
      </c>
      <c r="AB10" s="182">
        <f t="shared" si="6"/>
        <v>7</v>
      </c>
      <c r="AC10" s="182">
        <f t="shared" si="7"/>
        <v>13</v>
      </c>
      <c r="AD10" s="272">
        <f t="shared" si="8"/>
        <v>4.5384615384615383</v>
      </c>
      <c r="AE10" s="90">
        <f t="shared" si="9"/>
        <v>0</v>
      </c>
      <c r="AG10" s="229">
        <f t="shared" si="10"/>
        <v>5</v>
      </c>
      <c r="AH10" s="229">
        <f t="shared" si="11"/>
        <v>4</v>
      </c>
      <c r="AI10" s="229">
        <f t="shared" si="12"/>
        <v>4</v>
      </c>
      <c r="AJ10" s="229">
        <f t="shared" si="13"/>
        <v>5</v>
      </c>
      <c r="AK10" s="229">
        <f t="shared" si="14"/>
        <v>5</v>
      </c>
      <c r="AL10" s="229">
        <f t="shared" si="15"/>
        <v>4</v>
      </c>
      <c r="AM10" s="229">
        <f t="shared" si="16"/>
        <v>4</v>
      </c>
      <c r="AN10" s="229">
        <f t="shared" si="17"/>
        <v>4</v>
      </c>
      <c r="AO10" s="229">
        <f t="shared" si="18"/>
        <v>5</v>
      </c>
      <c r="AP10" s="229">
        <f t="shared" si="19"/>
        <v>4</v>
      </c>
      <c r="AQ10" s="229">
        <f t="shared" si="20"/>
        <v>5</v>
      </c>
      <c r="AR10" s="229">
        <f t="shared" si="21"/>
        <v>5</v>
      </c>
      <c r="AS10" s="229">
        <f t="shared" si="22"/>
        <v>5</v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25">
      <c r="A11" s="73">
        <v>6</v>
      </c>
      <c r="B11" s="74" t="s">
        <v>287</v>
      </c>
      <c r="C11" s="276" t="s">
        <v>31</v>
      </c>
      <c r="D11" s="322" t="s">
        <v>1091</v>
      </c>
      <c r="E11" s="77">
        <v>2533</v>
      </c>
      <c r="F11" s="78">
        <v>5</v>
      </c>
      <c r="G11" s="78">
        <v>5</v>
      </c>
      <c r="H11" s="78">
        <v>5</v>
      </c>
      <c r="I11" s="78">
        <v>5</v>
      </c>
      <c r="J11" s="78">
        <v>5</v>
      </c>
      <c r="K11" s="78">
        <v>4</v>
      </c>
      <c r="L11" s="78">
        <v>4</v>
      </c>
      <c r="M11" s="78">
        <v>4</v>
      </c>
      <c r="N11" s="78">
        <v>4</v>
      </c>
      <c r="O11" s="78">
        <v>3</v>
      </c>
      <c r="P11" s="78">
        <v>4</v>
      </c>
      <c r="Q11" s="78">
        <v>4</v>
      </c>
      <c r="R11" s="78">
        <v>4</v>
      </c>
      <c r="S11" s="78"/>
      <c r="T11" s="78"/>
      <c r="U11" s="78"/>
      <c r="V11" s="23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1</v>
      </c>
      <c r="AA11" s="182">
        <f t="shared" si="5"/>
        <v>7</v>
      </c>
      <c r="AB11" s="182">
        <f t="shared" si="6"/>
        <v>5</v>
      </c>
      <c r="AC11" s="182">
        <f t="shared" si="7"/>
        <v>13</v>
      </c>
      <c r="AD11" s="272">
        <f t="shared" si="8"/>
        <v>4.3076923076923075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4</v>
      </c>
      <c r="AM11" s="229">
        <f t="shared" si="16"/>
        <v>4</v>
      </c>
      <c r="AN11" s="229">
        <f t="shared" si="17"/>
        <v>4</v>
      </c>
      <c r="AO11" s="229">
        <f t="shared" si="18"/>
        <v>4</v>
      </c>
      <c r="AP11" s="229">
        <f t="shared" si="19"/>
        <v>3</v>
      </c>
      <c r="AQ11" s="229">
        <f t="shared" si="20"/>
        <v>4</v>
      </c>
      <c r="AR11" s="229">
        <f t="shared" si="21"/>
        <v>4</v>
      </c>
      <c r="AS11" s="229">
        <f t="shared" si="22"/>
        <v>4</v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287</v>
      </c>
      <c r="C12" s="276" t="s">
        <v>31</v>
      </c>
      <c r="D12" s="277" t="s">
        <v>1092</v>
      </c>
      <c r="E12" s="77">
        <v>2533</v>
      </c>
      <c r="F12" s="78">
        <v>5</v>
      </c>
      <c r="G12" s="78">
        <v>4</v>
      </c>
      <c r="H12" s="78">
        <v>5</v>
      </c>
      <c r="I12" s="78">
        <v>3</v>
      </c>
      <c r="J12" s="78">
        <v>4</v>
      </c>
      <c r="K12" s="78">
        <v>5</v>
      </c>
      <c r="L12" s="78">
        <v>5</v>
      </c>
      <c r="M12" s="78">
        <v>3</v>
      </c>
      <c r="N12" s="78">
        <v>5</v>
      </c>
      <c r="O12" s="78">
        <v>4</v>
      </c>
      <c r="P12" s="78">
        <v>5</v>
      </c>
      <c r="Q12" s="78">
        <v>5</v>
      </c>
      <c r="R12" s="78">
        <v>4</v>
      </c>
      <c r="S12" s="78"/>
      <c r="T12" s="78"/>
      <c r="U12" s="78"/>
      <c r="V12" s="230">
        <f t="shared" si="0"/>
        <v>3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2</v>
      </c>
      <c r="AA12" s="182">
        <f t="shared" si="5"/>
        <v>4</v>
      </c>
      <c r="AB12" s="182">
        <f t="shared" si="6"/>
        <v>7</v>
      </c>
      <c r="AC12" s="182">
        <f t="shared" si="7"/>
        <v>13</v>
      </c>
      <c r="AD12" s="272">
        <f t="shared" si="8"/>
        <v>4.384615384615385</v>
      </c>
      <c r="AE12" s="90">
        <f t="shared" si="9"/>
        <v>0</v>
      </c>
      <c r="AG12" s="229">
        <f t="shared" si="10"/>
        <v>5</v>
      </c>
      <c r="AH12" s="229">
        <f t="shared" si="11"/>
        <v>4</v>
      </c>
      <c r="AI12" s="229">
        <f t="shared" si="12"/>
        <v>5</v>
      </c>
      <c r="AJ12" s="229">
        <f t="shared" si="13"/>
        <v>3</v>
      </c>
      <c r="AK12" s="229">
        <f t="shared" si="14"/>
        <v>4</v>
      </c>
      <c r="AL12" s="229">
        <f t="shared" si="15"/>
        <v>5</v>
      </c>
      <c r="AM12" s="229">
        <f t="shared" si="16"/>
        <v>5</v>
      </c>
      <c r="AN12" s="229">
        <f t="shared" si="17"/>
        <v>3</v>
      </c>
      <c r="AO12" s="229">
        <f t="shared" si="18"/>
        <v>5</v>
      </c>
      <c r="AP12" s="229">
        <f t="shared" si="19"/>
        <v>4</v>
      </c>
      <c r="AQ12" s="229">
        <f t="shared" si="20"/>
        <v>5</v>
      </c>
      <c r="AR12" s="229">
        <f t="shared" si="21"/>
        <v>5</v>
      </c>
      <c r="AS12" s="229">
        <f t="shared" si="22"/>
        <v>4</v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25">
      <c r="A13" s="73">
        <v>8</v>
      </c>
      <c r="B13" s="74" t="s">
        <v>287</v>
      </c>
      <c r="C13" s="276" t="s">
        <v>31</v>
      </c>
      <c r="D13" s="322" t="s">
        <v>1093</v>
      </c>
      <c r="E13" s="77">
        <v>2533</v>
      </c>
      <c r="F13" s="78">
        <v>5</v>
      </c>
      <c r="G13" s="78">
        <v>4</v>
      </c>
      <c r="H13" s="78">
        <v>4</v>
      </c>
      <c r="I13" s="78">
        <v>5</v>
      </c>
      <c r="J13" s="78">
        <v>4</v>
      </c>
      <c r="K13" s="78">
        <v>3</v>
      </c>
      <c r="L13" s="78">
        <v>4</v>
      </c>
      <c r="M13" s="78">
        <v>4</v>
      </c>
      <c r="N13" s="78">
        <v>4</v>
      </c>
      <c r="O13" s="78">
        <v>4</v>
      </c>
      <c r="P13" s="78">
        <v>3</v>
      </c>
      <c r="Q13" s="78">
        <v>3</v>
      </c>
      <c r="R13" s="78">
        <v>4</v>
      </c>
      <c r="S13" s="78"/>
      <c r="T13" s="78"/>
      <c r="U13" s="78"/>
      <c r="V13" s="230">
        <f t="shared" si="0"/>
        <v>3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3</v>
      </c>
      <c r="AA13" s="182">
        <f t="shared" si="5"/>
        <v>8</v>
      </c>
      <c r="AB13" s="182">
        <f t="shared" si="6"/>
        <v>2</v>
      </c>
      <c r="AC13" s="182">
        <f t="shared" si="7"/>
        <v>13</v>
      </c>
      <c r="AD13" s="272">
        <f t="shared" si="8"/>
        <v>3.9230769230769229</v>
      </c>
      <c r="AE13" s="90">
        <f t="shared" si="9"/>
        <v>0</v>
      </c>
      <c r="AG13" s="229">
        <f t="shared" si="10"/>
        <v>5</v>
      </c>
      <c r="AH13" s="229">
        <f t="shared" si="11"/>
        <v>4</v>
      </c>
      <c r="AI13" s="229">
        <f t="shared" si="12"/>
        <v>4</v>
      </c>
      <c r="AJ13" s="229">
        <f t="shared" si="13"/>
        <v>5</v>
      </c>
      <c r="AK13" s="229">
        <f t="shared" si="14"/>
        <v>4</v>
      </c>
      <c r="AL13" s="229">
        <f t="shared" si="15"/>
        <v>3</v>
      </c>
      <c r="AM13" s="229">
        <f t="shared" si="16"/>
        <v>4</v>
      </c>
      <c r="AN13" s="229">
        <f t="shared" si="17"/>
        <v>4</v>
      </c>
      <c r="AO13" s="229">
        <f t="shared" si="18"/>
        <v>4</v>
      </c>
      <c r="AP13" s="229">
        <f t="shared" si="19"/>
        <v>4</v>
      </c>
      <c r="AQ13" s="229">
        <f t="shared" si="20"/>
        <v>3</v>
      </c>
      <c r="AR13" s="229">
        <f t="shared" si="21"/>
        <v>3</v>
      </c>
      <c r="AS13" s="229">
        <f t="shared" si="22"/>
        <v>4</v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25">
      <c r="A14" s="73">
        <v>9</v>
      </c>
      <c r="B14" s="273"/>
      <c r="C14" s="276" t="s">
        <v>31</v>
      </c>
      <c r="D14" s="322" t="s">
        <v>1094</v>
      </c>
      <c r="E14" s="77">
        <v>2533</v>
      </c>
      <c r="F14" s="78">
        <v>5</v>
      </c>
      <c r="G14" s="78">
        <v>5</v>
      </c>
      <c r="H14" s="78">
        <v>4</v>
      </c>
      <c r="I14" s="78">
        <v>5</v>
      </c>
      <c r="J14" s="78">
        <v>5</v>
      </c>
      <c r="K14" s="78">
        <v>4</v>
      </c>
      <c r="L14" s="78">
        <v>5</v>
      </c>
      <c r="M14" s="78">
        <v>4</v>
      </c>
      <c r="N14" s="78">
        <v>4</v>
      </c>
      <c r="O14" s="78">
        <v>4</v>
      </c>
      <c r="P14" s="78">
        <v>4</v>
      </c>
      <c r="Q14" s="78">
        <v>3</v>
      </c>
      <c r="R14" s="78">
        <v>4</v>
      </c>
      <c r="S14" s="78"/>
      <c r="T14" s="78"/>
      <c r="U14" s="78"/>
      <c r="V14" s="230">
        <f t="shared" si="0"/>
        <v>3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1</v>
      </c>
      <c r="AA14" s="226">
        <f t="shared" si="5"/>
        <v>7</v>
      </c>
      <c r="AB14" s="226">
        <f t="shared" si="6"/>
        <v>5</v>
      </c>
      <c r="AC14" s="226">
        <f t="shared" si="7"/>
        <v>13</v>
      </c>
      <c r="AD14" s="227">
        <f t="shared" si="8"/>
        <v>4.3076923076923075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>
        <f t="shared" si="12"/>
        <v>4</v>
      </c>
      <c r="AJ14" s="229">
        <f t="shared" si="13"/>
        <v>5</v>
      </c>
      <c r="AK14" s="229">
        <f t="shared" si="14"/>
        <v>5</v>
      </c>
      <c r="AL14" s="229">
        <f t="shared" si="15"/>
        <v>4</v>
      </c>
      <c r="AM14" s="229">
        <f t="shared" si="16"/>
        <v>5</v>
      </c>
      <c r="AN14" s="229">
        <f t="shared" si="17"/>
        <v>4</v>
      </c>
      <c r="AO14" s="229">
        <f t="shared" si="18"/>
        <v>4</v>
      </c>
      <c r="AP14" s="229">
        <f t="shared" si="19"/>
        <v>4</v>
      </c>
      <c r="AQ14" s="229">
        <f t="shared" si="20"/>
        <v>4</v>
      </c>
      <c r="AR14" s="229">
        <f t="shared" si="21"/>
        <v>3</v>
      </c>
      <c r="AS14" s="229">
        <f t="shared" si="22"/>
        <v>4</v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25">
      <c r="A15" s="73">
        <v>10</v>
      </c>
      <c r="B15" s="273"/>
      <c r="C15" s="276" t="s">
        <v>31</v>
      </c>
      <c r="D15" s="322" t="s">
        <v>1095</v>
      </c>
      <c r="E15" s="77">
        <v>2533</v>
      </c>
      <c r="F15" s="78">
        <v>5</v>
      </c>
      <c r="G15" s="78">
        <v>5</v>
      </c>
      <c r="H15" s="78">
        <v>4</v>
      </c>
      <c r="I15" s="78">
        <v>4</v>
      </c>
      <c r="J15" s="78">
        <v>4</v>
      </c>
      <c r="K15" s="78">
        <v>4</v>
      </c>
      <c r="L15" s="78">
        <v>4</v>
      </c>
      <c r="M15" s="78">
        <v>4</v>
      </c>
      <c r="N15" s="78">
        <v>4</v>
      </c>
      <c r="O15" s="78">
        <v>4</v>
      </c>
      <c r="P15" s="78">
        <v>5</v>
      </c>
      <c r="Q15" s="78">
        <v>4</v>
      </c>
      <c r="R15" s="78">
        <v>4</v>
      </c>
      <c r="S15" s="78"/>
      <c r="T15" s="78"/>
      <c r="U15" s="78"/>
      <c r="V15" s="230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10</v>
      </c>
      <c r="AB15" s="226">
        <f t="shared" si="6"/>
        <v>3</v>
      </c>
      <c r="AC15" s="226">
        <f t="shared" si="7"/>
        <v>13</v>
      </c>
      <c r="AD15" s="227">
        <f t="shared" si="8"/>
        <v>4.2307692307692308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>
        <f t="shared" si="12"/>
        <v>4</v>
      </c>
      <c r="AJ15" s="229">
        <f t="shared" si="13"/>
        <v>4</v>
      </c>
      <c r="AK15" s="229">
        <f t="shared" si="14"/>
        <v>4</v>
      </c>
      <c r="AL15" s="229">
        <f t="shared" si="15"/>
        <v>4</v>
      </c>
      <c r="AM15" s="229">
        <f t="shared" si="16"/>
        <v>4</v>
      </c>
      <c r="AN15" s="229">
        <f t="shared" si="17"/>
        <v>4</v>
      </c>
      <c r="AO15" s="229">
        <f t="shared" si="18"/>
        <v>4</v>
      </c>
      <c r="AP15" s="229">
        <f t="shared" si="19"/>
        <v>4</v>
      </c>
      <c r="AQ15" s="229">
        <f t="shared" si="20"/>
        <v>5</v>
      </c>
      <c r="AR15" s="229">
        <f t="shared" si="21"/>
        <v>4</v>
      </c>
      <c r="AS15" s="229">
        <f t="shared" si="22"/>
        <v>4</v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25">
      <c r="A16" s="73">
        <v>11</v>
      </c>
      <c r="B16" s="273"/>
      <c r="C16" s="276" t="s">
        <v>31</v>
      </c>
      <c r="D16" s="322" t="s">
        <v>1096</v>
      </c>
      <c r="E16" s="77">
        <v>2533</v>
      </c>
      <c r="F16" s="78">
        <v>5</v>
      </c>
      <c r="G16" s="78">
        <v>4</v>
      </c>
      <c r="H16" s="78">
        <v>4</v>
      </c>
      <c r="I16" s="78">
        <v>4</v>
      </c>
      <c r="J16" s="78">
        <v>4</v>
      </c>
      <c r="K16" s="78">
        <v>4</v>
      </c>
      <c r="L16" s="78">
        <v>4</v>
      </c>
      <c r="M16" s="78">
        <v>4</v>
      </c>
      <c r="N16" s="78">
        <v>4</v>
      </c>
      <c r="O16" s="78">
        <v>3</v>
      </c>
      <c r="P16" s="78">
        <v>3</v>
      </c>
      <c r="Q16" s="78">
        <v>4</v>
      </c>
      <c r="R16" s="78">
        <v>4</v>
      </c>
      <c r="S16" s="78"/>
      <c r="T16" s="78"/>
      <c r="U16" s="78"/>
      <c r="V16" s="230">
        <f t="shared" si="0"/>
        <v>3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2</v>
      </c>
      <c r="AA16" s="226">
        <f t="shared" si="5"/>
        <v>10</v>
      </c>
      <c r="AB16" s="226">
        <f t="shared" si="6"/>
        <v>1</v>
      </c>
      <c r="AC16" s="226">
        <f t="shared" si="7"/>
        <v>13</v>
      </c>
      <c r="AD16" s="227">
        <f t="shared" si="8"/>
        <v>3.9230769230769229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4</v>
      </c>
      <c r="AI16" s="229">
        <f t="shared" si="12"/>
        <v>4</v>
      </c>
      <c r="AJ16" s="229">
        <f t="shared" si="13"/>
        <v>4</v>
      </c>
      <c r="AK16" s="229">
        <f t="shared" si="14"/>
        <v>4</v>
      </c>
      <c r="AL16" s="229">
        <f t="shared" si="15"/>
        <v>4</v>
      </c>
      <c r="AM16" s="229">
        <f t="shared" si="16"/>
        <v>4</v>
      </c>
      <c r="AN16" s="229">
        <f t="shared" si="17"/>
        <v>4</v>
      </c>
      <c r="AO16" s="229">
        <f t="shared" si="18"/>
        <v>4</v>
      </c>
      <c r="AP16" s="229">
        <f t="shared" si="19"/>
        <v>3</v>
      </c>
      <c r="AQ16" s="229">
        <f t="shared" si="20"/>
        <v>3</v>
      </c>
      <c r="AR16" s="229">
        <f t="shared" si="21"/>
        <v>4</v>
      </c>
      <c r="AS16" s="229">
        <f t="shared" si="22"/>
        <v>4</v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4"/>
      <c r="C17" s="276" t="s">
        <v>110</v>
      </c>
      <c r="D17" s="277" t="s">
        <v>1097</v>
      </c>
      <c r="E17" s="77">
        <v>2533</v>
      </c>
      <c r="F17" s="78">
        <v>5</v>
      </c>
      <c r="G17" s="78">
        <v>5</v>
      </c>
      <c r="H17" s="78">
        <v>5</v>
      </c>
      <c r="I17" s="78">
        <v>5</v>
      </c>
      <c r="J17" s="78">
        <v>5</v>
      </c>
      <c r="K17" s="78">
        <v>5</v>
      </c>
      <c r="L17" s="78">
        <v>5</v>
      </c>
      <c r="M17" s="78">
        <v>5</v>
      </c>
      <c r="N17" s="78">
        <v>5</v>
      </c>
      <c r="O17" s="78">
        <v>4</v>
      </c>
      <c r="P17" s="78">
        <v>5</v>
      </c>
      <c r="Q17" s="78">
        <v>5</v>
      </c>
      <c r="R17" s="78">
        <v>4</v>
      </c>
      <c r="S17" s="78"/>
      <c r="T17" s="78"/>
      <c r="U17" s="78"/>
      <c r="V17" s="230">
        <f t="shared" si="0"/>
        <v>4</v>
      </c>
      <c r="W17" s="226">
        <f t="shared" si="1"/>
        <v>0</v>
      </c>
      <c r="X17" s="226">
        <f t="shared" ref="X17:X38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2</v>
      </c>
      <c r="AB17" s="226">
        <f t="shared" si="6"/>
        <v>11</v>
      </c>
      <c r="AC17" s="226">
        <f t="shared" si="7"/>
        <v>13</v>
      </c>
      <c r="AD17" s="227">
        <f t="shared" si="8"/>
        <v>4.8461538461538458</v>
      </c>
      <c r="AE17" s="228">
        <f t="shared" si="9"/>
        <v>0</v>
      </c>
      <c r="AF17" s="1"/>
      <c r="AG17" s="229">
        <f t="shared" si="10"/>
        <v>5</v>
      </c>
      <c r="AH17" s="229">
        <f t="shared" si="11"/>
        <v>5</v>
      </c>
      <c r="AI17" s="229">
        <f t="shared" si="12"/>
        <v>5</v>
      </c>
      <c r="AJ17" s="229">
        <f t="shared" si="13"/>
        <v>5</v>
      </c>
      <c r="AK17" s="229">
        <f t="shared" si="14"/>
        <v>5</v>
      </c>
      <c r="AL17" s="229">
        <f t="shared" si="15"/>
        <v>5</v>
      </c>
      <c r="AM17" s="229">
        <f t="shared" si="16"/>
        <v>5</v>
      </c>
      <c r="AN17" s="229">
        <f t="shared" si="17"/>
        <v>5</v>
      </c>
      <c r="AO17" s="229">
        <f t="shared" si="18"/>
        <v>5</v>
      </c>
      <c r="AP17" s="229">
        <f t="shared" si="19"/>
        <v>4</v>
      </c>
      <c r="AQ17" s="229">
        <f t="shared" si="20"/>
        <v>5</v>
      </c>
      <c r="AR17" s="229">
        <f t="shared" si="21"/>
        <v>5</v>
      </c>
      <c r="AS17" s="229">
        <f t="shared" si="22"/>
        <v>4</v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25">
      <c r="A18" s="73">
        <v>13</v>
      </c>
      <c r="B18" s="190"/>
      <c r="C18" s="276" t="s">
        <v>31</v>
      </c>
      <c r="D18" s="322" t="s">
        <v>1098</v>
      </c>
      <c r="E18" s="77">
        <v>2533</v>
      </c>
      <c r="F18" s="78">
        <v>5</v>
      </c>
      <c r="G18" s="78">
        <v>4</v>
      </c>
      <c r="H18" s="78">
        <v>4</v>
      </c>
      <c r="I18" s="78">
        <v>5</v>
      </c>
      <c r="J18" s="78">
        <v>4</v>
      </c>
      <c r="K18" s="78">
        <v>5</v>
      </c>
      <c r="L18" s="78">
        <v>4</v>
      </c>
      <c r="M18" s="78">
        <v>4</v>
      </c>
      <c r="N18" s="78">
        <v>4</v>
      </c>
      <c r="O18" s="78">
        <v>3</v>
      </c>
      <c r="P18" s="78">
        <v>4</v>
      </c>
      <c r="Q18" s="78">
        <v>4</v>
      </c>
      <c r="R18" s="78">
        <v>4</v>
      </c>
      <c r="S18" s="78"/>
      <c r="T18" s="78"/>
      <c r="U18" s="78"/>
      <c r="V18" s="230">
        <f t="shared" si="0"/>
        <v>3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1</v>
      </c>
      <c r="AA18" s="226">
        <f t="shared" si="5"/>
        <v>9</v>
      </c>
      <c r="AB18" s="226">
        <f t="shared" si="6"/>
        <v>3</v>
      </c>
      <c r="AC18" s="226">
        <f t="shared" si="7"/>
        <v>13</v>
      </c>
      <c r="AD18" s="227">
        <f t="shared" si="8"/>
        <v>4.1538461538461542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4</v>
      </c>
      <c r="AI18" s="229">
        <f t="shared" si="12"/>
        <v>4</v>
      </c>
      <c r="AJ18" s="229">
        <f t="shared" si="13"/>
        <v>5</v>
      </c>
      <c r="AK18" s="229">
        <f t="shared" si="14"/>
        <v>4</v>
      </c>
      <c r="AL18" s="229">
        <f t="shared" si="15"/>
        <v>5</v>
      </c>
      <c r="AM18" s="229">
        <f t="shared" si="16"/>
        <v>4</v>
      </c>
      <c r="AN18" s="229">
        <f t="shared" si="17"/>
        <v>4</v>
      </c>
      <c r="AO18" s="229">
        <f t="shared" si="18"/>
        <v>4</v>
      </c>
      <c r="AP18" s="229">
        <f t="shared" si="19"/>
        <v>3</v>
      </c>
      <c r="AQ18" s="229">
        <f t="shared" si="20"/>
        <v>4</v>
      </c>
      <c r="AR18" s="229">
        <f t="shared" si="21"/>
        <v>4</v>
      </c>
      <c r="AS18" s="229">
        <f t="shared" si="22"/>
        <v>4</v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25">
      <c r="A19" s="73">
        <v>14</v>
      </c>
      <c r="B19" s="190"/>
      <c r="C19" s="276" t="s">
        <v>31</v>
      </c>
      <c r="D19" s="322" t="s">
        <v>1099</v>
      </c>
      <c r="E19" s="77">
        <v>2533</v>
      </c>
      <c r="F19" s="78">
        <v>5</v>
      </c>
      <c r="G19" s="78">
        <v>5</v>
      </c>
      <c r="H19" s="78">
        <v>5</v>
      </c>
      <c r="I19" s="180">
        <v>3</v>
      </c>
      <c r="J19" s="78">
        <v>5</v>
      </c>
      <c r="K19" s="78">
        <v>5</v>
      </c>
      <c r="L19" s="78">
        <v>5</v>
      </c>
      <c r="M19" s="78">
        <v>5</v>
      </c>
      <c r="N19" s="78">
        <v>5</v>
      </c>
      <c r="O19" s="78">
        <v>4</v>
      </c>
      <c r="P19" s="78">
        <v>5</v>
      </c>
      <c r="Q19" s="78">
        <v>5</v>
      </c>
      <c r="R19" s="78">
        <v>4</v>
      </c>
      <c r="S19" s="78"/>
      <c r="T19" s="78"/>
      <c r="U19" s="78"/>
      <c r="V19" s="230">
        <f t="shared" si="0"/>
        <v>3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1</v>
      </c>
      <c r="AA19" s="226">
        <f t="shared" si="5"/>
        <v>2</v>
      </c>
      <c r="AB19" s="226">
        <f t="shared" si="6"/>
        <v>10</v>
      </c>
      <c r="AC19" s="226">
        <f t="shared" si="7"/>
        <v>13</v>
      </c>
      <c r="AD19" s="227">
        <f t="shared" si="8"/>
        <v>4.6923076923076925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>
        <f t="shared" si="12"/>
        <v>5</v>
      </c>
      <c r="AJ19" s="229">
        <f t="shared" si="13"/>
        <v>3</v>
      </c>
      <c r="AK19" s="229">
        <f t="shared" si="14"/>
        <v>5</v>
      </c>
      <c r="AL19" s="229">
        <f t="shared" si="15"/>
        <v>5</v>
      </c>
      <c r="AM19" s="229">
        <f t="shared" si="16"/>
        <v>5</v>
      </c>
      <c r="AN19" s="229">
        <f t="shared" si="17"/>
        <v>5</v>
      </c>
      <c r="AO19" s="229">
        <f t="shared" si="18"/>
        <v>5</v>
      </c>
      <c r="AP19" s="229">
        <f t="shared" si="19"/>
        <v>4</v>
      </c>
      <c r="AQ19" s="229">
        <f t="shared" si="20"/>
        <v>5</v>
      </c>
      <c r="AR19" s="229">
        <f t="shared" si="21"/>
        <v>5</v>
      </c>
      <c r="AS19" s="229">
        <f t="shared" si="22"/>
        <v>4</v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25">
      <c r="A20" s="73">
        <v>15</v>
      </c>
      <c r="B20" s="190"/>
      <c r="C20" s="276" t="s">
        <v>31</v>
      </c>
      <c r="D20" s="322" t="s">
        <v>1100</v>
      </c>
      <c r="E20" s="77">
        <v>2533</v>
      </c>
      <c r="F20" s="78">
        <v>5</v>
      </c>
      <c r="G20" s="78" t="s">
        <v>331</v>
      </c>
      <c r="H20" s="78" t="s">
        <v>331</v>
      </c>
      <c r="I20" s="78">
        <v>5</v>
      </c>
      <c r="J20" s="78">
        <v>5</v>
      </c>
      <c r="K20" s="78">
        <v>5</v>
      </c>
      <c r="L20" s="78">
        <v>5</v>
      </c>
      <c r="M20" s="78">
        <v>5</v>
      </c>
      <c r="N20" s="78">
        <v>5</v>
      </c>
      <c r="O20" s="78">
        <v>4</v>
      </c>
      <c r="P20" s="78">
        <v>5</v>
      </c>
      <c r="Q20" s="78">
        <v>5</v>
      </c>
      <c r="R20" s="78">
        <v>5</v>
      </c>
      <c r="S20" s="78"/>
      <c r="T20" s="78"/>
      <c r="U20" s="78"/>
      <c r="V20" s="230">
        <f t="shared" si="0"/>
        <v>4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1</v>
      </c>
      <c r="AB20" s="226">
        <f t="shared" si="6"/>
        <v>10</v>
      </c>
      <c r="AC20" s="226">
        <f t="shared" si="7"/>
        <v>11</v>
      </c>
      <c r="AD20" s="227">
        <f t="shared" si="8"/>
        <v>4.9090909090909092</v>
      </c>
      <c r="AE20" s="228">
        <f t="shared" si="9"/>
        <v>0</v>
      </c>
      <c r="AF20" s="1"/>
      <c r="AG20" s="229">
        <f t="shared" si="10"/>
        <v>5</v>
      </c>
      <c r="AH20" s="229" t="str">
        <f t="shared" si="11"/>
        <v>А</v>
      </c>
      <c r="AI20" s="229" t="str">
        <f t="shared" si="12"/>
        <v>А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5</v>
      </c>
      <c r="AP20" s="229">
        <f t="shared" si="19"/>
        <v>4</v>
      </c>
      <c r="AQ20" s="229">
        <f t="shared" si="20"/>
        <v>5</v>
      </c>
      <c r="AR20" s="229">
        <f t="shared" si="21"/>
        <v>5</v>
      </c>
      <c r="AS20" s="229">
        <f t="shared" si="22"/>
        <v>5</v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25">
      <c r="A21" s="73">
        <v>16</v>
      </c>
      <c r="B21" s="190"/>
      <c r="C21" s="276" t="s">
        <v>31</v>
      </c>
      <c r="D21" s="322" t="s">
        <v>1101</v>
      </c>
      <c r="E21" s="77">
        <v>2533</v>
      </c>
      <c r="F21" s="78">
        <v>5</v>
      </c>
      <c r="G21" s="78" t="s">
        <v>331</v>
      </c>
      <c r="H21" s="78" t="s">
        <v>331</v>
      </c>
      <c r="I21" s="78">
        <v>5</v>
      </c>
      <c r="J21" s="78">
        <v>5</v>
      </c>
      <c r="K21" s="78">
        <v>5</v>
      </c>
      <c r="L21" s="78">
        <v>5</v>
      </c>
      <c r="M21" s="78">
        <v>5</v>
      </c>
      <c r="N21" s="78">
        <v>5</v>
      </c>
      <c r="O21" s="78">
        <v>5</v>
      </c>
      <c r="P21" s="78">
        <v>5</v>
      </c>
      <c r="Q21" s="78">
        <v>5</v>
      </c>
      <c r="R21" s="78">
        <v>5</v>
      </c>
      <c r="S21" s="78"/>
      <c r="T21" s="78"/>
      <c r="U21" s="78"/>
      <c r="V21" s="230">
        <f t="shared" si="0"/>
        <v>5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0</v>
      </c>
      <c r="AB21" s="226">
        <f t="shared" si="6"/>
        <v>11</v>
      </c>
      <c r="AC21" s="226">
        <f t="shared" si="7"/>
        <v>11</v>
      </c>
      <c r="AD21" s="227">
        <f t="shared" si="8"/>
        <v>5</v>
      </c>
      <c r="AE21" s="228">
        <f t="shared" si="9"/>
        <v>0</v>
      </c>
      <c r="AF21" s="1"/>
      <c r="AG21" s="229">
        <f t="shared" si="10"/>
        <v>5</v>
      </c>
      <c r="AH21" s="229" t="str">
        <f t="shared" si="11"/>
        <v>А</v>
      </c>
      <c r="AI21" s="229" t="str">
        <f t="shared" si="12"/>
        <v>А</v>
      </c>
      <c r="AJ21" s="229">
        <f t="shared" si="13"/>
        <v>5</v>
      </c>
      <c r="AK21" s="229">
        <f t="shared" si="14"/>
        <v>5</v>
      </c>
      <c r="AL21" s="229">
        <f t="shared" si="15"/>
        <v>5</v>
      </c>
      <c r="AM21" s="229">
        <f t="shared" si="16"/>
        <v>5</v>
      </c>
      <c r="AN21" s="229">
        <f t="shared" si="17"/>
        <v>5</v>
      </c>
      <c r="AO21" s="229">
        <f t="shared" si="18"/>
        <v>5</v>
      </c>
      <c r="AP21" s="229">
        <f t="shared" si="19"/>
        <v>5</v>
      </c>
      <c r="AQ21" s="229">
        <f t="shared" si="20"/>
        <v>5</v>
      </c>
      <c r="AR21" s="229">
        <f t="shared" si="21"/>
        <v>5</v>
      </c>
      <c r="AS21" s="229">
        <f t="shared" si="22"/>
        <v>5</v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25">
      <c r="A22" s="73">
        <v>17</v>
      </c>
      <c r="B22" s="190"/>
      <c r="C22" s="276" t="s">
        <v>31</v>
      </c>
      <c r="D22" s="322" t="s">
        <v>1102</v>
      </c>
      <c r="E22" s="77">
        <v>2533</v>
      </c>
      <c r="F22" s="78">
        <v>5</v>
      </c>
      <c r="G22" s="78">
        <v>5</v>
      </c>
      <c r="H22" s="78">
        <v>5</v>
      </c>
      <c r="I22" s="78">
        <v>5</v>
      </c>
      <c r="J22" s="78">
        <v>5</v>
      </c>
      <c r="K22" s="78">
        <v>5</v>
      </c>
      <c r="L22" s="78">
        <v>5</v>
      </c>
      <c r="M22" s="78">
        <v>4</v>
      </c>
      <c r="N22" s="78">
        <v>5</v>
      </c>
      <c r="O22" s="78">
        <v>5</v>
      </c>
      <c r="P22" s="78">
        <v>5</v>
      </c>
      <c r="Q22" s="78">
        <v>5</v>
      </c>
      <c r="R22" s="78">
        <v>5</v>
      </c>
      <c r="S22" s="78"/>
      <c r="T22" s="78"/>
      <c r="U22" s="78"/>
      <c r="V22" s="230">
        <f t="shared" si="0"/>
        <v>4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1</v>
      </c>
      <c r="AB22" s="226">
        <f t="shared" si="6"/>
        <v>12</v>
      </c>
      <c r="AC22" s="226">
        <f t="shared" si="7"/>
        <v>13</v>
      </c>
      <c r="AD22" s="227">
        <f t="shared" si="8"/>
        <v>4.9230769230769234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>
        <f t="shared" si="12"/>
        <v>5</v>
      </c>
      <c r="AJ22" s="229">
        <f t="shared" si="13"/>
        <v>5</v>
      </c>
      <c r="AK22" s="229">
        <f t="shared" si="14"/>
        <v>5</v>
      </c>
      <c r="AL22" s="229">
        <f t="shared" si="15"/>
        <v>5</v>
      </c>
      <c r="AM22" s="229">
        <f t="shared" si="16"/>
        <v>5</v>
      </c>
      <c r="AN22" s="229">
        <f t="shared" si="17"/>
        <v>4</v>
      </c>
      <c r="AO22" s="229">
        <f t="shared" si="18"/>
        <v>5</v>
      </c>
      <c r="AP22" s="229">
        <f t="shared" si="19"/>
        <v>5</v>
      </c>
      <c r="AQ22" s="229">
        <f t="shared" si="20"/>
        <v>5</v>
      </c>
      <c r="AR22" s="229">
        <f t="shared" si="21"/>
        <v>5</v>
      </c>
      <c r="AS22" s="229">
        <f t="shared" si="22"/>
        <v>5</v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25">
      <c r="A23" s="73">
        <v>18</v>
      </c>
      <c r="B23" s="190"/>
      <c r="C23" s="276" t="s">
        <v>31</v>
      </c>
      <c r="D23" s="322" t="s">
        <v>1103</v>
      </c>
      <c r="E23" s="77">
        <v>2533</v>
      </c>
      <c r="F23" s="78">
        <v>5</v>
      </c>
      <c r="G23" s="78">
        <v>5</v>
      </c>
      <c r="H23" s="78">
        <v>5</v>
      </c>
      <c r="I23" s="78">
        <v>5</v>
      </c>
      <c r="J23" s="78">
        <v>5</v>
      </c>
      <c r="K23" s="78">
        <v>5</v>
      </c>
      <c r="L23" s="78">
        <v>4</v>
      </c>
      <c r="M23" s="78">
        <v>5</v>
      </c>
      <c r="N23" s="78" t="s">
        <v>331</v>
      </c>
      <c r="O23" s="78">
        <v>4</v>
      </c>
      <c r="P23" s="78">
        <v>5</v>
      </c>
      <c r="Q23" s="78">
        <v>5</v>
      </c>
      <c r="R23" s="78">
        <v>4</v>
      </c>
      <c r="S23" s="78"/>
      <c r="T23" s="78"/>
      <c r="U23" s="78"/>
      <c r="V23" s="230">
        <f t="shared" si="0"/>
        <v>4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3</v>
      </c>
      <c r="AB23" s="226">
        <f t="shared" si="6"/>
        <v>9</v>
      </c>
      <c r="AC23" s="226">
        <f t="shared" si="7"/>
        <v>12</v>
      </c>
      <c r="AD23" s="227">
        <f t="shared" si="8"/>
        <v>4.75</v>
      </c>
      <c r="AE23" s="228">
        <f t="shared" si="9"/>
        <v>0</v>
      </c>
      <c r="AF23" s="1"/>
      <c r="AG23" s="229">
        <f t="shared" si="10"/>
        <v>5</v>
      </c>
      <c r="AH23" s="229">
        <f t="shared" si="11"/>
        <v>5</v>
      </c>
      <c r="AI23" s="229">
        <f t="shared" si="12"/>
        <v>5</v>
      </c>
      <c r="AJ23" s="229">
        <f t="shared" si="13"/>
        <v>5</v>
      </c>
      <c r="AK23" s="229">
        <f t="shared" si="14"/>
        <v>5</v>
      </c>
      <c r="AL23" s="229">
        <f t="shared" si="15"/>
        <v>5</v>
      </c>
      <c r="AM23" s="229">
        <f t="shared" si="16"/>
        <v>4</v>
      </c>
      <c r="AN23" s="229">
        <f t="shared" si="17"/>
        <v>5</v>
      </c>
      <c r="AO23" s="229" t="str">
        <f t="shared" si="18"/>
        <v>А</v>
      </c>
      <c r="AP23" s="229">
        <f t="shared" si="19"/>
        <v>4</v>
      </c>
      <c r="AQ23" s="229">
        <f t="shared" si="20"/>
        <v>5</v>
      </c>
      <c r="AR23" s="229">
        <f t="shared" si="21"/>
        <v>5</v>
      </c>
      <c r="AS23" s="229">
        <f t="shared" si="22"/>
        <v>4</v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25">
      <c r="A24" s="73">
        <v>19</v>
      </c>
      <c r="B24" s="190"/>
      <c r="C24" s="276" t="s">
        <v>31</v>
      </c>
      <c r="D24" s="322" t="s">
        <v>1104</v>
      </c>
      <c r="E24" s="77">
        <v>2533</v>
      </c>
      <c r="F24" s="78">
        <v>5</v>
      </c>
      <c r="G24" s="78">
        <v>4</v>
      </c>
      <c r="H24" s="78">
        <v>4</v>
      </c>
      <c r="I24" s="78">
        <v>5</v>
      </c>
      <c r="J24" s="78">
        <v>4</v>
      </c>
      <c r="K24" s="78">
        <v>3</v>
      </c>
      <c r="L24" s="78">
        <v>4</v>
      </c>
      <c r="M24" s="78">
        <v>4</v>
      </c>
      <c r="N24" s="78">
        <v>5</v>
      </c>
      <c r="O24" s="78">
        <v>4</v>
      </c>
      <c r="P24" s="78">
        <v>5</v>
      </c>
      <c r="Q24" s="78">
        <v>5</v>
      </c>
      <c r="R24" s="78">
        <v>3</v>
      </c>
      <c r="S24" s="78"/>
      <c r="T24" s="78"/>
      <c r="U24" s="78"/>
      <c r="V24" s="230">
        <f t="shared" si="0"/>
        <v>3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2</v>
      </c>
      <c r="AA24" s="226">
        <f t="shared" si="5"/>
        <v>6</v>
      </c>
      <c r="AB24" s="226">
        <f t="shared" si="6"/>
        <v>5</v>
      </c>
      <c r="AC24" s="226">
        <f t="shared" si="7"/>
        <v>13</v>
      </c>
      <c r="AD24" s="227">
        <f t="shared" si="8"/>
        <v>4.2307692307692308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4</v>
      </c>
      <c r="AI24" s="229">
        <f t="shared" si="12"/>
        <v>4</v>
      </c>
      <c r="AJ24" s="229">
        <f t="shared" si="13"/>
        <v>5</v>
      </c>
      <c r="AK24" s="229">
        <f t="shared" si="14"/>
        <v>4</v>
      </c>
      <c r="AL24" s="229">
        <f t="shared" si="15"/>
        <v>3</v>
      </c>
      <c r="AM24" s="229">
        <f t="shared" si="16"/>
        <v>4</v>
      </c>
      <c r="AN24" s="229">
        <f t="shared" si="17"/>
        <v>4</v>
      </c>
      <c r="AO24" s="229">
        <f t="shared" si="18"/>
        <v>5</v>
      </c>
      <c r="AP24" s="229">
        <f t="shared" si="19"/>
        <v>4</v>
      </c>
      <c r="AQ24" s="229">
        <f t="shared" si="20"/>
        <v>5</v>
      </c>
      <c r="AR24" s="229">
        <f t="shared" si="21"/>
        <v>5</v>
      </c>
      <c r="AS24" s="229">
        <f t="shared" si="22"/>
        <v>3</v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25">
      <c r="A25" s="73">
        <v>20</v>
      </c>
      <c r="B25" s="190"/>
      <c r="C25" s="276" t="s">
        <v>110</v>
      </c>
      <c r="D25" s="322" t="s">
        <v>1105</v>
      </c>
      <c r="E25" s="77">
        <v>2533</v>
      </c>
      <c r="F25" s="78">
        <v>5</v>
      </c>
      <c r="G25" s="78">
        <v>5</v>
      </c>
      <c r="H25" s="78">
        <v>5</v>
      </c>
      <c r="I25" s="78">
        <v>5</v>
      </c>
      <c r="J25" s="78">
        <v>5</v>
      </c>
      <c r="K25" s="78">
        <v>5</v>
      </c>
      <c r="L25" s="78">
        <v>5</v>
      </c>
      <c r="M25" s="78">
        <v>5</v>
      </c>
      <c r="N25" s="78">
        <v>5</v>
      </c>
      <c r="O25" s="78">
        <v>4</v>
      </c>
      <c r="P25" s="78">
        <v>4</v>
      </c>
      <c r="Q25" s="78">
        <v>5</v>
      </c>
      <c r="R25" s="78">
        <v>4</v>
      </c>
      <c r="S25" s="78"/>
      <c r="T25" s="78"/>
      <c r="U25" s="78"/>
      <c r="V25" s="230">
        <f t="shared" si="0"/>
        <v>4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3</v>
      </c>
      <c r="AB25" s="226">
        <f t="shared" si="6"/>
        <v>10</v>
      </c>
      <c r="AC25" s="226">
        <f t="shared" si="7"/>
        <v>13</v>
      </c>
      <c r="AD25" s="227">
        <f t="shared" si="8"/>
        <v>4.7692307692307692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>
        <f t="shared" si="12"/>
        <v>5</v>
      </c>
      <c r="AJ25" s="229">
        <f t="shared" si="13"/>
        <v>5</v>
      </c>
      <c r="AK25" s="229">
        <f t="shared" si="14"/>
        <v>5</v>
      </c>
      <c r="AL25" s="229">
        <f t="shared" si="15"/>
        <v>5</v>
      </c>
      <c r="AM25" s="229">
        <f t="shared" si="16"/>
        <v>5</v>
      </c>
      <c r="AN25" s="229">
        <f t="shared" si="17"/>
        <v>5</v>
      </c>
      <c r="AO25" s="229">
        <f t="shared" si="18"/>
        <v>5</v>
      </c>
      <c r="AP25" s="229">
        <f t="shared" si="19"/>
        <v>4</v>
      </c>
      <c r="AQ25" s="229">
        <f t="shared" si="20"/>
        <v>4</v>
      </c>
      <c r="AR25" s="229">
        <f t="shared" si="21"/>
        <v>5</v>
      </c>
      <c r="AS25" s="229">
        <f t="shared" si="22"/>
        <v>4</v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25">
      <c r="A26" s="73">
        <v>21</v>
      </c>
      <c r="B26" s="190"/>
      <c r="C26" s="276" t="s">
        <v>31</v>
      </c>
      <c r="D26" s="322" t="s">
        <v>1106</v>
      </c>
      <c r="E26" s="77">
        <v>2533</v>
      </c>
      <c r="F26" s="78">
        <v>5</v>
      </c>
      <c r="G26" s="78">
        <v>4</v>
      </c>
      <c r="H26" s="78">
        <v>5</v>
      </c>
      <c r="I26" s="78">
        <v>5</v>
      </c>
      <c r="J26" s="78">
        <v>4</v>
      </c>
      <c r="K26" s="78">
        <v>5</v>
      </c>
      <c r="L26" s="78">
        <v>4</v>
      </c>
      <c r="M26" s="78">
        <v>4</v>
      </c>
      <c r="N26" s="78">
        <v>3</v>
      </c>
      <c r="O26" s="78">
        <v>3</v>
      </c>
      <c r="P26" s="78">
        <v>4</v>
      </c>
      <c r="Q26" s="78">
        <v>4</v>
      </c>
      <c r="R26" s="78">
        <v>4</v>
      </c>
      <c r="S26" s="78"/>
      <c r="T26" s="78"/>
      <c r="U26" s="78"/>
      <c r="V26" s="230">
        <f t="shared" si="0"/>
        <v>3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2</v>
      </c>
      <c r="AA26" s="226">
        <f t="shared" si="5"/>
        <v>7</v>
      </c>
      <c r="AB26" s="226">
        <f t="shared" si="6"/>
        <v>4</v>
      </c>
      <c r="AC26" s="226">
        <f t="shared" si="7"/>
        <v>13</v>
      </c>
      <c r="AD26" s="227">
        <f t="shared" si="8"/>
        <v>4.1538461538461542</v>
      </c>
      <c r="AE26" s="228">
        <f t="shared" si="9"/>
        <v>0</v>
      </c>
      <c r="AF26" s="1"/>
      <c r="AG26" s="229">
        <f t="shared" si="10"/>
        <v>5</v>
      </c>
      <c r="AH26" s="229">
        <f t="shared" si="11"/>
        <v>4</v>
      </c>
      <c r="AI26" s="229">
        <f t="shared" si="12"/>
        <v>5</v>
      </c>
      <c r="AJ26" s="229">
        <f t="shared" si="13"/>
        <v>5</v>
      </c>
      <c r="AK26" s="229">
        <f t="shared" si="14"/>
        <v>4</v>
      </c>
      <c r="AL26" s="229">
        <f t="shared" si="15"/>
        <v>5</v>
      </c>
      <c r="AM26" s="229">
        <f t="shared" si="16"/>
        <v>4</v>
      </c>
      <c r="AN26" s="229">
        <f t="shared" si="17"/>
        <v>4</v>
      </c>
      <c r="AO26" s="229">
        <f t="shared" si="18"/>
        <v>3</v>
      </c>
      <c r="AP26" s="229">
        <f t="shared" si="19"/>
        <v>3</v>
      </c>
      <c r="AQ26" s="229">
        <f t="shared" si="20"/>
        <v>4</v>
      </c>
      <c r="AR26" s="229">
        <f t="shared" si="21"/>
        <v>4</v>
      </c>
      <c r="AS26" s="229">
        <f t="shared" si="22"/>
        <v>4</v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25">
      <c r="A27" s="73">
        <v>22</v>
      </c>
      <c r="B27" s="190"/>
      <c r="C27" s="276" t="s">
        <v>31</v>
      </c>
      <c r="D27" s="322" t="s">
        <v>1107</v>
      </c>
      <c r="E27" s="77">
        <v>2533</v>
      </c>
      <c r="F27" s="78">
        <v>5</v>
      </c>
      <c r="G27" s="78">
        <v>4</v>
      </c>
      <c r="H27" s="78">
        <v>4</v>
      </c>
      <c r="I27" s="78">
        <v>4</v>
      </c>
      <c r="J27" s="78">
        <v>5</v>
      </c>
      <c r="K27" s="78">
        <v>5</v>
      </c>
      <c r="L27" s="78" t="s">
        <v>337</v>
      </c>
      <c r="M27" s="78">
        <v>4</v>
      </c>
      <c r="N27" s="78">
        <v>4</v>
      </c>
      <c r="O27" s="78">
        <v>4</v>
      </c>
      <c r="P27" s="78">
        <v>4</v>
      </c>
      <c r="Q27" s="78">
        <v>4</v>
      </c>
      <c r="R27" s="78">
        <v>4</v>
      </c>
      <c r="S27" s="78"/>
      <c r="T27" s="78"/>
      <c r="U27" s="78"/>
      <c r="V27" s="230">
        <f t="shared" si="0"/>
        <v>4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9</v>
      </c>
      <c r="AB27" s="226">
        <f t="shared" si="6"/>
        <v>3</v>
      </c>
      <c r="AC27" s="226">
        <f t="shared" si="7"/>
        <v>12</v>
      </c>
      <c r="AD27" s="227">
        <f t="shared" si="8"/>
        <v>4.25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4</v>
      </c>
      <c r="AI27" s="229">
        <f t="shared" si="12"/>
        <v>4</v>
      </c>
      <c r="AJ27" s="229">
        <f t="shared" si="13"/>
        <v>4</v>
      </c>
      <c r="AK27" s="229">
        <f t="shared" si="14"/>
        <v>5</v>
      </c>
      <c r="AL27" s="229">
        <f t="shared" si="15"/>
        <v>5</v>
      </c>
      <c r="AM27" s="229" t="str">
        <f t="shared" si="16"/>
        <v>А</v>
      </c>
      <c r="AN27" s="229">
        <f t="shared" si="17"/>
        <v>4</v>
      </c>
      <c r="AO27" s="229">
        <f t="shared" si="18"/>
        <v>4</v>
      </c>
      <c r="AP27" s="229">
        <f t="shared" si="19"/>
        <v>4</v>
      </c>
      <c r="AQ27" s="229">
        <f t="shared" si="20"/>
        <v>4</v>
      </c>
      <c r="AR27" s="229">
        <f t="shared" si="21"/>
        <v>4</v>
      </c>
      <c r="AS27" s="229">
        <f t="shared" si="22"/>
        <v>4</v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25">
      <c r="A28" s="73">
        <v>23</v>
      </c>
      <c r="B28" s="190"/>
      <c r="C28" s="276" t="s">
        <v>31</v>
      </c>
      <c r="D28" s="322" t="s">
        <v>1108</v>
      </c>
      <c r="E28" s="77">
        <v>2533</v>
      </c>
      <c r="F28" s="78">
        <v>5</v>
      </c>
      <c r="G28" s="78">
        <v>5</v>
      </c>
      <c r="H28" s="78">
        <v>5</v>
      </c>
      <c r="I28" s="78">
        <v>4</v>
      </c>
      <c r="J28" s="78">
        <v>4</v>
      </c>
      <c r="K28" s="78">
        <v>4</v>
      </c>
      <c r="L28" s="78">
        <v>4</v>
      </c>
      <c r="M28" s="78">
        <v>3</v>
      </c>
      <c r="N28" s="78">
        <v>4</v>
      </c>
      <c r="O28" s="78">
        <v>3</v>
      </c>
      <c r="P28" s="78">
        <v>4</v>
      </c>
      <c r="Q28" s="78">
        <v>4</v>
      </c>
      <c r="R28" s="78">
        <v>4</v>
      </c>
      <c r="S28" s="78"/>
      <c r="T28" s="78"/>
      <c r="U28" s="78"/>
      <c r="V28" s="230">
        <f t="shared" si="0"/>
        <v>3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2</v>
      </c>
      <c r="AA28" s="226">
        <f t="shared" si="5"/>
        <v>8</v>
      </c>
      <c r="AB28" s="226">
        <f t="shared" si="6"/>
        <v>3</v>
      </c>
      <c r="AC28" s="226">
        <f t="shared" si="7"/>
        <v>13</v>
      </c>
      <c r="AD28" s="227">
        <f t="shared" si="8"/>
        <v>4.0769230769230766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5</v>
      </c>
      <c r="AI28" s="229">
        <f t="shared" si="12"/>
        <v>5</v>
      </c>
      <c r="AJ28" s="229">
        <f t="shared" si="13"/>
        <v>4</v>
      </c>
      <c r="AK28" s="229">
        <f t="shared" si="14"/>
        <v>4</v>
      </c>
      <c r="AL28" s="229">
        <f t="shared" si="15"/>
        <v>4</v>
      </c>
      <c r="AM28" s="229">
        <f t="shared" si="16"/>
        <v>4</v>
      </c>
      <c r="AN28" s="229">
        <f t="shared" si="17"/>
        <v>3</v>
      </c>
      <c r="AO28" s="229">
        <f t="shared" si="18"/>
        <v>4</v>
      </c>
      <c r="AP28" s="229">
        <f t="shared" si="19"/>
        <v>3</v>
      </c>
      <c r="AQ28" s="229">
        <f t="shared" si="20"/>
        <v>4</v>
      </c>
      <c r="AR28" s="229">
        <f t="shared" si="21"/>
        <v>4</v>
      </c>
      <c r="AS28" s="229">
        <f t="shared" si="22"/>
        <v>4</v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>
        <v>24</v>
      </c>
      <c r="B29" s="190"/>
      <c r="C29" s="276" t="s">
        <v>31</v>
      </c>
      <c r="D29" s="322" t="s">
        <v>1109</v>
      </c>
      <c r="E29" s="77">
        <v>2533</v>
      </c>
      <c r="F29" s="78">
        <v>5</v>
      </c>
      <c r="G29" s="78">
        <v>4</v>
      </c>
      <c r="H29" s="78">
        <v>5</v>
      </c>
      <c r="I29" s="78">
        <v>5</v>
      </c>
      <c r="J29" s="78">
        <v>4</v>
      </c>
      <c r="K29" s="78">
        <v>4</v>
      </c>
      <c r="L29" s="78">
        <v>5</v>
      </c>
      <c r="M29" s="78">
        <v>5</v>
      </c>
      <c r="N29" s="78">
        <v>3</v>
      </c>
      <c r="O29" s="78">
        <v>3</v>
      </c>
      <c r="P29" s="78">
        <v>4</v>
      </c>
      <c r="Q29" s="78">
        <v>5</v>
      </c>
      <c r="R29" s="78">
        <v>3</v>
      </c>
      <c r="S29" s="78"/>
      <c r="T29" s="78"/>
      <c r="U29" s="78"/>
      <c r="V29" s="230">
        <f t="shared" si="0"/>
        <v>3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3</v>
      </c>
      <c r="AA29" s="226">
        <f t="shared" si="5"/>
        <v>4</v>
      </c>
      <c r="AB29" s="226">
        <f t="shared" si="6"/>
        <v>6</v>
      </c>
      <c r="AC29" s="226">
        <f t="shared" si="7"/>
        <v>13</v>
      </c>
      <c r="AD29" s="227">
        <f t="shared" si="8"/>
        <v>4.2307692307692308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4</v>
      </c>
      <c r="AI29" s="229">
        <f t="shared" si="12"/>
        <v>5</v>
      </c>
      <c r="AJ29" s="229">
        <f t="shared" si="13"/>
        <v>5</v>
      </c>
      <c r="AK29" s="229">
        <f t="shared" si="14"/>
        <v>4</v>
      </c>
      <c r="AL29" s="229">
        <f t="shared" si="15"/>
        <v>4</v>
      </c>
      <c r="AM29" s="229">
        <f t="shared" si="16"/>
        <v>5</v>
      </c>
      <c r="AN29" s="229">
        <f t="shared" si="17"/>
        <v>5</v>
      </c>
      <c r="AO29" s="229">
        <f t="shared" si="18"/>
        <v>3</v>
      </c>
      <c r="AP29" s="229">
        <f t="shared" si="19"/>
        <v>3</v>
      </c>
      <c r="AQ29" s="229">
        <f t="shared" si="20"/>
        <v>4</v>
      </c>
      <c r="AR29" s="229">
        <f t="shared" si="21"/>
        <v>5</v>
      </c>
      <c r="AS29" s="229">
        <f t="shared" si="22"/>
        <v>3</v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>
        <v>25</v>
      </c>
      <c r="B30" s="190"/>
      <c r="C30" s="276" t="s">
        <v>110</v>
      </c>
      <c r="D30" s="277" t="s">
        <v>1110</v>
      </c>
      <c r="E30" s="77">
        <v>2533</v>
      </c>
      <c r="F30" s="78">
        <v>5</v>
      </c>
      <c r="G30" s="78">
        <v>5</v>
      </c>
      <c r="H30" s="78">
        <v>5</v>
      </c>
      <c r="I30" s="78">
        <v>5</v>
      </c>
      <c r="J30" s="78">
        <v>4</v>
      </c>
      <c r="K30" s="78">
        <v>4</v>
      </c>
      <c r="L30" s="78">
        <v>5</v>
      </c>
      <c r="M30" s="78">
        <v>5</v>
      </c>
      <c r="N30" s="78">
        <v>5</v>
      </c>
      <c r="O30" s="78">
        <v>3</v>
      </c>
      <c r="P30" s="78">
        <v>3</v>
      </c>
      <c r="Q30" s="78">
        <v>4</v>
      </c>
      <c r="R30" s="78">
        <v>4</v>
      </c>
      <c r="S30" s="78"/>
      <c r="T30" s="78"/>
      <c r="U30" s="78"/>
      <c r="V30" s="230">
        <f t="shared" si="0"/>
        <v>3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2</v>
      </c>
      <c r="AA30" s="226">
        <f t="shared" si="5"/>
        <v>4</v>
      </c>
      <c r="AB30" s="226">
        <f t="shared" si="6"/>
        <v>7</v>
      </c>
      <c r="AC30" s="226">
        <f t="shared" si="7"/>
        <v>13</v>
      </c>
      <c r="AD30" s="227">
        <f t="shared" si="8"/>
        <v>4.384615384615385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>
        <f t="shared" si="12"/>
        <v>5</v>
      </c>
      <c r="AJ30" s="229">
        <f t="shared" si="13"/>
        <v>5</v>
      </c>
      <c r="AK30" s="229">
        <f t="shared" si="14"/>
        <v>4</v>
      </c>
      <c r="AL30" s="229">
        <f t="shared" si="15"/>
        <v>4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3</v>
      </c>
      <c r="AQ30" s="229">
        <f t="shared" si="20"/>
        <v>3</v>
      </c>
      <c r="AR30" s="229">
        <f t="shared" si="21"/>
        <v>4</v>
      </c>
      <c r="AS30" s="229">
        <f t="shared" si="22"/>
        <v>4</v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25">
      <c r="A31" s="73">
        <v>26</v>
      </c>
      <c r="B31" s="190"/>
      <c r="C31" s="276" t="s">
        <v>31</v>
      </c>
      <c r="D31" s="322" t="s">
        <v>1111</v>
      </c>
      <c r="E31" s="77">
        <v>2533</v>
      </c>
      <c r="F31" s="78">
        <v>5</v>
      </c>
      <c r="G31" s="78" t="s">
        <v>331</v>
      </c>
      <c r="H31" s="78" t="s">
        <v>331</v>
      </c>
      <c r="I31" s="180">
        <v>5</v>
      </c>
      <c r="J31" s="78">
        <v>4</v>
      </c>
      <c r="K31" s="78">
        <v>4</v>
      </c>
      <c r="L31" s="78">
        <v>4</v>
      </c>
      <c r="M31" s="78">
        <v>4</v>
      </c>
      <c r="N31" s="78">
        <v>4</v>
      </c>
      <c r="O31" s="78">
        <v>3</v>
      </c>
      <c r="P31" s="78">
        <v>3</v>
      </c>
      <c r="Q31" s="78">
        <v>3</v>
      </c>
      <c r="R31" s="78">
        <v>3</v>
      </c>
      <c r="S31" s="78"/>
      <c r="T31" s="78"/>
      <c r="U31" s="78"/>
      <c r="V31" s="230">
        <f t="shared" si="0"/>
        <v>3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4</v>
      </c>
      <c r="AA31" s="226">
        <f t="shared" si="5"/>
        <v>5</v>
      </c>
      <c r="AB31" s="226">
        <f t="shared" si="6"/>
        <v>2</v>
      </c>
      <c r="AC31" s="226">
        <f t="shared" si="7"/>
        <v>11</v>
      </c>
      <c r="AD31" s="227">
        <f t="shared" si="8"/>
        <v>3.8181818181818183</v>
      </c>
      <c r="AE31" s="228">
        <f t="shared" si="9"/>
        <v>0</v>
      </c>
      <c r="AF31" s="1"/>
      <c r="AG31" s="229">
        <f t="shared" si="10"/>
        <v>5</v>
      </c>
      <c r="AH31" s="229" t="str">
        <f t="shared" si="11"/>
        <v>А</v>
      </c>
      <c r="AI31" s="229" t="str">
        <f t="shared" si="12"/>
        <v>А</v>
      </c>
      <c r="AJ31" s="229">
        <f t="shared" si="13"/>
        <v>5</v>
      </c>
      <c r="AK31" s="229">
        <f t="shared" si="14"/>
        <v>4</v>
      </c>
      <c r="AL31" s="229">
        <f t="shared" si="15"/>
        <v>4</v>
      </c>
      <c r="AM31" s="229">
        <f t="shared" si="16"/>
        <v>4</v>
      </c>
      <c r="AN31" s="229">
        <f t="shared" si="17"/>
        <v>4</v>
      </c>
      <c r="AO31" s="229">
        <f t="shared" si="18"/>
        <v>4</v>
      </c>
      <c r="AP31" s="229">
        <f t="shared" si="19"/>
        <v>3</v>
      </c>
      <c r="AQ31" s="229">
        <f t="shared" si="20"/>
        <v>3</v>
      </c>
      <c r="AR31" s="229">
        <f t="shared" si="21"/>
        <v>3</v>
      </c>
      <c r="AS31" s="229">
        <f t="shared" si="22"/>
        <v>3</v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73">
        <v>27</v>
      </c>
      <c r="B32" s="27"/>
      <c r="C32" s="276" t="s">
        <v>31</v>
      </c>
      <c r="D32" s="322" t="s">
        <v>1112</v>
      </c>
      <c r="E32" s="77">
        <v>2533</v>
      </c>
      <c r="F32" s="78">
        <v>5</v>
      </c>
      <c r="G32" s="78">
        <v>4</v>
      </c>
      <c r="H32" s="78">
        <v>4</v>
      </c>
      <c r="I32" s="78">
        <v>5</v>
      </c>
      <c r="J32" s="78">
        <v>4</v>
      </c>
      <c r="K32" s="78">
        <v>3</v>
      </c>
      <c r="L32" s="78">
        <v>4</v>
      </c>
      <c r="M32" s="78">
        <v>4</v>
      </c>
      <c r="N32" s="78">
        <v>3</v>
      </c>
      <c r="O32" s="78">
        <v>3</v>
      </c>
      <c r="P32" s="78">
        <v>4</v>
      </c>
      <c r="Q32" s="78">
        <v>4</v>
      </c>
      <c r="R32" s="78">
        <v>3</v>
      </c>
      <c r="S32" s="78"/>
      <c r="T32" s="78"/>
      <c r="U32" s="78"/>
      <c r="V32" s="230">
        <f t="shared" si="0"/>
        <v>3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4</v>
      </c>
      <c r="AA32" s="226">
        <f t="shared" si="5"/>
        <v>7</v>
      </c>
      <c r="AB32" s="226">
        <f t="shared" si="6"/>
        <v>2</v>
      </c>
      <c r="AC32" s="226">
        <f t="shared" si="7"/>
        <v>13</v>
      </c>
      <c r="AD32" s="227">
        <f t="shared" si="8"/>
        <v>3.8461538461538463</v>
      </c>
      <c r="AE32" s="228">
        <f t="shared" si="9"/>
        <v>0</v>
      </c>
      <c r="AF32" s="1"/>
      <c r="AG32" s="229">
        <f t="shared" si="10"/>
        <v>5</v>
      </c>
      <c r="AH32" s="229">
        <f t="shared" si="11"/>
        <v>4</v>
      </c>
      <c r="AI32" s="229">
        <f t="shared" si="12"/>
        <v>4</v>
      </c>
      <c r="AJ32" s="229">
        <f t="shared" si="13"/>
        <v>5</v>
      </c>
      <c r="AK32" s="229">
        <f t="shared" si="14"/>
        <v>4</v>
      </c>
      <c r="AL32" s="229">
        <f t="shared" si="15"/>
        <v>3</v>
      </c>
      <c r="AM32" s="229">
        <f t="shared" si="16"/>
        <v>4</v>
      </c>
      <c r="AN32" s="229">
        <f t="shared" si="17"/>
        <v>4</v>
      </c>
      <c r="AO32" s="229">
        <f t="shared" si="18"/>
        <v>3</v>
      </c>
      <c r="AP32" s="229">
        <f t="shared" si="19"/>
        <v>3</v>
      </c>
      <c r="AQ32" s="229">
        <f t="shared" si="20"/>
        <v>4</v>
      </c>
      <c r="AR32" s="229">
        <f t="shared" si="21"/>
        <v>4</v>
      </c>
      <c r="AS32" s="229">
        <f t="shared" si="22"/>
        <v>3</v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>
        <v>28</v>
      </c>
      <c r="B33" s="27"/>
      <c r="C33" s="276" t="s">
        <v>31</v>
      </c>
      <c r="D33" s="322" t="s">
        <v>1113</v>
      </c>
      <c r="E33" s="77">
        <v>2533</v>
      </c>
      <c r="F33" s="78">
        <v>5</v>
      </c>
      <c r="G33" s="78">
        <v>4</v>
      </c>
      <c r="H33" s="78">
        <v>5</v>
      </c>
      <c r="I33" s="78">
        <v>5</v>
      </c>
      <c r="J33" s="78">
        <v>4</v>
      </c>
      <c r="K33" s="78">
        <v>5</v>
      </c>
      <c r="L33" s="78">
        <v>4</v>
      </c>
      <c r="M33" s="78">
        <v>4</v>
      </c>
      <c r="N33" s="78">
        <v>4</v>
      </c>
      <c r="O33" s="78">
        <v>4</v>
      </c>
      <c r="P33" s="78">
        <v>4</v>
      </c>
      <c r="Q33" s="78">
        <v>4</v>
      </c>
      <c r="R33" s="78">
        <v>4</v>
      </c>
      <c r="S33" s="78"/>
      <c r="T33" s="78"/>
      <c r="U33" s="78"/>
      <c r="V33" s="230">
        <f t="shared" si="0"/>
        <v>4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9</v>
      </c>
      <c r="AB33" s="226">
        <f t="shared" si="6"/>
        <v>4</v>
      </c>
      <c r="AC33" s="226">
        <f t="shared" si="7"/>
        <v>13</v>
      </c>
      <c r="AD33" s="227">
        <f t="shared" si="8"/>
        <v>4.3076923076923075</v>
      </c>
      <c r="AE33" s="228">
        <f t="shared" si="9"/>
        <v>0</v>
      </c>
      <c r="AF33" s="1"/>
      <c r="AG33" s="229">
        <f t="shared" si="10"/>
        <v>5</v>
      </c>
      <c r="AH33" s="229">
        <f t="shared" si="11"/>
        <v>4</v>
      </c>
      <c r="AI33" s="229">
        <f t="shared" si="12"/>
        <v>5</v>
      </c>
      <c r="AJ33" s="229">
        <f t="shared" si="13"/>
        <v>5</v>
      </c>
      <c r="AK33" s="229">
        <f t="shared" si="14"/>
        <v>4</v>
      </c>
      <c r="AL33" s="229">
        <f t="shared" si="15"/>
        <v>5</v>
      </c>
      <c r="AM33" s="229">
        <f t="shared" si="16"/>
        <v>4</v>
      </c>
      <c r="AN33" s="229">
        <f t="shared" si="17"/>
        <v>4</v>
      </c>
      <c r="AO33" s="229">
        <f t="shared" si="18"/>
        <v>4</v>
      </c>
      <c r="AP33" s="229">
        <f t="shared" si="19"/>
        <v>4</v>
      </c>
      <c r="AQ33" s="229">
        <f t="shared" si="20"/>
        <v>4</v>
      </c>
      <c r="AR33" s="229">
        <f t="shared" si="21"/>
        <v>4</v>
      </c>
      <c r="AS33" s="229">
        <f t="shared" si="22"/>
        <v>4</v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>
        <v>29</v>
      </c>
      <c r="B34" s="110"/>
      <c r="C34" s="276" t="s">
        <v>31</v>
      </c>
      <c r="D34" s="322" t="s">
        <v>1114</v>
      </c>
      <c r="E34" s="77">
        <v>2533</v>
      </c>
      <c r="F34" s="78">
        <v>5</v>
      </c>
      <c r="G34" s="78">
        <v>4</v>
      </c>
      <c r="H34" s="78">
        <v>5</v>
      </c>
      <c r="I34" s="78">
        <v>5</v>
      </c>
      <c r="J34" s="78">
        <v>5</v>
      </c>
      <c r="K34" s="78">
        <v>5</v>
      </c>
      <c r="L34" s="93">
        <v>4</v>
      </c>
      <c r="M34" s="93">
        <v>5</v>
      </c>
      <c r="N34" s="78">
        <v>4</v>
      </c>
      <c r="O34" s="78">
        <v>3</v>
      </c>
      <c r="P34" s="93">
        <v>5</v>
      </c>
      <c r="Q34" s="78">
        <v>5</v>
      </c>
      <c r="R34" s="93">
        <v>4</v>
      </c>
      <c r="S34" s="78"/>
      <c r="T34" s="93"/>
      <c r="U34" s="78"/>
      <c r="V34" s="230">
        <f t="shared" si="0"/>
        <v>3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1</v>
      </c>
      <c r="AA34" s="226">
        <f t="shared" si="5"/>
        <v>4</v>
      </c>
      <c r="AB34" s="226">
        <f t="shared" si="6"/>
        <v>8</v>
      </c>
      <c r="AC34" s="226">
        <f t="shared" si="7"/>
        <v>13</v>
      </c>
      <c r="AD34" s="227">
        <f t="shared" si="8"/>
        <v>4.5384615384615383</v>
      </c>
      <c r="AE34" s="228">
        <f t="shared" si="9"/>
        <v>0</v>
      </c>
      <c r="AF34" s="1"/>
      <c r="AG34" s="229">
        <f t="shared" si="10"/>
        <v>5</v>
      </c>
      <c r="AH34" s="229">
        <f t="shared" si="11"/>
        <v>4</v>
      </c>
      <c r="AI34" s="229">
        <f t="shared" si="12"/>
        <v>5</v>
      </c>
      <c r="AJ34" s="229">
        <f t="shared" si="13"/>
        <v>5</v>
      </c>
      <c r="AK34" s="229">
        <f t="shared" si="14"/>
        <v>5</v>
      </c>
      <c r="AL34" s="229">
        <f t="shared" si="15"/>
        <v>5</v>
      </c>
      <c r="AM34" s="229">
        <f t="shared" si="16"/>
        <v>4</v>
      </c>
      <c r="AN34" s="229">
        <f t="shared" si="17"/>
        <v>5</v>
      </c>
      <c r="AO34" s="229">
        <f t="shared" si="18"/>
        <v>4</v>
      </c>
      <c r="AP34" s="229">
        <f t="shared" si="19"/>
        <v>3</v>
      </c>
      <c r="AQ34" s="229">
        <f t="shared" si="20"/>
        <v>5</v>
      </c>
      <c r="AR34" s="229">
        <f t="shared" si="21"/>
        <v>5</v>
      </c>
      <c r="AS34" s="229">
        <f t="shared" si="22"/>
        <v>4</v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>
        <v>30</v>
      </c>
      <c r="B35" s="110"/>
      <c r="C35" s="276" t="s">
        <v>31</v>
      </c>
      <c r="D35" s="322" t="s">
        <v>1115</v>
      </c>
      <c r="E35" s="77">
        <v>2533</v>
      </c>
      <c r="F35" s="78">
        <v>5</v>
      </c>
      <c r="G35" s="78">
        <v>5</v>
      </c>
      <c r="H35" s="78" t="s">
        <v>331</v>
      </c>
      <c r="I35" s="78">
        <v>5</v>
      </c>
      <c r="J35" s="78">
        <v>5</v>
      </c>
      <c r="K35" s="78">
        <v>5</v>
      </c>
      <c r="L35" s="78">
        <v>5</v>
      </c>
      <c r="M35" s="78">
        <v>5</v>
      </c>
      <c r="N35" s="93">
        <v>4</v>
      </c>
      <c r="O35" s="78">
        <v>5</v>
      </c>
      <c r="P35" s="93">
        <v>5</v>
      </c>
      <c r="Q35" s="78">
        <v>4</v>
      </c>
      <c r="R35" s="93">
        <v>4</v>
      </c>
      <c r="S35" s="78"/>
      <c r="T35" s="93"/>
      <c r="U35" s="78"/>
      <c r="V35" s="230">
        <f t="shared" si="0"/>
        <v>4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3</v>
      </c>
      <c r="AB35" s="226">
        <f t="shared" si="6"/>
        <v>9</v>
      </c>
      <c r="AC35" s="226">
        <f t="shared" si="7"/>
        <v>12</v>
      </c>
      <c r="AD35" s="227">
        <f t="shared" si="8"/>
        <v>4.75</v>
      </c>
      <c r="AE35" s="228">
        <f t="shared" si="9"/>
        <v>0</v>
      </c>
      <c r="AF35" s="1"/>
      <c r="AG35" s="229">
        <f t="shared" si="10"/>
        <v>5</v>
      </c>
      <c r="AH35" s="229">
        <f t="shared" si="11"/>
        <v>5</v>
      </c>
      <c r="AI35" s="229" t="str">
        <f t="shared" si="12"/>
        <v>А</v>
      </c>
      <c r="AJ35" s="229">
        <f t="shared" si="13"/>
        <v>5</v>
      </c>
      <c r="AK35" s="229">
        <f t="shared" si="14"/>
        <v>5</v>
      </c>
      <c r="AL35" s="229">
        <f t="shared" si="15"/>
        <v>5</v>
      </c>
      <c r="AM35" s="229">
        <f t="shared" si="16"/>
        <v>5</v>
      </c>
      <c r="AN35" s="229">
        <f t="shared" si="17"/>
        <v>5</v>
      </c>
      <c r="AO35" s="229">
        <f t="shared" si="18"/>
        <v>4</v>
      </c>
      <c r="AP35" s="229">
        <f t="shared" si="19"/>
        <v>5</v>
      </c>
      <c r="AQ35" s="229">
        <f t="shared" si="20"/>
        <v>5</v>
      </c>
      <c r="AR35" s="229">
        <f t="shared" si="21"/>
        <v>4</v>
      </c>
      <c r="AS35" s="229">
        <f t="shared" si="22"/>
        <v>4</v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>
        <v>31</v>
      </c>
      <c r="B36" s="110"/>
      <c r="C36" s="276" t="s">
        <v>31</v>
      </c>
      <c r="D36" s="322" t="s">
        <v>1116</v>
      </c>
      <c r="E36" s="77">
        <v>2533</v>
      </c>
      <c r="F36" s="78">
        <v>5</v>
      </c>
      <c r="G36" s="78">
        <v>5</v>
      </c>
      <c r="H36" s="78">
        <v>5</v>
      </c>
      <c r="I36" s="78">
        <v>5</v>
      </c>
      <c r="J36" s="78">
        <v>5</v>
      </c>
      <c r="K36" s="78">
        <v>5</v>
      </c>
      <c r="L36" s="93">
        <v>5</v>
      </c>
      <c r="M36" s="93">
        <v>4</v>
      </c>
      <c r="N36" s="78">
        <v>4</v>
      </c>
      <c r="O36" s="78">
        <v>4</v>
      </c>
      <c r="P36" s="93">
        <v>5</v>
      </c>
      <c r="Q36" s="78">
        <v>4</v>
      </c>
      <c r="R36" s="93">
        <v>4</v>
      </c>
      <c r="S36" s="78"/>
      <c r="T36" s="93"/>
      <c r="U36" s="78"/>
      <c r="V36" s="230">
        <f t="shared" si="0"/>
        <v>4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5</v>
      </c>
      <c r="AB36" s="226">
        <f t="shared" si="6"/>
        <v>8</v>
      </c>
      <c r="AC36" s="226">
        <f t="shared" si="7"/>
        <v>13</v>
      </c>
      <c r="AD36" s="227">
        <f t="shared" si="8"/>
        <v>4.615384615384615</v>
      </c>
      <c r="AE36" s="228">
        <f t="shared" si="9"/>
        <v>0</v>
      </c>
      <c r="AF36" s="1"/>
      <c r="AG36" s="229">
        <f t="shared" si="10"/>
        <v>5</v>
      </c>
      <c r="AH36" s="229">
        <f t="shared" si="11"/>
        <v>5</v>
      </c>
      <c r="AI36" s="229">
        <f t="shared" si="12"/>
        <v>5</v>
      </c>
      <c r="AJ36" s="229">
        <f t="shared" si="13"/>
        <v>5</v>
      </c>
      <c r="AK36" s="229">
        <f t="shared" si="14"/>
        <v>5</v>
      </c>
      <c r="AL36" s="229">
        <f t="shared" si="15"/>
        <v>5</v>
      </c>
      <c r="AM36" s="229">
        <f t="shared" si="16"/>
        <v>5</v>
      </c>
      <c r="AN36" s="229">
        <f t="shared" si="17"/>
        <v>4</v>
      </c>
      <c r="AO36" s="229">
        <f t="shared" si="18"/>
        <v>4</v>
      </c>
      <c r="AP36" s="229">
        <f t="shared" si="19"/>
        <v>4</v>
      </c>
      <c r="AQ36" s="229">
        <f t="shared" si="20"/>
        <v>5</v>
      </c>
      <c r="AR36" s="229">
        <f t="shared" si="21"/>
        <v>4</v>
      </c>
      <c r="AS36" s="229">
        <f t="shared" si="22"/>
        <v>4</v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7.399999999999999" x14ac:dyDescent="0.25">
      <c r="A37" s="73">
        <v>32</v>
      </c>
      <c r="B37" s="110"/>
      <c r="C37" s="276"/>
      <c r="D37" s="322"/>
      <c r="E37" s="77"/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93"/>
      <c r="R37" s="93"/>
      <c r="S37" s="78"/>
      <c r="T37" s="93"/>
      <c r="U37" s="78"/>
      <c r="V37" s="230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228">
        <f t="shared" si="9"/>
        <v>0</v>
      </c>
      <c r="AF37" s="1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2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8" x14ac:dyDescent="0.3">
      <c r="A38" s="114"/>
      <c r="B38" s="115"/>
      <c r="C38" s="115"/>
      <c r="D38" s="115"/>
      <c r="E38" s="116">
        <f>COUNTIF(E6:E37,"2533")</f>
        <v>31</v>
      </c>
      <c r="F38" s="78"/>
      <c r="G38" s="78"/>
      <c r="H38" s="78"/>
      <c r="I38" s="78"/>
      <c r="J38" s="78"/>
      <c r="K38" s="78"/>
      <c r="L38" s="93"/>
      <c r="M38" s="78"/>
      <c r="N38" s="78"/>
      <c r="O38" s="93"/>
      <c r="P38" s="78"/>
      <c r="Q38" s="78"/>
      <c r="R38" s="93"/>
      <c r="S38" s="78"/>
      <c r="T38" s="78"/>
      <c r="U38" s="78"/>
      <c r="V38" s="116">
        <f t="shared" si="0"/>
        <v>0</v>
      </c>
      <c r="W38" s="226">
        <f t="shared" si="1"/>
        <v>0</v>
      </c>
      <c r="X38" s="226">
        <f t="shared" si="27"/>
        <v>0</v>
      </c>
      <c r="Y38" s="226">
        <f t="shared" si="3"/>
        <v>0</v>
      </c>
      <c r="Z38" s="226">
        <f t="shared" si="4"/>
        <v>0</v>
      </c>
      <c r="AA38" s="226">
        <f t="shared" si="5"/>
        <v>0</v>
      </c>
      <c r="AB38" s="226">
        <f t="shared" si="6"/>
        <v>0</v>
      </c>
      <c r="AC38" s="226">
        <f t="shared" si="7"/>
        <v>0</v>
      </c>
      <c r="AD38" s="227" t="str">
        <f t="shared" si="8"/>
        <v/>
      </c>
      <c r="AE38" s="323">
        <f t="shared" si="9"/>
        <v>0</v>
      </c>
      <c r="AF38" s="1"/>
      <c r="AG38" s="317" t="str">
        <f t="shared" si="10"/>
        <v/>
      </c>
      <c r="AH38" s="317" t="str">
        <f t="shared" si="11"/>
        <v/>
      </c>
      <c r="AI38" s="317" t="str">
        <f t="shared" si="12"/>
        <v/>
      </c>
      <c r="AJ38" s="317" t="str">
        <f t="shared" si="13"/>
        <v/>
      </c>
      <c r="AK38" s="317" t="str">
        <f t="shared" si="14"/>
        <v/>
      </c>
      <c r="AL38" s="317" t="str">
        <f t="shared" si="15"/>
        <v/>
      </c>
      <c r="AM38" s="317" t="str">
        <f t="shared" si="16"/>
        <v/>
      </c>
      <c r="AN38" s="317" t="str">
        <f t="shared" si="17"/>
        <v/>
      </c>
      <c r="AO38" s="317" t="str">
        <f t="shared" si="18"/>
        <v/>
      </c>
      <c r="AP38" s="317" t="str">
        <f t="shared" si="19"/>
        <v/>
      </c>
      <c r="AQ38" s="317" t="str">
        <f t="shared" si="20"/>
        <v/>
      </c>
      <c r="AR38" s="317" t="str">
        <f t="shared" si="21"/>
        <v/>
      </c>
      <c r="AS38" s="317" t="str">
        <f t="shared" si="22"/>
        <v/>
      </c>
      <c r="AT38" s="317" t="str">
        <f t="shared" si="23"/>
        <v/>
      </c>
      <c r="AU38" s="317" t="str">
        <f t="shared" si="24"/>
        <v/>
      </c>
      <c r="AV38" s="317" t="str">
        <f t="shared" si="25"/>
        <v/>
      </c>
      <c r="AW38" s="116">
        <f t="shared" si="26"/>
        <v>0</v>
      </c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62</v>
      </c>
      <c r="D39" s="119"/>
      <c r="E39" s="116"/>
      <c r="F39" s="279">
        <f t="array" ref="F39:U46">AG39:AV46</f>
        <v>4.935483870967742</v>
      </c>
      <c r="G39" s="279">
        <v>4.5357142857142856</v>
      </c>
      <c r="H39" s="279">
        <v>4.666666666666667</v>
      </c>
      <c r="I39" s="279">
        <v>4.67741935483871</v>
      </c>
      <c r="J39" s="279">
        <v>4.4838709677419351</v>
      </c>
      <c r="K39" s="279">
        <v>4.419354838709677</v>
      </c>
      <c r="L39" s="279">
        <v>4.4333333333333336</v>
      </c>
      <c r="M39" s="279">
        <v>4.225806451612903</v>
      </c>
      <c r="N39" s="279">
        <v>4.2333333333333334</v>
      </c>
      <c r="O39" s="121">
        <v>3.7096774193548385</v>
      </c>
      <c r="P39" s="121">
        <v>4.258064516129032</v>
      </c>
      <c r="Q39" s="121">
        <v>4.290322580645161</v>
      </c>
      <c r="R39" s="121">
        <v>4</v>
      </c>
      <c r="S39" s="279" t="str">
        <v xml:space="preserve"> </v>
      </c>
      <c r="T39" s="279" t="str">
        <v xml:space="preserve"> </v>
      </c>
      <c r="U39" s="279" t="str">
        <v xml:space="preserve"> </v>
      </c>
      <c r="V39" s="116">
        <f>сводн.!T35</f>
        <v>3</v>
      </c>
      <c r="W39" s="226">
        <f>SUM(W6:W38)</f>
        <v>0</v>
      </c>
      <c r="X39" s="226">
        <f>SUM(X6:X38)</f>
        <v>0</v>
      </c>
      <c r="Y39" s="226">
        <f>SUM(Y6:Y38)-X39</f>
        <v>1</v>
      </c>
      <c r="Z39" s="226">
        <f>SUM(Z6:Z38)</f>
        <v>41</v>
      </c>
      <c r="AA39" s="226">
        <f>SUM(AA6:AA38)</f>
        <v>163</v>
      </c>
      <c r="AB39" s="226">
        <f>SUM(AB6:AB38)</f>
        <v>189</v>
      </c>
      <c r="AC39" s="226">
        <f t="shared" si="7"/>
        <v>394</v>
      </c>
      <c r="AD39" s="227">
        <f t="shared" si="8"/>
        <v>4.3705583756345181</v>
      </c>
      <c r="AE39" s="281"/>
      <c r="AF39" s="1"/>
      <c r="AG39" s="282">
        <f t="shared" ref="AG39:AV39" si="28">IF(COUNT(AG6:AG38)=0," ",SUM(AG6:AG38)/COUNT(AG6:AG38))</f>
        <v>4.935483870967742</v>
      </c>
      <c r="AH39" s="282">
        <f t="shared" si="28"/>
        <v>4.5357142857142856</v>
      </c>
      <c r="AI39" s="282">
        <f t="shared" si="28"/>
        <v>4.666666666666667</v>
      </c>
      <c r="AJ39" s="282">
        <f t="shared" si="28"/>
        <v>4.67741935483871</v>
      </c>
      <c r="AK39" s="282">
        <f t="shared" si="28"/>
        <v>4.4838709677419351</v>
      </c>
      <c r="AL39" s="282">
        <f t="shared" si="28"/>
        <v>4.419354838709677</v>
      </c>
      <c r="AM39" s="282">
        <f t="shared" si="28"/>
        <v>4.4333333333333336</v>
      </c>
      <c r="AN39" s="282">
        <f t="shared" si="28"/>
        <v>4.225806451612903</v>
      </c>
      <c r="AO39" s="282">
        <f t="shared" si="28"/>
        <v>4.2333333333333334</v>
      </c>
      <c r="AP39" s="282">
        <f t="shared" si="28"/>
        <v>3.7096774193548385</v>
      </c>
      <c r="AQ39" s="282">
        <f t="shared" si="28"/>
        <v>4.258064516129032</v>
      </c>
      <c r="AR39" s="282">
        <f t="shared" si="28"/>
        <v>4.290322580645161</v>
      </c>
      <c r="AS39" s="282">
        <f t="shared" si="28"/>
        <v>4</v>
      </c>
      <c r="AT39" s="282" t="str">
        <f t="shared" si="28"/>
        <v xml:space="preserve"> </v>
      </c>
      <c r="AU39" s="282" t="str">
        <f t="shared" si="28"/>
        <v xml:space="preserve"> </v>
      </c>
      <c r="AV39" s="283" t="str">
        <f t="shared" si="28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pans="1:102" ht="13.2" x14ac:dyDescent="0.25">
      <c r="A40" s="127"/>
      <c r="B40" s="127"/>
      <c r="C40" s="128" t="s">
        <v>63</v>
      </c>
      <c r="D40" s="128"/>
      <c r="E40" s="129"/>
      <c r="F40" s="284">
        <v>29</v>
      </c>
      <c r="G40" s="284">
        <v>15</v>
      </c>
      <c r="H40" s="284">
        <v>18</v>
      </c>
      <c r="I40" s="284">
        <v>24</v>
      </c>
      <c r="J40" s="284">
        <v>15</v>
      </c>
      <c r="K40" s="284">
        <v>17</v>
      </c>
      <c r="L40" s="284">
        <v>13</v>
      </c>
      <c r="M40" s="284">
        <v>11</v>
      </c>
      <c r="N40" s="284">
        <v>11</v>
      </c>
      <c r="O40" s="285">
        <v>3</v>
      </c>
      <c r="P40" s="285">
        <v>14</v>
      </c>
      <c r="Q40" s="285">
        <v>14</v>
      </c>
      <c r="R40" s="285">
        <v>5</v>
      </c>
      <c r="S40" s="284" t="str">
        <v>0</v>
      </c>
      <c r="T40" s="284" t="str">
        <v>0</v>
      </c>
      <c r="U40" s="284" t="str">
        <v xml:space="preserve"> </v>
      </c>
      <c r="V40" s="286">
        <f>IF(COUNTIF(V6:V38,5)=0,"0",COUNTIF(V6:V38,5))</f>
        <v>1</v>
      </c>
      <c r="W40" s="129"/>
      <c r="X40" s="287">
        <f>SUM(X39:AB39)</f>
        <v>394</v>
      </c>
      <c r="Y40" s="287"/>
      <c r="Z40" s="287"/>
      <c r="AA40" s="287"/>
      <c r="AB40" s="287"/>
      <c r="AC40" s="287"/>
      <c r="AD40" s="227"/>
      <c r="AE40" s="288"/>
      <c r="AG40" s="289">
        <f t="shared" ref="AG40:AU40" si="29">IF(COUNTIF(AG6:AG38,5)=0,"0",COUNTIF(AG6:AG38,5))</f>
        <v>29</v>
      </c>
      <c r="AH40" s="289">
        <f t="shared" si="29"/>
        <v>15</v>
      </c>
      <c r="AI40" s="289">
        <f t="shared" si="29"/>
        <v>18</v>
      </c>
      <c r="AJ40" s="289">
        <f t="shared" si="29"/>
        <v>24</v>
      </c>
      <c r="AK40" s="289">
        <f t="shared" si="29"/>
        <v>15</v>
      </c>
      <c r="AL40" s="289">
        <f t="shared" si="29"/>
        <v>17</v>
      </c>
      <c r="AM40" s="289">
        <f t="shared" si="29"/>
        <v>13</v>
      </c>
      <c r="AN40" s="289">
        <f t="shared" si="29"/>
        <v>11</v>
      </c>
      <c r="AO40" s="289">
        <f t="shared" si="29"/>
        <v>11</v>
      </c>
      <c r="AP40" s="289">
        <f t="shared" si="29"/>
        <v>3</v>
      </c>
      <c r="AQ40" s="289">
        <f t="shared" si="29"/>
        <v>14</v>
      </c>
      <c r="AR40" s="289">
        <f t="shared" si="29"/>
        <v>14</v>
      </c>
      <c r="AS40" s="289">
        <f t="shared" si="29"/>
        <v>5</v>
      </c>
      <c r="AT40" s="289" t="str">
        <f t="shared" si="29"/>
        <v>0</v>
      </c>
      <c r="AU40" s="289" t="str">
        <f t="shared" si="29"/>
        <v>0</v>
      </c>
      <c r="AV40" s="290" t="str">
        <f>IF(COUNTIF(AV6:AV38,5)=0," ",COUNTIF(AV6:AV38,5))</f>
        <v xml:space="preserve"> </v>
      </c>
      <c r="AW40" s="289"/>
      <c r="AX40" s="291"/>
      <c r="AY40" s="292"/>
      <c r="AZ40" s="292"/>
      <c r="BA40" s="292"/>
      <c r="BB40" s="292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3"/>
      <c r="BP40" s="293"/>
      <c r="BQ40" s="293"/>
      <c r="BR40" s="293"/>
      <c r="BS40" s="293"/>
      <c r="BT40" s="293"/>
      <c r="BU40" s="293"/>
      <c r="BV40" s="293"/>
      <c r="BW40" s="293"/>
      <c r="BX40" s="293"/>
      <c r="BY40" s="293"/>
      <c r="BZ40" s="293"/>
      <c r="CA40" s="293"/>
      <c r="CB40" s="293"/>
      <c r="CC40" s="293"/>
      <c r="CD40" s="293"/>
      <c r="CE40" s="293"/>
      <c r="CF40" s="293"/>
      <c r="CG40" s="293"/>
      <c r="CH40" s="293"/>
      <c r="CI40" s="293"/>
      <c r="CJ40" s="293"/>
      <c r="CK40" s="293"/>
      <c r="CL40" s="293"/>
      <c r="CM40" s="293"/>
    </row>
    <row r="41" spans="1:102" ht="13.2" x14ac:dyDescent="0.25">
      <c r="A41" s="142"/>
      <c r="B41" s="142"/>
      <c r="C41" s="143" t="s">
        <v>64</v>
      </c>
      <c r="D41" s="143"/>
      <c r="E41" s="144"/>
      <c r="F41" s="294">
        <v>2</v>
      </c>
      <c r="G41" s="294">
        <v>13</v>
      </c>
      <c r="H41" s="294">
        <v>9</v>
      </c>
      <c r="I41" s="294">
        <v>4</v>
      </c>
      <c r="J41" s="294">
        <v>16</v>
      </c>
      <c r="K41" s="294">
        <v>10</v>
      </c>
      <c r="L41" s="294">
        <v>17</v>
      </c>
      <c r="M41" s="294">
        <v>16</v>
      </c>
      <c r="N41" s="294">
        <v>15</v>
      </c>
      <c r="O41" s="295">
        <v>16</v>
      </c>
      <c r="P41" s="295">
        <v>11</v>
      </c>
      <c r="Q41" s="295">
        <v>13</v>
      </c>
      <c r="R41" s="295">
        <v>21</v>
      </c>
      <c r="S41" s="294" t="str">
        <v>0</v>
      </c>
      <c r="T41" s="294" t="str">
        <v>0</v>
      </c>
      <c r="U41" s="294" t="str">
        <v xml:space="preserve"> </v>
      </c>
      <c r="V41" s="296">
        <f>IF(COUNTIF(V6:V38,4)=0,"0",COUNTIF(V6:V38,4))</f>
        <v>12</v>
      </c>
      <c r="W41" s="297"/>
      <c r="X41" s="297"/>
      <c r="Y41" s="297" t="str">
        <f>IF(COUNTIF(Y6:Y38,4)=0," ",COUNTIF(Y6:Y38,4))</f>
        <v xml:space="preserve"> </v>
      </c>
      <c r="Z41" s="297">
        <f>IF(COUNTIF(Z6:Z38,4)=0," ",COUNTIF(Z6:Z38,4))</f>
        <v>3</v>
      </c>
      <c r="AA41" s="297">
        <f>IF(COUNTIF(AA6:AA38,4)=0," ",COUNTIF(AA6:AA38,4))</f>
        <v>5</v>
      </c>
      <c r="AB41" s="297">
        <f>IF(COUNTIF(AB6:AB38,4)=0," ",COUNTIF(AB6:AB38,4))</f>
        <v>3</v>
      </c>
      <c r="AC41" s="297"/>
      <c r="AD41" s="297"/>
      <c r="AE41" s="298" t="str">
        <f>IF(COUNTIF(AE6:AE38,4)=0," ",COUNTIF(AE6:AE38,4))</f>
        <v xml:space="preserve"> </v>
      </c>
      <c r="AF41" s="297" t="str">
        <f>IF(COUNTIF(AF6:AF38,4)=0," ",COUNTIF(AF6:AF38,4))</f>
        <v xml:space="preserve"> </v>
      </c>
      <c r="AG41" s="297">
        <f t="shared" ref="AG41:AU41" si="30">IF(COUNTIF(AG6:AG38,4)=0,"0",COUNTIF(AG6:AG38,4))</f>
        <v>2</v>
      </c>
      <c r="AH41" s="297">
        <f t="shared" si="30"/>
        <v>13</v>
      </c>
      <c r="AI41" s="297">
        <f t="shared" si="30"/>
        <v>9</v>
      </c>
      <c r="AJ41" s="297">
        <f t="shared" si="30"/>
        <v>4</v>
      </c>
      <c r="AK41" s="297">
        <f t="shared" si="30"/>
        <v>16</v>
      </c>
      <c r="AL41" s="297">
        <f t="shared" si="30"/>
        <v>10</v>
      </c>
      <c r="AM41" s="297">
        <f t="shared" si="30"/>
        <v>17</v>
      </c>
      <c r="AN41" s="297">
        <f t="shared" si="30"/>
        <v>16</v>
      </c>
      <c r="AO41" s="297">
        <f t="shared" si="30"/>
        <v>15</v>
      </c>
      <c r="AP41" s="297">
        <f t="shared" si="30"/>
        <v>16</v>
      </c>
      <c r="AQ41" s="297">
        <f t="shared" si="30"/>
        <v>11</v>
      </c>
      <c r="AR41" s="297">
        <f t="shared" si="30"/>
        <v>13</v>
      </c>
      <c r="AS41" s="297">
        <f t="shared" si="30"/>
        <v>21</v>
      </c>
      <c r="AT41" s="297" t="str">
        <f t="shared" si="30"/>
        <v>0</v>
      </c>
      <c r="AU41" s="297" t="str">
        <f t="shared" si="30"/>
        <v>0</v>
      </c>
      <c r="AV41" s="299" t="str">
        <f>IF(COUNTIF(AV6:AV38,4)=0," ",COUNTIF(AV6:AV38,4))</f>
        <v xml:space="preserve"> </v>
      </c>
      <c r="AW41" s="297"/>
      <c r="AX41" s="300"/>
      <c r="AY41" s="301"/>
      <c r="AZ41" s="301"/>
      <c r="BA41" s="301"/>
      <c r="BB41" s="301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2"/>
      <c r="BP41" s="302"/>
      <c r="BQ41" s="302"/>
      <c r="BR41" s="302"/>
      <c r="BS41" s="302"/>
      <c r="BT41" s="302"/>
      <c r="BU41" s="302"/>
      <c r="BV41" s="302"/>
      <c r="BW41" s="302"/>
      <c r="BX41" s="302"/>
      <c r="BY41" s="302"/>
      <c r="BZ41" s="302"/>
      <c r="CA41" s="302"/>
      <c r="CB41" s="302"/>
      <c r="CC41" s="302"/>
      <c r="CD41" s="302"/>
      <c r="CE41" s="302"/>
      <c r="CF41" s="302"/>
      <c r="CG41" s="302"/>
      <c r="CH41" s="302"/>
      <c r="CI41" s="302"/>
      <c r="CJ41" s="302"/>
      <c r="CK41" s="302"/>
      <c r="CL41" s="302"/>
      <c r="CM41" s="302"/>
    </row>
    <row r="42" spans="1:102" ht="13.2" x14ac:dyDescent="0.25">
      <c r="A42" s="155"/>
      <c r="B42" s="155"/>
      <c r="C42" s="156" t="s">
        <v>65</v>
      </c>
      <c r="D42" s="156"/>
      <c r="E42" s="157"/>
      <c r="F42" s="303" t="str">
        <v>0</v>
      </c>
      <c r="G42" s="303" t="str">
        <v>0</v>
      </c>
      <c r="H42" s="303" t="str">
        <v>0</v>
      </c>
      <c r="I42" s="303">
        <v>3</v>
      </c>
      <c r="J42" s="303" t="str">
        <v>0</v>
      </c>
      <c r="K42" s="303">
        <v>4</v>
      </c>
      <c r="L42" s="303" t="str">
        <v>0</v>
      </c>
      <c r="M42" s="303">
        <v>4</v>
      </c>
      <c r="N42" s="303">
        <v>4</v>
      </c>
      <c r="O42" s="304">
        <v>12</v>
      </c>
      <c r="P42" s="304">
        <v>6</v>
      </c>
      <c r="Q42" s="304">
        <v>3</v>
      </c>
      <c r="R42" s="304">
        <v>5</v>
      </c>
      <c r="S42" s="303" t="str">
        <v>0</v>
      </c>
      <c r="T42" s="303" t="str">
        <v>0</v>
      </c>
      <c r="U42" s="303" t="str">
        <v xml:space="preserve"> </v>
      </c>
      <c r="V42" s="305">
        <f>IF(COUNTIF(V6:V38,3)=0,"0",COUNTIF(V6:V38,3))</f>
        <v>17</v>
      </c>
      <c r="W42" s="306"/>
      <c r="X42" s="306"/>
      <c r="Y42" s="306" t="str">
        <f>IF(COUNTIF(Y6:Y38,3)=0," ",COUNTIF(Y6:Y38,3))</f>
        <v xml:space="preserve"> </v>
      </c>
      <c r="Z42" s="306">
        <f>IF(COUNTIF(Z6:Z38,3)=0," ",COUNTIF(Z6:Z38,3))</f>
        <v>2</v>
      </c>
      <c r="AA42" s="306">
        <f>IF(COUNTIF(AA6:AA38,3)=0," ",COUNTIF(AA6:AA38,3))</f>
        <v>4</v>
      </c>
      <c r="AB42" s="306">
        <f>IF(COUNTIF(AB6:AB38,3)=0," ",COUNTIF(AB6:AB38,3))</f>
        <v>4</v>
      </c>
      <c r="AC42" s="306"/>
      <c r="AD42" s="306"/>
      <c r="AE42" s="307" t="str">
        <f>IF(COUNTIF(AE6:AE38,3)=0," ",COUNTIF(AE6:AE38,3))</f>
        <v xml:space="preserve"> </v>
      </c>
      <c r="AF42" s="306" t="str">
        <f>IF(COUNTIF(AF6:AF38,3)=0," ",COUNTIF(AF6:AF38,3))</f>
        <v xml:space="preserve"> </v>
      </c>
      <c r="AG42" s="306" t="str">
        <f t="shared" ref="AG42:AU42" si="31">IF(COUNTIF(AG6:AG38,3)=0,"0",COUNTIF(AG6:AG38,3))</f>
        <v>0</v>
      </c>
      <c r="AH42" s="306" t="str">
        <f t="shared" si="31"/>
        <v>0</v>
      </c>
      <c r="AI42" s="306" t="str">
        <f t="shared" si="31"/>
        <v>0</v>
      </c>
      <c r="AJ42" s="306">
        <f t="shared" si="31"/>
        <v>3</v>
      </c>
      <c r="AK42" s="306" t="str">
        <f t="shared" si="31"/>
        <v>0</v>
      </c>
      <c r="AL42" s="306">
        <f t="shared" si="31"/>
        <v>4</v>
      </c>
      <c r="AM42" s="306" t="str">
        <f t="shared" si="31"/>
        <v>0</v>
      </c>
      <c r="AN42" s="306">
        <f t="shared" si="31"/>
        <v>4</v>
      </c>
      <c r="AO42" s="306">
        <f t="shared" si="31"/>
        <v>4</v>
      </c>
      <c r="AP42" s="306">
        <f t="shared" si="31"/>
        <v>12</v>
      </c>
      <c r="AQ42" s="306">
        <f t="shared" si="31"/>
        <v>6</v>
      </c>
      <c r="AR42" s="306">
        <f t="shared" si="31"/>
        <v>3</v>
      </c>
      <c r="AS42" s="306">
        <f t="shared" si="31"/>
        <v>5</v>
      </c>
      <c r="AT42" s="306" t="str">
        <f t="shared" si="31"/>
        <v>0</v>
      </c>
      <c r="AU42" s="306" t="str">
        <f t="shared" si="31"/>
        <v>0</v>
      </c>
      <c r="AV42" s="308" t="str">
        <f>IF(COUNTIF(AV6:AV38,3)=0," ",COUNTIF(AV6:AV38,3))</f>
        <v xml:space="preserve"> </v>
      </c>
      <c r="AW42" s="306"/>
      <c r="AX42" s="309"/>
      <c r="AY42" s="310"/>
      <c r="AZ42" s="310"/>
      <c r="BA42" s="310"/>
      <c r="BB42" s="310"/>
      <c r="BC42" s="310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1"/>
      <c r="BP42" s="311"/>
      <c r="BQ42" s="311"/>
      <c r="BR42" s="311"/>
      <c r="BS42" s="311"/>
      <c r="BT42" s="311"/>
      <c r="BU42" s="311"/>
      <c r="BV42" s="311"/>
      <c r="BW42" s="311"/>
      <c r="BX42" s="311"/>
      <c r="BY42" s="311"/>
      <c r="BZ42" s="311"/>
      <c r="CA42" s="311"/>
      <c r="CB42" s="311"/>
      <c r="CC42" s="311"/>
      <c r="CD42" s="311"/>
      <c r="CE42" s="311"/>
      <c r="CF42" s="311"/>
      <c r="CG42" s="311"/>
      <c r="CH42" s="311"/>
      <c r="CI42" s="311"/>
      <c r="CJ42" s="311"/>
      <c r="CK42" s="311"/>
      <c r="CL42" s="311"/>
      <c r="CM42" s="311"/>
    </row>
    <row r="43" spans="1:102" ht="13.2" x14ac:dyDescent="0.25">
      <c r="A43" s="118"/>
      <c r="B43" s="118"/>
      <c r="C43" s="119" t="s">
        <v>66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1</v>
      </c>
      <c r="R43" s="93">
        <v>0</v>
      </c>
      <c r="S43" s="78">
        <v>0</v>
      </c>
      <c r="T43" s="78">
        <v>0</v>
      </c>
      <c r="U43" s="78">
        <v>0</v>
      </c>
      <c r="V43" s="230">
        <f>IF(COUNTIF(V6:V38,2)=0,"0",COUNTIF(V6:V38,2))</f>
        <v>1</v>
      </c>
      <c r="W43" s="230"/>
      <c r="X43" s="230"/>
      <c r="Y43" s="230" t="str">
        <f>IF(COUNTIF(Y6:Y38,2)=0," ",COUNTIF(Y6:Y38,2))</f>
        <v xml:space="preserve"> </v>
      </c>
      <c r="Z43" s="230">
        <f>IF(COUNTIF(Z6:Z38,2)=0," ",COUNTIF(Z6:Z38,2))</f>
        <v>6</v>
      </c>
      <c r="AA43" s="230">
        <f>IF(COUNTIF(AA6:AA38,2)=0," ",COUNTIF(AA6:AA38,2))</f>
        <v>2</v>
      </c>
      <c r="AB43" s="230">
        <f>IF(COUNTIF(AB6:AB38,2)=0," ",COUNTIF(AB6:AB38,2))</f>
        <v>4</v>
      </c>
      <c r="AC43" s="230"/>
      <c r="AD43" s="230"/>
      <c r="AE43" s="312" t="str">
        <f>IF(COUNTIF(AE6:AE38,2)=0," ",COUNTIF(AE6:AE38,2))</f>
        <v xml:space="preserve"> </v>
      </c>
      <c r="AF43" s="230" t="str">
        <f>IF(COUNTIF(AF6:AF38,2)=0," ",COUNTIF(AF6:AF38,2))</f>
        <v xml:space="preserve"> </v>
      </c>
      <c r="AG43" s="230">
        <f t="shared" ref="AG43:AV43" si="32">COUNTIF(AG6:AG36,2)+COUNTIF(AG6:AG36,"д")</f>
        <v>0</v>
      </c>
      <c r="AH43" s="230">
        <f t="shared" si="32"/>
        <v>0</v>
      </c>
      <c r="AI43" s="230">
        <f t="shared" si="32"/>
        <v>0</v>
      </c>
      <c r="AJ43" s="230">
        <f t="shared" si="32"/>
        <v>0</v>
      </c>
      <c r="AK43" s="230">
        <f t="shared" si="32"/>
        <v>0</v>
      </c>
      <c r="AL43" s="230">
        <f t="shared" si="32"/>
        <v>0</v>
      </c>
      <c r="AM43" s="230">
        <f t="shared" si="32"/>
        <v>0</v>
      </c>
      <c r="AN43" s="230">
        <f t="shared" si="32"/>
        <v>0</v>
      </c>
      <c r="AO43" s="230">
        <f t="shared" si="32"/>
        <v>0</v>
      </c>
      <c r="AP43" s="230">
        <f t="shared" si="32"/>
        <v>0</v>
      </c>
      <c r="AQ43" s="230">
        <f t="shared" si="32"/>
        <v>0</v>
      </c>
      <c r="AR43" s="230">
        <f t="shared" si="32"/>
        <v>1</v>
      </c>
      <c r="AS43" s="230">
        <f t="shared" si="32"/>
        <v>0</v>
      </c>
      <c r="AT43" s="230">
        <f t="shared" si="32"/>
        <v>0</v>
      </c>
      <c r="AU43" s="230">
        <f t="shared" si="32"/>
        <v>0</v>
      </c>
      <c r="AV43" s="230">
        <f t="shared" si="32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67</v>
      </c>
      <c r="D44" s="119"/>
      <c r="E44" s="116"/>
      <c r="F44" s="78">
        <v>0</v>
      </c>
      <c r="G44" s="78">
        <v>3</v>
      </c>
      <c r="H44" s="78">
        <v>4</v>
      </c>
      <c r="I44" s="78">
        <v>0</v>
      </c>
      <c r="J44" s="78">
        <v>0</v>
      </c>
      <c r="K44" s="78">
        <v>0</v>
      </c>
      <c r="L44" s="78">
        <v>1</v>
      </c>
      <c r="M44" s="78">
        <v>0</v>
      </c>
      <c r="N44" s="78">
        <v>1</v>
      </c>
      <c r="O44" s="93">
        <v>0</v>
      </c>
      <c r="P44" s="93">
        <v>0</v>
      </c>
      <c r="Q44" s="93">
        <v>0</v>
      </c>
      <c r="R44" s="93">
        <v>0</v>
      </c>
      <c r="S44" s="78">
        <v>0</v>
      </c>
      <c r="T44" s="78">
        <v>0</v>
      </c>
      <c r="U44" s="78">
        <v>0</v>
      </c>
      <c r="V44" s="230">
        <f t="shared" ref="V44:AB44" si="33">COUNTBLANK(V6:V26)</f>
        <v>0</v>
      </c>
      <c r="W44" s="230">
        <f t="shared" si="33"/>
        <v>0</v>
      </c>
      <c r="X44" s="230">
        <f t="shared" si="33"/>
        <v>0</v>
      </c>
      <c r="Y44" s="230">
        <f t="shared" si="33"/>
        <v>0</v>
      </c>
      <c r="Z44" s="230">
        <f t="shared" si="33"/>
        <v>0</v>
      </c>
      <c r="AA44" s="230">
        <f t="shared" si="33"/>
        <v>0</v>
      </c>
      <c r="AB44" s="230">
        <f t="shared" si="33"/>
        <v>0</v>
      </c>
      <c r="AC44" s="230"/>
      <c r="AD44" s="230">
        <f>COUNTBLANK(AD6:AD36)</f>
        <v>0</v>
      </c>
      <c r="AE44" s="312" t="str">
        <f>IF(COUNTIF(AE6:AE38,"б")=0," ",COUNTIF(AE6:AE38,"б"))</f>
        <v xml:space="preserve"> </v>
      </c>
      <c r="AF44" s="313">
        <f t="shared" ref="AF44:BK44" si="34">IF(COUNTIF(AF6:AF38,"б")=0+COUNTIF(AF6:AF38,"а")=0,"0",COUNTIF(AF6:AF38,"б")+COUNTIF(AF6:AF38,"а"))</f>
        <v>0</v>
      </c>
      <c r="AG44" s="313">
        <f t="shared" si="34"/>
        <v>0</v>
      </c>
      <c r="AH44" s="313">
        <f t="shared" si="34"/>
        <v>3</v>
      </c>
      <c r="AI44" s="313">
        <f t="shared" si="34"/>
        <v>4</v>
      </c>
      <c r="AJ44" s="313">
        <f t="shared" si="34"/>
        <v>0</v>
      </c>
      <c r="AK44" s="313">
        <f t="shared" si="34"/>
        <v>0</v>
      </c>
      <c r="AL44" s="313">
        <f t="shared" si="34"/>
        <v>0</v>
      </c>
      <c r="AM44" s="313">
        <f t="shared" si="34"/>
        <v>1</v>
      </c>
      <c r="AN44" s="313">
        <f t="shared" si="34"/>
        <v>0</v>
      </c>
      <c r="AO44" s="313">
        <f t="shared" si="34"/>
        <v>1</v>
      </c>
      <c r="AP44" s="313">
        <f t="shared" si="34"/>
        <v>0</v>
      </c>
      <c r="AQ44" s="313">
        <f t="shared" si="34"/>
        <v>0</v>
      </c>
      <c r="AR44" s="313">
        <f t="shared" si="34"/>
        <v>0</v>
      </c>
      <c r="AS44" s="313">
        <f t="shared" si="34"/>
        <v>0</v>
      </c>
      <c r="AT44" s="313">
        <f t="shared" si="34"/>
        <v>0</v>
      </c>
      <c r="AU44" s="313">
        <f t="shared" si="34"/>
        <v>0</v>
      </c>
      <c r="AV44" s="313">
        <f t="shared" si="34"/>
        <v>0</v>
      </c>
      <c r="AW44" s="313">
        <f t="shared" si="34"/>
        <v>0</v>
      </c>
      <c r="AX44" s="313">
        <f t="shared" si="34"/>
        <v>0</v>
      </c>
      <c r="AY44" s="313">
        <f t="shared" si="34"/>
        <v>0</v>
      </c>
      <c r="AZ44" s="313">
        <f t="shared" si="34"/>
        <v>0</v>
      </c>
      <c r="BA44" s="313">
        <f t="shared" si="34"/>
        <v>0</v>
      </c>
      <c r="BB44" s="313">
        <f t="shared" si="34"/>
        <v>0</v>
      </c>
      <c r="BC44" s="313">
        <f t="shared" si="34"/>
        <v>0</v>
      </c>
      <c r="BD44" s="313">
        <f t="shared" si="34"/>
        <v>0</v>
      </c>
      <c r="BE44" s="313">
        <f t="shared" si="34"/>
        <v>0</v>
      </c>
      <c r="BF44" s="313">
        <f t="shared" si="34"/>
        <v>0</v>
      </c>
      <c r="BG44" s="313">
        <f t="shared" si="34"/>
        <v>0</v>
      </c>
      <c r="BH44" s="313">
        <f t="shared" si="34"/>
        <v>0</v>
      </c>
      <c r="BI44" s="313">
        <f t="shared" si="34"/>
        <v>0</v>
      </c>
      <c r="BJ44" s="313">
        <f t="shared" si="34"/>
        <v>0</v>
      </c>
      <c r="BK44" s="313">
        <f t="shared" si="34"/>
        <v>0</v>
      </c>
      <c r="BL44" s="313">
        <f t="shared" ref="BL44:CB44" si="35">IF(COUNTIF(BL6:BL38,"б")=0+COUNTIF(BL6:BL38,"а")=0,"0",COUNTIF(BL6:BL38,"б")+COUNTIF(BL6:BL38,"а"))</f>
        <v>0</v>
      </c>
      <c r="BM44" s="313">
        <f t="shared" si="35"/>
        <v>0</v>
      </c>
      <c r="BN44" s="313">
        <f t="shared" si="35"/>
        <v>0</v>
      </c>
      <c r="BO44" s="313">
        <f t="shared" si="35"/>
        <v>0</v>
      </c>
      <c r="BP44" s="313">
        <f t="shared" si="35"/>
        <v>0</v>
      </c>
      <c r="BQ44" s="313">
        <f t="shared" si="35"/>
        <v>0</v>
      </c>
      <c r="BR44" s="313">
        <f t="shared" si="35"/>
        <v>0</v>
      </c>
      <c r="BS44" s="313">
        <f t="shared" si="35"/>
        <v>0</v>
      </c>
      <c r="BT44" s="313">
        <f t="shared" si="35"/>
        <v>0</v>
      </c>
      <c r="BU44" s="313">
        <f t="shared" si="35"/>
        <v>0</v>
      </c>
      <c r="BV44" s="313">
        <f t="shared" si="35"/>
        <v>0</v>
      </c>
      <c r="BW44" s="313">
        <f t="shared" si="35"/>
        <v>0</v>
      </c>
      <c r="BX44" s="313">
        <f t="shared" si="35"/>
        <v>0</v>
      </c>
      <c r="BY44" s="313">
        <f t="shared" si="35"/>
        <v>0</v>
      </c>
      <c r="BZ44" s="313">
        <f t="shared" si="35"/>
        <v>0</v>
      </c>
      <c r="CA44" s="313">
        <f t="shared" si="35"/>
        <v>0</v>
      </c>
      <c r="CB44" s="313">
        <f t="shared" si="35"/>
        <v>0</v>
      </c>
    </row>
    <row r="45" spans="1:102" ht="13.2" x14ac:dyDescent="0.25">
      <c r="A45" s="118"/>
      <c r="B45" s="118"/>
      <c r="C45" s="119" t="s">
        <v>68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IF(COUNTIF(V6:V38,"з")=0,"0",COUNTIF(V6:V38,"з"))</f>
        <v>0</v>
      </c>
      <c r="W45" s="230"/>
      <c r="X45" s="230"/>
      <c r="Y45" s="230" t="str">
        <f>IF(COUNTIF(Y6:Y38,"з")=0," ",COUNTIF(Y6:Y38,"з"))</f>
        <v xml:space="preserve"> </v>
      </c>
      <c r="Z45" s="230" t="str">
        <f>IF(COUNTIF(Z6:Z38,"з")=0," ",COUNTIF(Z6:Z38,"з"))</f>
        <v xml:space="preserve"> </v>
      </c>
      <c r="AA45" s="230" t="str">
        <f>IF(COUNTIF(AA6:AA38,"з")=0," ",COUNTIF(AA6:AA38,"з"))</f>
        <v xml:space="preserve"> </v>
      </c>
      <c r="AB45" s="230" t="str">
        <f>IF(COUNTIF(AB6:AB38,"з")=0," ",COUNTIF(AB6:AB38,"з"))</f>
        <v xml:space="preserve"> </v>
      </c>
      <c r="AC45" s="230"/>
      <c r="AD45" s="230" t="str">
        <f>IF(COUNTIF(AD6:AD38,"з")=0," ",COUNTIF(AD6:AD38,"з"))</f>
        <v xml:space="preserve"> </v>
      </c>
      <c r="AE45" s="312" t="str">
        <f>IF(COUNTIF(AE6:AE38,"з")=0," ",COUNTIF(AE6:AE38,"з"))</f>
        <v xml:space="preserve"> </v>
      </c>
      <c r="AF45" s="230" t="str">
        <f>IF(COUNTIF(AF6:AF38,"з")=0," ",COUNTIF(AF6:AF38,"з"))</f>
        <v xml:space="preserve"> </v>
      </c>
      <c r="AG45" s="230" t="str">
        <f t="shared" ref="AG45:AW45" si="36">IF(COUNTIF(AG6:AG38,"з")=0,"0",COUNTIF(AG6:AG38,"з"))</f>
        <v>0</v>
      </c>
      <c r="AH45" s="230" t="str">
        <f t="shared" si="36"/>
        <v>0</v>
      </c>
      <c r="AI45" s="230" t="str">
        <f t="shared" si="36"/>
        <v>0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</row>
    <row r="46" spans="1:102" ht="13.2" x14ac:dyDescent="0.25">
      <c r="A46" s="118"/>
      <c r="B46" s="118"/>
      <c r="C46" s="119" t="s">
        <v>69</v>
      </c>
      <c r="D46" s="119"/>
      <c r="E46" s="116"/>
      <c r="F46" s="78" t="str">
        <v>0</v>
      </c>
      <c r="G46" s="78" t="str">
        <v>0</v>
      </c>
      <c r="H46" s="78" t="str">
        <v>0</v>
      </c>
      <c r="I46" s="78" t="str">
        <v>0</v>
      </c>
      <c r="J46" s="78" t="str">
        <v>0</v>
      </c>
      <c r="K46" s="78" t="str">
        <v>0</v>
      </c>
      <c r="L46" s="78" t="str">
        <v>0</v>
      </c>
      <c r="M46" s="78" t="str">
        <v>0</v>
      </c>
      <c r="N46" s="78" t="str">
        <v>0</v>
      </c>
      <c r="O46" s="93" t="str">
        <v>0</v>
      </c>
      <c r="P46" s="93" t="str">
        <v>0</v>
      </c>
      <c r="Q46" s="93" t="str">
        <v>0</v>
      </c>
      <c r="R46" s="93" t="str">
        <v>0</v>
      </c>
      <c r="S46" s="78" t="str">
        <v>0</v>
      </c>
      <c r="T46" s="78" t="str">
        <v>0</v>
      </c>
      <c r="U46" s="78" t="str">
        <v>0</v>
      </c>
      <c r="V46" s="230" t="str">
        <f>IF(COUNTIF(V6:V38,"н")=0,"0",COUNTIF(V6:V38,"н"))</f>
        <v>0</v>
      </c>
      <c r="W46" s="230"/>
      <c r="X46" s="230"/>
      <c r="Y46" s="230" t="str">
        <f>IF(COUNTIF(Y6:Y38,"н")=0," ",COUNTIF(Y6:Y38,"н"))</f>
        <v xml:space="preserve"> </v>
      </c>
      <c r="Z46" s="230" t="str">
        <f>IF(COUNTIF(Z6:Z38,"н")=0," ",COUNTIF(Z6:Z38,"н"))</f>
        <v xml:space="preserve"> </v>
      </c>
      <c r="AA46" s="230" t="str">
        <f>IF(COUNTIF(AA6:AA38,"н")=0," ",COUNTIF(AA6:AA38,"н"))</f>
        <v xml:space="preserve"> </v>
      </c>
      <c r="AB46" s="230" t="str">
        <f>IF(COUNTIF(AB6:AB38,"н")=0," ",COUNTIF(AB6:AB38,"н"))</f>
        <v xml:space="preserve"> </v>
      </c>
      <c r="AC46" s="230"/>
      <c r="AD46" s="230" t="str">
        <f>IF(COUNTIF(AD6:AD38,"н")=0," ",COUNTIF(AD6:AD38,"н"))</f>
        <v xml:space="preserve"> </v>
      </c>
      <c r="AE46" s="312" t="str">
        <f>IF(COUNTIF(AE6:AE38,"н")=0," ",COUNTIF(AE6:AE38,"н"))</f>
        <v xml:space="preserve"> </v>
      </c>
      <c r="AF46" s="230" t="str">
        <f>IF(COUNTIF(AF6:AF38,"н")=0," ",COUNTIF(AF6:AF38,"н"))</f>
        <v xml:space="preserve"> </v>
      </c>
      <c r="AG46" s="230" t="str">
        <f t="shared" ref="AG46:AW46" si="37">IF(COUNTIF(AG6:AG38,"н")=0,"0",COUNTIF(AG6:AG38,"н"))</f>
        <v>0</v>
      </c>
      <c r="AH46" s="230" t="str">
        <f t="shared" si="37"/>
        <v>0</v>
      </c>
      <c r="AI46" s="230" t="str">
        <f t="shared" si="37"/>
        <v>0</v>
      </c>
      <c r="AJ46" s="230" t="str">
        <f t="shared" si="37"/>
        <v>0</v>
      </c>
      <c r="AK46" s="230" t="str">
        <f t="shared" si="37"/>
        <v>0</v>
      </c>
      <c r="AL46" s="230" t="str">
        <f t="shared" si="37"/>
        <v>0</v>
      </c>
      <c r="AM46" s="230" t="str">
        <f t="shared" si="37"/>
        <v>0</v>
      </c>
      <c r="AN46" s="230" t="str">
        <f t="shared" si="37"/>
        <v>0</v>
      </c>
      <c r="AO46" s="230" t="str">
        <f t="shared" si="37"/>
        <v>0</v>
      </c>
      <c r="AP46" s="230" t="str">
        <f t="shared" si="37"/>
        <v>0</v>
      </c>
      <c r="AQ46" s="230" t="str">
        <f t="shared" si="37"/>
        <v>0</v>
      </c>
      <c r="AR46" s="230" t="str">
        <f t="shared" si="37"/>
        <v>0</v>
      </c>
      <c r="AS46" s="230" t="str">
        <f t="shared" si="37"/>
        <v>0</v>
      </c>
      <c r="AT46" s="230" t="str">
        <f t="shared" si="37"/>
        <v>0</v>
      </c>
      <c r="AU46" s="230" t="str">
        <f t="shared" si="37"/>
        <v>0</v>
      </c>
      <c r="AV46" s="230" t="str">
        <f t="shared" si="37"/>
        <v>0</v>
      </c>
      <c r="AW46" s="230" t="str">
        <f t="shared" si="37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pans="23:91" ht="13.2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2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44019.541676273147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760</v>
      </c>
      <c r="G2" s="382"/>
      <c r="H2" s="382"/>
      <c r="I2" s="382"/>
      <c r="J2" s="382"/>
      <c r="K2" s="382"/>
      <c r="L2" s="382"/>
      <c r="M2" s="382"/>
      <c r="N2" s="245" t="s">
        <v>2</v>
      </c>
      <c r="O2" s="245" t="s">
        <v>2</v>
      </c>
      <c r="P2" s="245" t="s">
        <v>2</v>
      </c>
      <c r="Q2" s="245" t="s">
        <v>2</v>
      </c>
      <c r="R2" s="333" t="s">
        <v>277</v>
      </c>
      <c r="S2" s="216"/>
      <c r="T2" s="38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2534</v>
      </c>
      <c r="B3" s="29"/>
      <c r="C3" s="29"/>
      <c r="D3" s="30" t="s">
        <v>3</v>
      </c>
      <c r="E3" s="31"/>
      <c r="F3" s="33" t="s">
        <v>1117</v>
      </c>
      <c r="G3" s="33" t="s">
        <v>1118</v>
      </c>
      <c r="H3" s="33" t="s">
        <v>1119</v>
      </c>
      <c r="I3" s="33" t="s">
        <v>861</v>
      </c>
      <c r="J3" s="33" t="s">
        <v>559</v>
      </c>
      <c r="K3" s="33" t="s">
        <v>1120</v>
      </c>
      <c r="L3" s="33" t="s">
        <v>764</v>
      </c>
      <c r="M3" s="33" t="s">
        <v>729</v>
      </c>
      <c r="N3" s="33" t="s">
        <v>558</v>
      </c>
      <c r="O3" s="33" t="s">
        <v>1121</v>
      </c>
      <c r="P3" s="33" t="s">
        <v>1122</v>
      </c>
      <c r="Q3" s="33" t="s">
        <v>1123</v>
      </c>
      <c r="R3" s="376" t="s">
        <v>590</v>
      </c>
      <c r="S3" s="319"/>
      <c r="T3" s="319"/>
      <c r="U3" s="194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8"/>
      <c r="H4" s="44"/>
      <c r="I4" s="44"/>
      <c r="J4" s="44"/>
      <c r="K4" s="45"/>
      <c r="L4" s="48"/>
      <c r="M4" s="48"/>
      <c r="N4" s="44"/>
      <c r="O4" s="48"/>
      <c r="P4" s="45"/>
      <c r="Q4" s="45"/>
      <c r="R4" s="45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1008</v>
      </c>
      <c r="G5" s="56" t="s">
        <v>1007</v>
      </c>
      <c r="H5" s="56" t="s">
        <v>1009</v>
      </c>
      <c r="I5" s="57" t="s">
        <v>20</v>
      </c>
      <c r="J5" s="61" t="s">
        <v>1010</v>
      </c>
      <c r="K5" s="57" t="s">
        <v>1011</v>
      </c>
      <c r="L5" s="56" t="s">
        <v>1012</v>
      </c>
      <c r="M5" s="56" t="s">
        <v>1013</v>
      </c>
      <c r="N5" s="260" t="s">
        <v>1014</v>
      </c>
      <c r="O5" s="56" t="s">
        <v>766</v>
      </c>
      <c r="P5" s="57" t="s">
        <v>1015</v>
      </c>
      <c r="Q5" s="57" t="s">
        <v>1016</v>
      </c>
      <c r="R5" s="56" t="s">
        <v>766</v>
      </c>
      <c r="S5" s="57"/>
      <c r="T5" s="57"/>
      <c r="U5" s="57"/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17.399999999999999" x14ac:dyDescent="0.3">
      <c r="A6" s="73">
        <v>1</v>
      </c>
      <c r="B6" s="74" t="s">
        <v>287</v>
      </c>
      <c r="C6" s="276" t="s">
        <v>31</v>
      </c>
      <c r="D6" s="277" t="s">
        <v>1124</v>
      </c>
      <c r="E6" s="77">
        <v>2534</v>
      </c>
      <c r="F6" s="78">
        <v>5</v>
      </c>
      <c r="G6" s="78">
        <v>5</v>
      </c>
      <c r="H6" s="78">
        <v>5</v>
      </c>
      <c r="I6" s="78">
        <v>5</v>
      </c>
      <c r="J6" s="78">
        <v>5</v>
      </c>
      <c r="K6" s="78">
        <v>5</v>
      </c>
      <c r="L6" s="78">
        <v>5</v>
      </c>
      <c r="M6" s="78">
        <v>5</v>
      </c>
      <c r="N6" s="78">
        <v>5</v>
      </c>
      <c r="O6" s="78">
        <v>5</v>
      </c>
      <c r="P6" s="78">
        <v>5</v>
      </c>
      <c r="Q6" s="78">
        <v>5</v>
      </c>
      <c r="R6" s="78">
        <v>5</v>
      </c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5</v>
      </c>
      <c r="W6" s="182">
        <f t="shared" ref="W6:W37" si="1">COUNTIF(AG6:AV6,"б")</f>
        <v>0</v>
      </c>
      <c r="X6" s="182">
        <f t="shared" ref="X6:X16" si="2">COUNTIF(AG6:AV6,"д")</f>
        <v>0</v>
      </c>
      <c r="Y6" s="182">
        <f t="shared" ref="Y6:Y37" si="3">COUNTIF(AG6:AV6,2)+COUNTIF(AG6:AV6,"н")+COUNTIF(AG6:AV6,"д")</f>
        <v>0</v>
      </c>
      <c r="Z6" s="182">
        <f t="shared" ref="Z6:Z37" si="4">COUNTIF(AG6:AV6,Z$5)</f>
        <v>0</v>
      </c>
      <c r="AA6" s="182">
        <f t="shared" ref="AA6:AA37" si="5">COUNTIF(AG6:AV6,AA$5)</f>
        <v>0</v>
      </c>
      <c r="AB6" s="182">
        <f t="shared" ref="AB6:AB37" si="6">COUNTIF(AG6:AV6,AB$5)</f>
        <v>13</v>
      </c>
      <c r="AC6" s="182">
        <f t="shared" ref="AC6:AC38" si="7">SUM(X6:AB6)</f>
        <v>13</v>
      </c>
      <c r="AD6" s="272">
        <f t="shared" ref="AD6:AD38" si="8">IF(ISERROR(((X6+Y6)*2+Z6*3+AA6*4+AB6*5)/SUM(X6,Y6:AB6)),"",((X6+Y6)*2+Z6*3+AA6*4+AB6*5)/SUM(X6,Y6:AB6))</f>
        <v>5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5</v>
      </c>
      <c r="AM6" s="229">
        <f t="shared" ref="AM6:AM37" si="16">IF(ISERROR(VALUE(LEFT(L6))),LEFT(L6),VALUE(LEFT(L6)))</f>
        <v>5</v>
      </c>
      <c r="AN6" s="229">
        <f t="shared" ref="AN6:AN37" si="17">IF(ISERROR(VALUE(LEFT(M6))),LEFT(M6),VALUE(LEFT(M6)))</f>
        <v>5</v>
      </c>
      <c r="AO6" s="229">
        <f t="shared" ref="AO6:AO37" si="18">IF(ISERROR(VALUE(LEFT(N6))),LEFT(N6),VALUE(LEFT(N6)))</f>
        <v>5</v>
      </c>
      <c r="AP6" s="229">
        <f t="shared" ref="AP6:AP37" si="19">IF(ISERROR(VALUE(LEFT(O6))),LEFT(O6),VALUE(LEFT(O6)))</f>
        <v>5</v>
      </c>
      <c r="AQ6" s="229">
        <f t="shared" ref="AQ6:AQ37" si="20">IF(ISERROR(VALUE(LEFT(P6))),LEFT(P6),VALUE(LEFT(P6)))</f>
        <v>5</v>
      </c>
      <c r="AR6" s="229">
        <f t="shared" ref="AR6:AR37" si="21">IF(ISERROR(VALUE(LEFT(Q6))),LEFT(Q6),VALUE(LEFT(Q6)))</f>
        <v>5</v>
      </c>
      <c r="AS6" s="229">
        <f t="shared" ref="AS6:AS37" si="22">IF(ISERROR(VALUE(LEFT(R6))),LEFT(R6),VALUE(LEFT(R6)))</f>
        <v>5</v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v>2</v>
      </c>
      <c r="B7" s="74" t="s">
        <v>287</v>
      </c>
      <c r="C7" s="276" t="s">
        <v>31</v>
      </c>
      <c r="D7" s="277" t="s">
        <v>1125</v>
      </c>
      <c r="E7" s="77">
        <v>2534</v>
      </c>
      <c r="F7" s="78">
        <v>5</v>
      </c>
      <c r="G7" s="78">
        <v>5</v>
      </c>
      <c r="H7" s="78">
        <v>5</v>
      </c>
      <c r="I7" s="78">
        <v>4</v>
      </c>
      <c r="J7" s="78">
        <v>5</v>
      </c>
      <c r="K7" s="78">
        <v>4</v>
      </c>
      <c r="L7" s="78">
        <v>4</v>
      </c>
      <c r="M7" s="78">
        <v>4</v>
      </c>
      <c r="N7" s="78">
        <v>4</v>
      </c>
      <c r="O7" s="78">
        <v>4</v>
      </c>
      <c r="P7" s="78">
        <v>4</v>
      </c>
      <c r="Q7" s="78">
        <v>4</v>
      </c>
      <c r="R7" s="78">
        <v>4</v>
      </c>
      <c r="S7" s="78"/>
      <c r="T7" s="78"/>
      <c r="U7" s="78"/>
      <c r="V7" s="230">
        <f t="shared" si="0"/>
        <v>4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0</v>
      </c>
      <c r="AA7" s="182">
        <f t="shared" si="5"/>
        <v>9</v>
      </c>
      <c r="AB7" s="182">
        <f t="shared" si="6"/>
        <v>4</v>
      </c>
      <c r="AC7" s="182">
        <f t="shared" si="7"/>
        <v>13</v>
      </c>
      <c r="AD7" s="272">
        <f t="shared" si="8"/>
        <v>4.3076923076923075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4</v>
      </c>
      <c r="AK7" s="229">
        <f t="shared" si="14"/>
        <v>5</v>
      </c>
      <c r="AL7" s="229">
        <f t="shared" si="15"/>
        <v>4</v>
      </c>
      <c r="AM7" s="229">
        <f t="shared" si="16"/>
        <v>4</v>
      </c>
      <c r="AN7" s="229">
        <f t="shared" si="17"/>
        <v>4</v>
      </c>
      <c r="AO7" s="229">
        <f t="shared" si="18"/>
        <v>4</v>
      </c>
      <c r="AP7" s="229">
        <f t="shared" si="19"/>
        <v>4</v>
      </c>
      <c r="AQ7" s="229">
        <f t="shared" si="20"/>
        <v>4</v>
      </c>
      <c r="AR7" s="229">
        <f t="shared" si="21"/>
        <v>4</v>
      </c>
      <c r="AS7" s="229">
        <f t="shared" si="22"/>
        <v>4</v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v>3</v>
      </c>
      <c r="B8" s="74" t="s">
        <v>287</v>
      </c>
      <c r="C8" s="276" t="s">
        <v>31</v>
      </c>
      <c r="D8" s="277" t="s">
        <v>1126</v>
      </c>
      <c r="E8" s="77">
        <v>2534</v>
      </c>
      <c r="F8" s="78">
        <v>5</v>
      </c>
      <c r="G8" s="78">
        <v>5</v>
      </c>
      <c r="H8" s="78">
        <v>5</v>
      </c>
      <c r="I8" s="78">
        <v>5</v>
      </c>
      <c r="J8" s="78">
        <v>5</v>
      </c>
      <c r="K8" s="78">
        <v>5</v>
      </c>
      <c r="L8" s="78">
        <v>5</v>
      </c>
      <c r="M8" s="78">
        <v>5</v>
      </c>
      <c r="N8" s="78">
        <v>5</v>
      </c>
      <c r="O8" s="78">
        <v>5</v>
      </c>
      <c r="P8" s="78">
        <v>5</v>
      </c>
      <c r="Q8" s="78">
        <v>5</v>
      </c>
      <c r="R8" s="78">
        <v>5</v>
      </c>
      <c r="S8" s="78"/>
      <c r="T8" s="78"/>
      <c r="U8" s="78"/>
      <c r="V8" s="230">
        <f t="shared" si="0"/>
        <v>5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0</v>
      </c>
      <c r="AA8" s="182">
        <f t="shared" si="5"/>
        <v>0</v>
      </c>
      <c r="AB8" s="182">
        <f t="shared" si="6"/>
        <v>13</v>
      </c>
      <c r="AC8" s="182">
        <f t="shared" si="7"/>
        <v>13</v>
      </c>
      <c r="AD8" s="272">
        <f t="shared" si="8"/>
        <v>5</v>
      </c>
      <c r="AE8" s="90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5</v>
      </c>
      <c r="AJ8" s="229">
        <f t="shared" si="13"/>
        <v>5</v>
      </c>
      <c r="AK8" s="229">
        <f t="shared" si="14"/>
        <v>5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5</v>
      </c>
      <c r="AP8" s="229">
        <f t="shared" si="19"/>
        <v>5</v>
      </c>
      <c r="AQ8" s="229">
        <f t="shared" si="20"/>
        <v>5</v>
      </c>
      <c r="AR8" s="229">
        <f t="shared" si="21"/>
        <v>5</v>
      </c>
      <c r="AS8" s="229">
        <f t="shared" si="22"/>
        <v>5</v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287</v>
      </c>
      <c r="C9" s="276" t="s">
        <v>31</v>
      </c>
      <c r="D9" s="277" t="s">
        <v>1127</v>
      </c>
      <c r="E9" s="77">
        <v>2534</v>
      </c>
      <c r="F9" s="78">
        <v>4</v>
      </c>
      <c r="G9" s="78">
        <v>5</v>
      </c>
      <c r="H9" s="78">
        <v>3</v>
      </c>
      <c r="I9" s="78">
        <v>5</v>
      </c>
      <c r="J9" s="78">
        <v>4</v>
      </c>
      <c r="K9" s="78">
        <v>4</v>
      </c>
      <c r="L9" s="78">
        <v>4</v>
      </c>
      <c r="M9" s="78">
        <v>4</v>
      </c>
      <c r="N9" s="78">
        <v>3</v>
      </c>
      <c r="O9" s="78">
        <v>3</v>
      </c>
      <c r="P9" s="78">
        <v>4</v>
      </c>
      <c r="Q9" s="78">
        <v>5</v>
      </c>
      <c r="R9" s="78">
        <v>4</v>
      </c>
      <c r="S9" s="78"/>
      <c r="T9" s="78"/>
      <c r="U9" s="78"/>
      <c r="V9" s="230">
        <f t="shared" si="0"/>
        <v>3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3</v>
      </c>
      <c r="AA9" s="182">
        <f t="shared" si="5"/>
        <v>7</v>
      </c>
      <c r="AB9" s="182">
        <f t="shared" si="6"/>
        <v>3</v>
      </c>
      <c r="AC9" s="182">
        <f t="shared" si="7"/>
        <v>13</v>
      </c>
      <c r="AD9" s="272">
        <f t="shared" si="8"/>
        <v>4</v>
      </c>
      <c r="AE9" s="90">
        <f t="shared" si="9"/>
        <v>0</v>
      </c>
      <c r="AG9" s="229">
        <f t="shared" si="10"/>
        <v>4</v>
      </c>
      <c r="AH9" s="229">
        <f t="shared" si="11"/>
        <v>5</v>
      </c>
      <c r="AI9" s="229">
        <f t="shared" si="12"/>
        <v>3</v>
      </c>
      <c r="AJ9" s="229">
        <f t="shared" si="13"/>
        <v>5</v>
      </c>
      <c r="AK9" s="229">
        <f t="shared" si="14"/>
        <v>4</v>
      </c>
      <c r="AL9" s="229">
        <f t="shared" si="15"/>
        <v>4</v>
      </c>
      <c r="AM9" s="229">
        <f t="shared" si="16"/>
        <v>4</v>
      </c>
      <c r="AN9" s="229">
        <f t="shared" si="17"/>
        <v>4</v>
      </c>
      <c r="AO9" s="229">
        <f t="shared" si="18"/>
        <v>3</v>
      </c>
      <c r="AP9" s="229">
        <f t="shared" si="19"/>
        <v>3</v>
      </c>
      <c r="AQ9" s="229">
        <f t="shared" si="20"/>
        <v>4</v>
      </c>
      <c r="AR9" s="229">
        <f t="shared" si="21"/>
        <v>5</v>
      </c>
      <c r="AS9" s="229">
        <f t="shared" si="22"/>
        <v>4</v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v>5</v>
      </c>
      <c r="B10" s="74" t="s">
        <v>287</v>
      </c>
      <c r="C10" s="276" t="s">
        <v>31</v>
      </c>
      <c r="D10" s="277" t="s">
        <v>1128</v>
      </c>
      <c r="E10" s="77">
        <v>2534</v>
      </c>
      <c r="F10" s="78">
        <v>5</v>
      </c>
      <c r="G10" s="78">
        <v>5</v>
      </c>
      <c r="H10" s="78">
        <v>4</v>
      </c>
      <c r="I10" s="78">
        <v>5</v>
      </c>
      <c r="J10" s="78">
        <v>4</v>
      </c>
      <c r="K10" s="78">
        <v>5</v>
      </c>
      <c r="L10" s="78">
        <v>4</v>
      </c>
      <c r="M10" s="78">
        <v>5</v>
      </c>
      <c r="N10" s="78">
        <v>5</v>
      </c>
      <c r="O10" s="78">
        <v>4</v>
      </c>
      <c r="P10" s="78">
        <v>5</v>
      </c>
      <c r="Q10" s="78">
        <v>5</v>
      </c>
      <c r="R10" s="78">
        <v>5</v>
      </c>
      <c r="S10" s="78"/>
      <c r="T10" s="78"/>
      <c r="U10" s="78"/>
      <c r="V10" s="230">
        <f t="shared" si="0"/>
        <v>4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4</v>
      </c>
      <c r="AB10" s="182">
        <f t="shared" si="6"/>
        <v>9</v>
      </c>
      <c r="AC10" s="182">
        <f t="shared" si="7"/>
        <v>13</v>
      </c>
      <c r="AD10" s="272">
        <f t="shared" si="8"/>
        <v>4.6923076923076925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4</v>
      </c>
      <c r="AJ10" s="229">
        <f t="shared" si="13"/>
        <v>5</v>
      </c>
      <c r="AK10" s="229">
        <f t="shared" si="14"/>
        <v>4</v>
      </c>
      <c r="AL10" s="229">
        <f t="shared" si="15"/>
        <v>5</v>
      </c>
      <c r="AM10" s="229">
        <f t="shared" si="16"/>
        <v>4</v>
      </c>
      <c r="AN10" s="229">
        <f t="shared" si="17"/>
        <v>5</v>
      </c>
      <c r="AO10" s="229">
        <f t="shared" si="18"/>
        <v>5</v>
      </c>
      <c r="AP10" s="229">
        <f t="shared" si="19"/>
        <v>4</v>
      </c>
      <c r="AQ10" s="229">
        <f t="shared" si="20"/>
        <v>5</v>
      </c>
      <c r="AR10" s="229">
        <f t="shared" si="21"/>
        <v>5</v>
      </c>
      <c r="AS10" s="229">
        <f t="shared" si="22"/>
        <v>5</v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v>6</v>
      </c>
      <c r="B11" s="74" t="s">
        <v>287</v>
      </c>
      <c r="C11" s="276" t="s">
        <v>137</v>
      </c>
      <c r="D11" s="277" t="s">
        <v>1129</v>
      </c>
      <c r="E11" s="77">
        <v>2534</v>
      </c>
      <c r="F11" s="78">
        <v>5</v>
      </c>
      <c r="G11" s="78">
        <v>5</v>
      </c>
      <c r="H11" s="78">
        <v>5</v>
      </c>
      <c r="I11" s="78">
        <v>5</v>
      </c>
      <c r="J11" s="78">
        <v>5</v>
      </c>
      <c r="K11" s="78">
        <v>5</v>
      </c>
      <c r="L11" s="78">
        <v>5</v>
      </c>
      <c r="M11" s="78">
        <v>5</v>
      </c>
      <c r="N11" s="78">
        <v>5</v>
      </c>
      <c r="O11" s="78">
        <v>4</v>
      </c>
      <c r="P11" s="78">
        <v>5</v>
      </c>
      <c r="Q11" s="78">
        <v>5</v>
      </c>
      <c r="R11" s="78">
        <v>5</v>
      </c>
      <c r="S11" s="78"/>
      <c r="T11" s="78"/>
      <c r="U11" s="78"/>
      <c r="V11" s="230">
        <f t="shared" si="0"/>
        <v>4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1</v>
      </c>
      <c r="AB11" s="182">
        <f t="shared" si="6"/>
        <v>12</v>
      </c>
      <c r="AC11" s="182">
        <f t="shared" si="7"/>
        <v>13</v>
      </c>
      <c r="AD11" s="272">
        <f t="shared" si="8"/>
        <v>4.9230769230769234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4</v>
      </c>
      <c r="AQ11" s="229">
        <f t="shared" si="20"/>
        <v>5</v>
      </c>
      <c r="AR11" s="229">
        <f t="shared" si="21"/>
        <v>5</v>
      </c>
      <c r="AS11" s="229">
        <f t="shared" si="22"/>
        <v>5</v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287</v>
      </c>
      <c r="C12" s="276" t="s">
        <v>31</v>
      </c>
      <c r="D12" s="277" t="s">
        <v>1130</v>
      </c>
      <c r="E12" s="77">
        <v>2534</v>
      </c>
      <c r="F12" s="78">
        <v>5</v>
      </c>
      <c r="G12" s="78">
        <v>5</v>
      </c>
      <c r="H12" s="78">
        <v>5</v>
      </c>
      <c r="I12" s="78">
        <v>5</v>
      </c>
      <c r="J12" s="78">
        <v>5</v>
      </c>
      <c r="K12" s="78">
        <v>5</v>
      </c>
      <c r="L12" s="78">
        <v>5</v>
      </c>
      <c r="M12" s="78">
        <v>5</v>
      </c>
      <c r="N12" s="78">
        <v>5</v>
      </c>
      <c r="O12" s="78">
        <v>5</v>
      </c>
      <c r="P12" s="78">
        <v>5</v>
      </c>
      <c r="Q12" s="78">
        <v>5</v>
      </c>
      <c r="R12" s="78">
        <v>5</v>
      </c>
      <c r="S12" s="78"/>
      <c r="T12" s="78"/>
      <c r="U12" s="78"/>
      <c r="V12" s="230">
        <f t="shared" si="0"/>
        <v>5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0</v>
      </c>
      <c r="AB12" s="182">
        <f t="shared" si="6"/>
        <v>13</v>
      </c>
      <c r="AC12" s="182">
        <f t="shared" si="7"/>
        <v>13</v>
      </c>
      <c r="AD12" s="272">
        <f t="shared" si="8"/>
        <v>5</v>
      </c>
      <c r="AE12" s="90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>
        <f t="shared" si="14"/>
        <v>5</v>
      </c>
      <c r="AL12" s="229">
        <f t="shared" si="15"/>
        <v>5</v>
      </c>
      <c r="AM12" s="229">
        <f t="shared" si="16"/>
        <v>5</v>
      </c>
      <c r="AN12" s="229">
        <f t="shared" si="17"/>
        <v>5</v>
      </c>
      <c r="AO12" s="229">
        <f t="shared" si="18"/>
        <v>5</v>
      </c>
      <c r="AP12" s="229">
        <f t="shared" si="19"/>
        <v>5</v>
      </c>
      <c r="AQ12" s="229">
        <f t="shared" si="20"/>
        <v>5</v>
      </c>
      <c r="AR12" s="229">
        <f t="shared" si="21"/>
        <v>5</v>
      </c>
      <c r="AS12" s="229">
        <f t="shared" si="22"/>
        <v>5</v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v>8</v>
      </c>
      <c r="B13" s="74" t="s">
        <v>287</v>
      </c>
      <c r="C13" s="389" t="s">
        <v>31</v>
      </c>
      <c r="D13" s="380" t="s">
        <v>1131</v>
      </c>
      <c r="E13" s="77">
        <v>2534</v>
      </c>
      <c r="F13" s="78" t="s">
        <v>331</v>
      </c>
      <c r="G13" s="78">
        <v>5</v>
      </c>
      <c r="H13" s="78">
        <v>5</v>
      </c>
      <c r="I13" s="78">
        <v>5</v>
      </c>
      <c r="J13" s="78">
        <v>5</v>
      </c>
      <c r="K13" s="78">
        <v>5</v>
      </c>
      <c r="L13" s="78">
        <v>5</v>
      </c>
      <c r="M13" s="78">
        <v>5</v>
      </c>
      <c r="N13" s="78">
        <v>5</v>
      </c>
      <c r="O13" s="78">
        <v>5</v>
      </c>
      <c r="P13" s="78">
        <v>5</v>
      </c>
      <c r="Q13" s="78">
        <v>5</v>
      </c>
      <c r="R13" s="78">
        <v>5</v>
      </c>
      <c r="S13" s="78"/>
      <c r="T13" s="78"/>
      <c r="U13" s="78"/>
      <c r="V13" s="230">
        <f t="shared" si="0"/>
        <v>5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0</v>
      </c>
      <c r="AA13" s="182">
        <f t="shared" si="5"/>
        <v>0</v>
      </c>
      <c r="AB13" s="182">
        <f t="shared" si="6"/>
        <v>12</v>
      </c>
      <c r="AC13" s="182">
        <f t="shared" si="7"/>
        <v>12</v>
      </c>
      <c r="AD13" s="272">
        <f t="shared" si="8"/>
        <v>5</v>
      </c>
      <c r="AE13" s="90">
        <f t="shared" si="9"/>
        <v>0</v>
      </c>
      <c r="AG13" s="229" t="str">
        <f t="shared" si="10"/>
        <v>А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5</v>
      </c>
      <c r="AP13" s="229">
        <f t="shared" si="19"/>
        <v>5</v>
      </c>
      <c r="AQ13" s="229">
        <f t="shared" si="20"/>
        <v>5</v>
      </c>
      <c r="AR13" s="229">
        <f t="shared" si="21"/>
        <v>5</v>
      </c>
      <c r="AS13" s="229">
        <f t="shared" si="22"/>
        <v>5</v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3">
      <c r="A14" s="73">
        <v>9</v>
      </c>
      <c r="B14" s="273"/>
      <c r="C14" s="276" t="s">
        <v>31</v>
      </c>
      <c r="D14" s="277" t="s">
        <v>1132</v>
      </c>
      <c r="E14" s="77">
        <v>2534</v>
      </c>
      <c r="F14" s="78">
        <v>4</v>
      </c>
      <c r="G14" s="78">
        <v>5</v>
      </c>
      <c r="H14" s="78">
        <v>5</v>
      </c>
      <c r="I14" s="78">
        <v>5</v>
      </c>
      <c r="J14" s="78">
        <v>4</v>
      </c>
      <c r="K14" s="78">
        <v>4</v>
      </c>
      <c r="L14" s="78">
        <v>5</v>
      </c>
      <c r="M14" s="78">
        <v>4</v>
      </c>
      <c r="N14" s="78">
        <v>4</v>
      </c>
      <c r="O14" s="78">
        <v>3</v>
      </c>
      <c r="P14" s="78">
        <v>4</v>
      </c>
      <c r="Q14" s="78">
        <v>3</v>
      </c>
      <c r="R14" s="78">
        <v>4</v>
      </c>
      <c r="S14" s="78"/>
      <c r="T14" s="78"/>
      <c r="U14" s="78"/>
      <c r="V14" s="116">
        <f t="shared" si="0"/>
        <v>3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2</v>
      </c>
      <c r="AA14" s="226">
        <f t="shared" si="5"/>
        <v>7</v>
      </c>
      <c r="AB14" s="226">
        <f t="shared" si="6"/>
        <v>4</v>
      </c>
      <c r="AC14" s="226">
        <f t="shared" si="7"/>
        <v>13</v>
      </c>
      <c r="AD14" s="227">
        <f t="shared" si="8"/>
        <v>4.1538461538461542</v>
      </c>
      <c r="AE14" s="228">
        <f t="shared" si="9"/>
        <v>0</v>
      </c>
      <c r="AF14" s="1"/>
      <c r="AG14" s="229">
        <f t="shared" si="10"/>
        <v>4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4</v>
      </c>
      <c r="AL14" s="229">
        <f t="shared" si="15"/>
        <v>4</v>
      </c>
      <c r="AM14" s="229">
        <f t="shared" si="16"/>
        <v>5</v>
      </c>
      <c r="AN14" s="229">
        <f t="shared" si="17"/>
        <v>4</v>
      </c>
      <c r="AO14" s="229">
        <f t="shared" si="18"/>
        <v>4</v>
      </c>
      <c r="AP14" s="229">
        <f t="shared" si="19"/>
        <v>3</v>
      </c>
      <c r="AQ14" s="229">
        <f t="shared" si="20"/>
        <v>4</v>
      </c>
      <c r="AR14" s="229">
        <f t="shared" si="21"/>
        <v>3</v>
      </c>
      <c r="AS14" s="229">
        <f t="shared" si="22"/>
        <v>4</v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25">
      <c r="A15" s="73">
        <v>10</v>
      </c>
      <c r="B15" s="273"/>
      <c r="C15" s="276" t="s">
        <v>110</v>
      </c>
      <c r="D15" s="322" t="s">
        <v>1133</v>
      </c>
      <c r="E15" s="77">
        <v>2534</v>
      </c>
      <c r="F15" s="78">
        <v>5</v>
      </c>
      <c r="G15" s="78">
        <v>5</v>
      </c>
      <c r="H15" s="78">
        <v>5</v>
      </c>
      <c r="I15" s="78">
        <v>5</v>
      </c>
      <c r="J15" s="78">
        <v>5</v>
      </c>
      <c r="K15" s="78">
        <v>5</v>
      </c>
      <c r="L15" s="78">
        <v>5</v>
      </c>
      <c r="M15" s="78">
        <v>5</v>
      </c>
      <c r="N15" s="78">
        <v>5</v>
      </c>
      <c r="O15" s="78">
        <v>5</v>
      </c>
      <c r="P15" s="78">
        <v>5</v>
      </c>
      <c r="Q15" s="78">
        <v>5</v>
      </c>
      <c r="R15" s="78">
        <v>5</v>
      </c>
      <c r="S15" s="78"/>
      <c r="T15" s="78"/>
      <c r="U15" s="78"/>
      <c r="V15" s="116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13</v>
      </c>
      <c r="AC15" s="226">
        <f t="shared" si="7"/>
        <v>13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>
        <f t="shared" si="19"/>
        <v>5</v>
      </c>
      <c r="AQ15" s="229">
        <f t="shared" si="20"/>
        <v>5</v>
      </c>
      <c r="AR15" s="229">
        <f t="shared" si="21"/>
        <v>5</v>
      </c>
      <c r="AS15" s="229">
        <f t="shared" si="22"/>
        <v>5</v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v>11</v>
      </c>
      <c r="B16" s="273"/>
      <c r="C16" s="276" t="s">
        <v>31</v>
      </c>
      <c r="D16" s="277" t="s">
        <v>1134</v>
      </c>
      <c r="E16" s="77">
        <v>2534</v>
      </c>
      <c r="F16" s="78">
        <v>4</v>
      </c>
      <c r="G16" s="78">
        <v>5</v>
      </c>
      <c r="H16" s="78">
        <v>5</v>
      </c>
      <c r="I16" s="78">
        <v>5</v>
      </c>
      <c r="J16" s="78">
        <v>4</v>
      </c>
      <c r="K16" s="78">
        <v>5</v>
      </c>
      <c r="L16" s="78">
        <v>4</v>
      </c>
      <c r="M16" s="78">
        <v>5</v>
      </c>
      <c r="N16" s="78">
        <v>4</v>
      </c>
      <c r="O16" s="78">
        <v>4</v>
      </c>
      <c r="P16" s="78">
        <v>3</v>
      </c>
      <c r="Q16" s="78">
        <v>4</v>
      </c>
      <c r="R16" s="78">
        <v>4</v>
      </c>
      <c r="S16" s="78"/>
      <c r="T16" s="78"/>
      <c r="U16" s="78"/>
      <c r="V16" s="116">
        <f t="shared" si="0"/>
        <v>3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1</v>
      </c>
      <c r="AA16" s="226">
        <f t="shared" si="5"/>
        <v>7</v>
      </c>
      <c r="AB16" s="226">
        <f t="shared" si="6"/>
        <v>5</v>
      </c>
      <c r="AC16" s="226">
        <f t="shared" si="7"/>
        <v>13</v>
      </c>
      <c r="AD16" s="227">
        <f t="shared" si="8"/>
        <v>4.3076923076923075</v>
      </c>
      <c r="AE16" s="228">
        <f t="shared" si="9"/>
        <v>0</v>
      </c>
      <c r="AF16" s="1"/>
      <c r="AG16" s="229">
        <f t="shared" si="10"/>
        <v>4</v>
      </c>
      <c r="AH16" s="229">
        <f t="shared" si="11"/>
        <v>5</v>
      </c>
      <c r="AI16" s="229">
        <f t="shared" si="12"/>
        <v>5</v>
      </c>
      <c r="AJ16" s="229">
        <f t="shared" si="13"/>
        <v>5</v>
      </c>
      <c r="AK16" s="229">
        <f t="shared" si="14"/>
        <v>4</v>
      </c>
      <c r="AL16" s="229">
        <f t="shared" si="15"/>
        <v>5</v>
      </c>
      <c r="AM16" s="229">
        <f t="shared" si="16"/>
        <v>4</v>
      </c>
      <c r="AN16" s="229">
        <f t="shared" si="17"/>
        <v>5</v>
      </c>
      <c r="AO16" s="229">
        <f t="shared" si="18"/>
        <v>4</v>
      </c>
      <c r="AP16" s="229">
        <f t="shared" si="19"/>
        <v>4</v>
      </c>
      <c r="AQ16" s="229">
        <f t="shared" si="20"/>
        <v>3</v>
      </c>
      <c r="AR16" s="229">
        <f t="shared" si="21"/>
        <v>4</v>
      </c>
      <c r="AS16" s="229">
        <f t="shared" si="22"/>
        <v>4</v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4"/>
      <c r="C17" s="389" t="s">
        <v>31</v>
      </c>
      <c r="D17" s="380" t="s">
        <v>1135</v>
      </c>
      <c r="E17" s="77">
        <v>2534</v>
      </c>
      <c r="F17" s="78">
        <v>4</v>
      </c>
      <c r="G17" s="78">
        <v>5</v>
      </c>
      <c r="H17" s="78">
        <v>5</v>
      </c>
      <c r="I17" s="78">
        <v>5</v>
      </c>
      <c r="J17" s="78">
        <v>4</v>
      </c>
      <c r="K17" s="78">
        <v>4</v>
      </c>
      <c r="L17" s="78">
        <v>4</v>
      </c>
      <c r="M17" s="78">
        <v>3</v>
      </c>
      <c r="N17" s="78">
        <v>3</v>
      </c>
      <c r="O17" s="78">
        <v>3</v>
      </c>
      <c r="P17" s="78">
        <v>4</v>
      </c>
      <c r="Q17" s="78">
        <v>3</v>
      </c>
      <c r="R17" s="78">
        <v>4</v>
      </c>
      <c r="S17" s="78"/>
      <c r="T17" s="78"/>
      <c r="U17" s="78"/>
      <c r="V17" s="116">
        <f t="shared" si="0"/>
        <v>3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4</v>
      </c>
      <c r="AA17" s="226">
        <f t="shared" si="5"/>
        <v>6</v>
      </c>
      <c r="AB17" s="226">
        <f t="shared" si="6"/>
        <v>3</v>
      </c>
      <c r="AC17" s="226">
        <f t="shared" si="7"/>
        <v>13</v>
      </c>
      <c r="AD17" s="227">
        <f t="shared" si="8"/>
        <v>3.9230769230769229</v>
      </c>
      <c r="AE17" s="228">
        <f t="shared" si="9"/>
        <v>0</v>
      </c>
      <c r="AF17" s="1"/>
      <c r="AG17" s="229">
        <f t="shared" si="10"/>
        <v>4</v>
      </c>
      <c r="AH17" s="229">
        <f t="shared" si="11"/>
        <v>5</v>
      </c>
      <c r="AI17" s="229">
        <f t="shared" si="12"/>
        <v>5</v>
      </c>
      <c r="AJ17" s="229">
        <f t="shared" si="13"/>
        <v>5</v>
      </c>
      <c r="AK17" s="229">
        <f t="shared" si="14"/>
        <v>4</v>
      </c>
      <c r="AL17" s="229">
        <f t="shared" si="15"/>
        <v>4</v>
      </c>
      <c r="AM17" s="229">
        <f t="shared" si="16"/>
        <v>4</v>
      </c>
      <c r="AN17" s="229">
        <f t="shared" si="17"/>
        <v>3</v>
      </c>
      <c r="AO17" s="229">
        <f t="shared" si="18"/>
        <v>3</v>
      </c>
      <c r="AP17" s="229">
        <f t="shared" si="19"/>
        <v>3</v>
      </c>
      <c r="AQ17" s="229">
        <f t="shared" si="20"/>
        <v>4</v>
      </c>
      <c r="AR17" s="229">
        <f t="shared" si="21"/>
        <v>3</v>
      </c>
      <c r="AS17" s="229">
        <f t="shared" si="22"/>
        <v>4</v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v>13</v>
      </c>
      <c r="B18" s="190"/>
      <c r="C18" s="276" t="s">
        <v>31</v>
      </c>
      <c r="D18" s="380" t="s">
        <v>1136</v>
      </c>
      <c r="E18" s="77">
        <v>2534</v>
      </c>
      <c r="F18" s="78">
        <v>4</v>
      </c>
      <c r="G18" s="78">
        <v>5</v>
      </c>
      <c r="H18" s="78">
        <v>4</v>
      </c>
      <c r="I18" s="78">
        <v>5</v>
      </c>
      <c r="J18" s="78">
        <v>4</v>
      </c>
      <c r="K18" s="78">
        <v>4</v>
      </c>
      <c r="L18" s="78">
        <v>4</v>
      </c>
      <c r="M18" s="78">
        <v>4</v>
      </c>
      <c r="N18" s="78">
        <v>4</v>
      </c>
      <c r="O18" s="78">
        <v>3</v>
      </c>
      <c r="P18" s="78">
        <v>3</v>
      </c>
      <c r="Q18" s="78">
        <v>4</v>
      </c>
      <c r="R18" s="78">
        <v>5</v>
      </c>
      <c r="S18" s="78"/>
      <c r="T18" s="78"/>
      <c r="U18" s="78"/>
      <c r="V18" s="116">
        <f t="shared" si="0"/>
        <v>3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2</v>
      </c>
      <c r="AA18" s="226">
        <f t="shared" si="5"/>
        <v>8</v>
      </c>
      <c r="AB18" s="226">
        <f t="shared" si="6"/>
        <v>3</v>
      </c>
      <c r="AC18" s="226">
        <f t="shared" si="7"/>
        <v>13</v>
      </c>
      <c r="AD18" s="227">
        <f t="shared" si="8"/>
        <v>4.0769230769230766</v>
      </c>
      <c r="AE18" s="228">
        <f t="shared" si="9"/>
        <v>0</v>
      </c>
      <c r="AF18" s="1"/>
      <c r="AG18" s="229">
        <f t="shared" si="10"/>
        <v>4</v>
      </c>
      <c r="AH18" s="229">
        <f t="shared" si="11"/>
        <v>5</v>
      </c>
      <c r="AI18" s="229">
        <f t="shared" si="12"/>
        <v>4</v>
      </c>
      <c r="AJ18" s="229">
        <f t="shared" si="13"/>
        <v>5</v>
      </c>
      <c r="AK18" s="229">
        <f t="shared" si="14"/>
        <v>4</v>
      </c>
      <c r="AL18" s="229">
        <f t="shared" si="15"/>
        <v>4</v>
      </c>
      <c r="AM18" s="229">
        <f t="shared" si="16"/>
        <v>4</v>
      </c>
      <c r="AN18" s="229">
        <f t="shared" si="17"/>
        <v>4</v>
      </c>
      <c r="AO18" s="229">
        <f t="shared" si="18"/>
        <v>4</v>
      </c>
      <c r="AP18" s="229">
        <f t="shared" si="19"/>
        <v>3</v>
      </c>
      <c r="AQ18" s="229">
        <f t="shared" si="20"/>
        <v>3</v>
      </c>
      <c r="AR18" s="229">
        <f t="shared" si="21"/>
        <v>4</v>
      </c>
      <c r="AS18" s="229">
        <f t="shared" si="22"/>
        <v>5</v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v>14</v>
      </c>
      <c r="B19" s="190"/>
      <c r="C19" s="276" t="s">
        <v>110</v>
      </c>
      <c r="D19" s="277" t="s">
        <v>1137</v>
      </c>
      <c r="E19" s="77">
        <v>2534</v>
      </c>
      <c r="F19" s="78">
        <v>5</v>
      </c>
      <c r="G19" s="78">
        <v>5</v>
      </c>
      <c r="H19" s="78">
        <v>4</v>
      </c>
      <c r="I19" s="78">
        <v>5</v>
      </c>
      <c r="J19" s="78">
        <v>4</v>
      </c>
      <c r="K19" s="78">
        <v>5</v>
      </c>
      <c r="L19" s="78">
        <v>4</v>
      </c>
      <c r="M19" s="78">
        <v>5</v>
      </c>
      <c r="N19" s="78">
        <v>4</v>
      </c>
      <c r="O19" s="78">
        <v>3</v>
      </c>
      <c r="P19" s="78">
        <v>4</v>
      </c>
      <c r="Q19" s="78">
        <v>3</v>
      </c>
      <c r="R19" s="78">
        <v>5</v>
      </c>
      <c r="S19" s="78"/>
      <c r="T19" s="78"/>
      <c r="U19" s="78"/>
      <c r="V19" s="116">
        <f t="shared" si="0"/>
        <v>3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2</v>
      </c>
      <c r="AA19" s="226">
        <f t="shared" si="5"/>
        <v>5</v>
      </c>
      <c r="AB19" s="226">
        <f t="shared" si="6"/>
        <v>6</v>
      </c>
      <c r="AC19" s="226">
        <f t="shared" si="7"/>
        <v>13</v>
      </c>
      <c r="AD19" s="227">
        <f t="shared" si="8"/>
        <v>4.3076923076923075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>
        <f t="shared" si="12"/>
        <v>4</v>
      </c>
      <c r="AJ19" s="229">
        <f t="shared" si="13"/>
        <v>5</v>
      </c>
      <c r="AK19" s="229">
        <f t="shared" si="14"/>
        <v>4</v>
      </c>
      <c r="AL19" s="229">
        <f t="shared" si="15"/>
        <v>5</v>
      </c>
      <c r="AM19" s="229">
        <f t="shared" si="16"/>
        <v>4</v>
      </c>
      <c r="AN19" s="229">
        <f t="shared" si="17"/>
        <v>5</v>
      </c>
      <c r="AO19" s="229">
        <f t="shared" si="18"/>
        <v>4</v>
      </c>
      <c r="AP19" s="229">
        <f t="shared" si="19"/>
        <v>3</v>
      </c>
      <c r="AQ19" s="229">
        <f t="shared" si="20"/>
        <v>4</v>
      </c>
      <c r="AR19" s="229">
        <f t="shared" si="21"/>
        <v>3</v>
      </c>
      <c r="AS19" s="229">
        <f t="shared" si="22"/>
        <v>5</v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v>15</v>
      </c>
      <c r="B20" s="190"/>
      <c r="C20" s="276" t="s">
        <v>31</v>
      </c>
      <c r="D20" s="277" t="s">
        <v>1138</v>
      </c>
      <c r="E20" s="77">
        <v>2534</v>
      </c>
      <c r="F20" s="78">
        <v>5</v>
      </c>
      <c r="G20" s="78">
        <v>5</v>
      </c>
      <c r="H20" s="78">
        <v>4</v>
      </c>
      <c r="I20" s="78">
        <v>5</v>
      </c>
      <c r="J20" s="78">
        <v>4</v>
      </c>
      <c r="K20" s="78">
        <v>4</v>
      </c>
      <c r="L20" s="78">
        <v>5</v>
      </c>
      <c r="M20" s="78">
        <v>5</v>
      </c>
      <c r="N20" s="78">
        <v>4</v>
      </c>
      <c r="O20" s="78">
        <v>3</v>
      </c>
      <c r="P20" s="78">
        <v>4</v>
      </c>
      <c r="Q20" s="78">
        <v>3</v>
      </c>
      <c r="R20" s="78">
        <v>4</v>
      </c>
      <c r="S20" s="78"/>
      <c r="T20" s="78"/>
      <c r="U20" s="78"/>
      <c r="V20" s="116">
        <f t="shared" si="0"/>
        <v>3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2</v>
      </c>
      <c r="AA20" s="226">
        <f t="shared" si="5"/>
        <v>6</v>
      </c>
      <c r="AB20" s="226">
        <f t="shared" si="6"/>
        <v>5</v>
      </c>
      <c r="AC20" s="226">
        <f t="shared" si="7"/>
        <v>13</v>
      </c>
      <c r="AD20" s="227">
        <f t="shared" si="8"/>
        <v>4.2307692307692308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5</v>
      </c>
      <c r="AI20" s="229">
        <f t="shared" si="12"/>
        <v>4</v>
      </c>
      <c r="AJ20" s="229">
        <f t="shared" si="13"/>
        <v>5</v>
      </c>
      <c r="AK20" s="229">
        <f t="shared" si="14"/>
        <v>4</v>
      </c>
      <c r="AL20" s="229">
        <f t="shared" si="15"/>
        <v>4</v>
      </c>
      <c r="AM20" s="229">
        <f t="shared" si="16"/>
        <v>5</v>
      </c>
      <c r="AN20" s="229">
        <f t="shared" si="17"/>
        <v>5</v>
      </c>
      <c r="AO20" s="229">
        <f t="shared" si="18"/>
        <v>4</v>
      </c>
      <c r="AP20" s="229">
        <f t="shared" si="19"/>
        <v>3</v>
      </c>
      <c r="AQ20" s="229">
        <f t="shared" si="20"/>
        <v>4</v>
      </c>
      <c r="AR20" s="229">
        <f t="shared" si="21"/>
        <v>3</v>
      </c>
      <c r="AS20" s="229">
        <f t="shared" si="22"/>
        <v>4</v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v>16</v>
      </c>
      <c r="B21" s="190"/>
      <c r="C21" s="389" t="s">
        <v>31</v>
      </c>
      <c r="D21" s="380" t="s">
        <v>1139</v>
      </c>
      <c r="E21" s="77">
        <v>2534</v>
      </c>
      <c r="F21" s="78" t="s">
        <v>331</v>
      </c>
      <c r="G21" s="78">
        <v>5</v>
      </c>
      <c r="H21" s="78">
        <v>4</v>
      </c>
      <c r="I21" s="78">
        <v>5</v>
      </c>
      <c r="J21" s="78">
        <v>4</v>
      </c>
      <c r="K21" s="78">
        <v>5</v>
      </c>
      <c r="L21" s="78">
        <v>4</v>
      </c>
      <c r="M21" s="78">
        <v>5</v>
      </c>
      <c r="N21" s="78">
        <v>4</v>
      </c>
      <c r="O21" s="78">
        <v>4</v>
      </c>
      <c r="P21" s="78">
        <v>4</v>
      </c>
      <c r="Q21" s="78">
        <v>4</v>
      </c>
      <c r="R21" s="78">
        <v>4</v>
      </c>
      <c r="S21" s="78"/>
      <c r="T21" s="78"/>
      <c r="U21" s="78"/>
      <c r="V21" s="116">
        <f t="shared" si="0"/>
        <v>4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8</v>
      </c>
      <c r="AB21" s="226">
        <f t="shared" si="6"/>
        <v>4</v>
      </c>
      <c r="AC21" s="226">
        <f t="shared" si="7"/>
        <v>12</v>
      </c>
      <c r="AD21" s="227">
        <f t="shared" si="8"/>
        <v>4.333333333333333</v>
      </c>
      <c r="AE21" s="228">
        <f t="shared" si="9"/>
        <v>0</v>
      </c>
      <c r="AF21" s="1"/>
      <c r="AG21" s="229" t="str">
        <f t="shared" si="10"/>
        <v>А</v>
      </c>
      <c r="AH21" s="229">
        <f t="shared" si="11"/>
        <v>5</v>
      </c>
      <c r="AI21" s="229">
        <f t="shared" si="12"/>
        <v>4</v>
      </c>
      <c r="AJ21" s="229">
        <f t="shared" si="13"/>
        <v>5</v>
      </c>
      <c r="AK21" s="229">
        <f t="shared" si="14"/>
        <v>4</v>
      </c>
      <c r="AL21" s="229">
        <f t="shared" si="15"/>
        <v>5</v>
      </c>
      <c r="AM21" s="229">
        <f t="shared" si="16"/>
        <v>4</v>
      </c>
      <c r="AN21" s="229">
        <f t="shared" si="17"/>
        <v>5</v>
      </c>
      <c r="AO21" s="229">
        <f t="shared" si="18"/>
        <v>4</v>
      </c>
      <c r="AP21" s="229">
        <f t="shared" si="19"/>
        <v>4</v>
      </c>
      <c r="AQ21" s="229">
        <f t="shared" si="20"/>
        <v>4</v>
      </c>
      <c r="AR21" s="229">
        <f t="shared" si="21"/>
        <v>4</v>
      </c>
      <c r="AS21" s="229">
        <f t="shared" si="22"/>
        <v>4</v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v>17</v>
      </c>
      <c r="B22" s="190"/>
      <c r="C22" s="276" t="s">
        <v>31</v>
      </c>
      <c r="D22" s="277" t="s">
        <v>1140</v>
      </c>
      <c r="E22" s="77">
        <v>2534</v>
      </c>
      <c r="F22" s="78">
        <v>3</v>
      </c>
      <c r="G22" s="78">
        <v>5</v>
      </c>
      <c r="H22" s="78">
        <v>4</v>
      </c>
      <c r="I22" s="78">
        <v>3</v>
      </c>
      <c r="J22" s="78">
        <v>4</v>
      </c>
      <c r="K22" s="78">
        <v>4</v>
      </c>
      <c r="L22" s="78">
        <v>4</v>
      </c>
      <c r="M22" s="78">
        <v>3</v>
      </c>
      <c r="N22" s="78">
        <v>4</v>
      </c>
      <c r="O22" s="78">
        <v>3</v>
      </c>
      <c r="P22" s="78">
        <v>4</v>
      </c>
      <c r="Q22" s="78">
        <v>3</v>
      </c>
      <c r="R22" s="78">
        <v>5</v>
      </c>
      <c r="S22" s="78"/>
      <c r="T22" s="78"/>
      <c r="U22" s="78"/>
      <c r="V22" s="116">
        <f t="shared" si="0"/>
        <v>3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5</v>
      </c>
      <c r="AA22" s="226">
        <f t="shared" si="5"/>
        <v>6</v>
      </c>
      <c r="AB22" s="226">
        <f t="shared" si="6"/>
        <v>2</v>
      </c>
      <c r="AC22" s="226">
        <f t="shared" si="7"/>
        <v>13</v>
      </c>
      <c r="AD22" s="227">
        <f t="shared" si="8"/>
        <v>3.7692307692307692</v>
      </c>
      <c r="AE22" s="228">
        <f t="shared" si="9"/>
        <v>0</v>
      </c>
      <c r="AF22" s="1"/>
      <c r="AG22" s="229">
        <f t="shared" si="10"/>
        <v>3</v>
      </c>
      <c r="AH22" s="229">
        <f t="shared" si="11"/>
        <v>5</v>
      </c>
      <c r="AI22" s="229">
        <f t="shared" si="12"/>
        <v>4</v>
      </c>
      <c r="AJ22" s="229">
        <f t="shared" si="13"/>
        <v>3</v>
      </c>
      <c r="AK22" s="229">
        <f t="shared" si="14"/>
        <v>4</v>
      </c>
      <c r="AL22" s="229">
        <f t="shared" si="15"/>
        <v>4</v>
      </c>
      <c r="AM22" s="229">
        <f t="shared" si="16"/>
        <v>4</v>
      </c>
      <c r="AN22" s="229">
        <f t="shared" si="17"/>
        <v>3</v>
      </c>
      <c r="AO22" s="229">
        <f t="shared" si="18"/>
        <v>4</v>
      </c>
      <c r="AP22" s="229">
        <f t="shared" si="19"/>
        <v>3</v>
      </c>
      <c r="AQ22" s="229">
        <f t="shared" si="20"/>
        <v>4</v>
      </c>
      <c r="AR22" s="229">
        <f t="shared" si="21"/>
        <v>3</v>
      </c>
      <c r="AS22" s="229">
        <f t="shared" si="22"/>
        <v>5</v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v>18</v>
      </c>
      <c r="B23" s="190"/>
      <c r="C23" s="276" t="s">
        <v>31</v>
      </c>
      <c r="D23" s="380" t="s">
        <v>1141</v>
      </c>
      <c r="E23" s="77">
        <v>2534</v>
      </c>
      <c r="F23" s="78">
        <v>4</v>
      </c>
      <c r="G23" s="78">
        <v>5</v>
      </c>
      <c r="H23" s="78">
        <v>4</v>
      </c>
      <c r="I23" s="78">
        <v>4</v>
      </c>
      <c r="J23" s="78">
        <v>4</v>
      </c>
      <c r="K23" s="78">
        <v>4</v>
      </c>
      <c r="L23" s="78">
        <v>4</v>
      </c>
      <c r="M23" s="78">
        <v>5</v>
      </c>
      <c r="N23" s="78">
        <v>5</v>
      </c>
      <c r="O23" s="78">
        <v>4</v>
      </c>
      <c r="P23" s="78">
        <v>3</v>
      </c>
      <c r="Q23" s="78">
        <v>5</v>
      </c>
      <c r="R23" s="78">
        <v>5</v>
      </c>
      <c r="S23" s="78"/>
      <c r="T23" s="78"/>
      <c r="U23" s="78"/>
      <c r="V23" s="116">
        <f t="shared" si="0"/>
        <v>3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1</v>
      </c>
      <c r="AA23" s="226">
        <f t="shared" si="5"/>
        <v>7</v>
      </c>
      <c r="AB23" s="226">
        <f t="shared" si="6"/>
        <v>5</v>
      </c>
      <c r="AC23" s="226">
        <f t="shared" si="7"/>
        <v>13</v>
      </c>
      <c r="AD23" s="227">
        <f t="shared" si="8"/>
        <v>4.3076923076923075</v>
      </c>
      <c r="AE23" s="228">
        <f t="shared" si="9"/>
        <v>0</v>
      </c>
      <c r="AF23" s="1"/>
      <c r="AG23" s="229">
        <f t="shared" si="10"/>
        <v>4</v>
      </c>
      <c r="AH23" s="229">
        <f t="shared" si="11"/>
        <v>5</v>
      </c>
      <c r="AI23" s="229">
        <f t="shared" si="12"/>
        <v>4</v>
      </c>
      <c r="AJ23" s="229">
        <f t="shared" si="13"/>
        <v>4</v>
      </c>
      <c r="AK23" s="229">
        <f t="shared" si="14"/>
        <v>4</v>
      </c>
      <c r="AL23" s="229">
        <f t="shared" si="15"/>
        <v>4</v>
      </c>
      <c r="AM23" s="229">
        <f t="shared" si="16"/>
        <v>4</v>
      </c>
      <c r="AN23" s="229">
        <f t="shared" si="17"/>
        <v>5</v>
      </c>
      <c r="AO23" s="229">
        <f t="shared" si="18"/>
        <v>5</v>
      </c>
      <c r="AP23" s="229">
        <f t="shared" si="19"/>
        <v>4</v>
      </c>
      <c r="AQ23" s="229">
        <f t="shared" si="20"/>
        <v>3</v>
      </c>
      <c r="AR23" s="229">
        <f t="shared" si="21"/>
        <v>5</v>
      </c>
      <c r="AS23" s="229">
        <f t="shared" si="22"/>
        <v>5</v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v>19</v>
      </c>
      <c r="B24" s="190"/>
      <c r="C24" s="276" t="s">
        <v>31</v>
      </c>
      <c r="D24" s="277" t="s">
        <v>1142</v>
      </c>
      <c r="E24" s="77">
        <v>2534</v>
      </c>
      <c r="F24" s="78">
        <v>3</v>
      </c>
      <c r="G24" s="78">
        <v>5</v>
      </c>
      <c r="H24" s="78">
        <v>5</v>
      </c>
      <c r="I24" s="78">
        <v>5</v>
      </c>
      <c r="J24" s="78">
        <v>4</v>
      </c>
      <c r="K24" s="78">
        <v>4</v>
      </c>
      <c r="L24" s="78">
        <v>5</v>
      </c>
      <c r="M24" s="78">
        <v>4</v>
      </c>
      <c r="N24" s="78">
        <v>4</v>
      </c>
      <c r="O24" s="78">
        <v>3</v>
      </c>
      <c r="P24" s="78">
        <v>4</v>
      </c>
      <c r="Q24" s="78">
        <v>3</v>
      </c>
      <c r="R24" s="78">
        <v>4</v>
      </c>
      <c r="S24" s="78"/>
      <c r="T24" s="78"/>
      <c r="U24" s="78"/>
      <c r="V24" s="116">
        <f t="shared" si="0"/>
        <v>3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3</v>
      </c>
      <c r="AA24" s="226">
        <f t="shared" si="5"/>
        <v>6</v>
      </c>
      <c r="AB24" s="226">
        <f t="shared" si="6"/>
        <v>4</v>
      </c>
      <c r="AC24" s="226">
        <f t="shared" si="7"/>
        <v>13</v>
      </c>
      <c r="AD24" s="227">
        <f t="shared" si="8"/>
        <v>4.0769230769230766</v>
      </c>
      <c r="AE24" s="228">
        <f t="shared" si="9"/>
        <v>0</v>
      </c>
      <c r="AF24" s="1"/>
      <c r="AG24" s="229">
        <f t="shared" si="10"/>
        <v>3</v>
      </c>
      <c r="AH24" s="229">
        <f t="shared" si="11"/>
        <v>5</v>
      </c>
      <c r="AI24" s="229">
        <f t="shared" si="12"/>
        <v>5</v>
      </c>
      <c r="AJ24" s="229">
        <f t="shared" si="13"/>
        <v>5</v>
      </c>
      <c r="AK24" s="229">
        <f t="shared" si="14"/>
        <v>4</v>
      </c>
      <c r="AL24" s="229">
        <f t="shared" si="15"/>
        <v>4</v>
      </c>
      <c r="AM24" s="229">
        <f t="shared" si="16"/>
        <v>5</v>
      </c>
      <c r="AN24" s="229">
        <f t="shared" si="17"/>
        <v>4</v>
      </c>
      <c r="AO24" s="229">
        <f t="shared" si="18"/>
        <v>4</v>
      </c>
      <c r="AP24" s="229">
        <f t="shared" si="19"/>
        <v>3</v>
      </c>
      <c r="AQ24" s="229">
        <f t="shared" si="20"/>
        <v>4</v>
      </c>
      <c r="AR24" s="229">
        <f t="shared" si="21"/>
        <v>3</v>
      </c>
      <c r="AS24" s="229">
        <f t="shared" si="22"/>
        <v>4</v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v>20</v>
      </c>
      <c r="B25" s="190"/>
      <c r="C25" s="276" t="s">
        <v>31</v>
      </c>
      <c r="D25" s="277" t="s">
        <v>1143</v>
      </c>
      <c r="E25" s="77">
        <v>2534</v>
      </c>
      <c r="F25" s="78">
        <v>5</v>
      </c>
      <c r="G25" s="78">
        <v>5</v>
      </c>
      <c r="H25" s="78">
        <v>5</v>
      </c>
      <c r="I25" s="78">
        <v>5</v>
      </c>
      <c r="J25" s="78">
        <v>4</v>
      </c>
      <c r="K25" s="78">
        <v>5</v>
      </c>
      <c r="L25" s="78">
        <v>4</v>
      </c>
      <c r="M25" s="78">
        <v>4</v>
      </c>
      <c r="N25" s="78">
        <v>3</v>
      </c>
      <c r="O25" s="78">
        <v>3</v>
      </c>
      <c r="P25" s="78">
        <v>5</v>
      </c>
      <c r="Q25" s="78">
        <v>4</v>
      </c>
      <c r="R25" s="78">
        <v>5</v>
      </c>
      <c r="S25" s="78"/>
      <c r="T25" s="78"/>
      <c r="U25" s="78"/>
      <c r="V25" s="116">
        <f t="shared" si="0"/>
        <v>3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2</v>
      </c>
      <c r="AA25" s="226">
        <f t="shared" si="5"/>
        <v>4</v>
      </c>
      <c r="AB25" s="226">
        <f t="shared" si="6"/>
        <v>7</v>
      </c>
      <c r="AC25" s="226">
        <f t="shared" si="7"/>
        <v>13</v>
      </c>
      <c r="AD25" s="227">
        <f t="shared" si="8"/>
        <v>4.384615384615385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>
        <f t="shared" si="12"/>
        <v>5</v>
      </c>
      <c r="AJ25" s="229">
        <f t="shared" si="13"/>
        <v>5</v>
      </c>
      <c r="AK25" s="229">
        <f t="shared" si="14"/>
        <v>4</v>
      </c>
      <c r="AL25" s="229">
        <f t="shared" si="15"/>
        <v>5</v>
      </c>
      <c r="AM25" s="229">
        <f t="shared" si="16"/>
        <v>4</v>
      </c>
      <c r="AN25" s="229">
        <f t="shared" si="17"/>
        <v>4</v>
      </c>
      <c r="AO25" s="229">
        <f t="shared" si="18"/>
        <v>3</v>
      </c>
      <c r="AP25" s="229">
        <f t="shared" si="19"/>
        <v>3</v>
      </c>
      <c r="AQ25" s="229">
        <f t="shared" si="20"/>
        <v>5</v>
      </c>
      <c r="AR25" s="229">
        <f t="shared" si="21"/>
        <v>4</v>
      </c>
      <c r="AS25" s="229">
        <f t="shared" si="22"/>
        <v>5</v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>
        <v>21</v>
      </c>
      <c r="B26" s="190"/>
      <c r="C26" s="276" t="s">
        <v>31</v>
      </c>
      <c r="D26" s="277" t="s">
        <v>1144</v>
      </c>
      <c r="E26" s="77">
        <v>2534</v>
      </c>
      <c r="F26" s="78">
        <v>5</v>
      </c>
      <c r="G26" s="78">
        <v>5</v>
      </c>
      <c r="H26" s="78">
        <v>5</v>
      </c>
      <c r="I26" s="78">
        <v>5</v>
      </c>
      <c r="J26" s="78">
        <v>5</v>
      </c>
      <c r="K26" s="78">
        <v>5</v>
      </c>
      <c r="L26" s="78">
        <v>4</v>
      </c>
      <c r="M26" s="78">
        <v>5</v>
      </c>
      <c r="N26" s="78">
        <v>5</v>
      </c>
      <c r="O26" s="78">
        <v>3</v>
      </c>
      <c r="P26" s="78">
        <v>4</v>
      </c>
      <c r="Q26" s="78">
        <v>4</v>
      </c>
      <c r="R26" s="78">
        <v>5</v>
      </c>
      <c r="S26" s="78"/>
      <c r="T26" s="78"/>
      <c r="U26" s="78"/>
      <c r="V26" s="116">
        <f t="shared" si="0"/>
        <v>3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1</v>
      </c>
      <c r="AA26" s="226">
        <f t="shared" si="5"/>
        <v>3</v>
      </c>
      <c r="AB26" s="226">
        <f t="shared" si="6"/>
        <v>9</v>
      </c>
      <c r="AC26" s="226">
        <f t="shared" si="7"/>
        <v>13</v>
      </c>
      <c r="AD26" s="227">
        <f t="shared" si="8"/>
        <v>4.615384615384615</v>
      </c>
      <c r="AE26" s="228">
        <f t="shared" si="9"/>
        <v>0</v>
      </c>
      <c r="AF26" s="1"/>
      <c r="AG26" s="229">
        <f t="shared" si="10"/>
        <v>5</v>
      </c>
      <c r="AH26" s="229">
        <f t="shared" si="11"/>
        <v>5</v>
      </c>
      <c r="AI26" s="229">
        <f t="shared" si="12"/>
        <v>5</v>
      </c>
      <c r="AJ26" s="229">
        <f t="shared" si="13"/>
        <v>5</v>
      </c>
      <c r="AK26" s="229">
        <f t="shared" si="14"/>
        <v>5</v>
      </c>
      <c r="AL26" s="229">
        <f t="shared" si="15"/>
        <v>5</v>
      </c>
      <c r="AM26" s="229">
        <f t="shared" si="16"/>
        <v>4</v>
      </c>
      <c r="AN26" s="229">
        <f t="shared" si="17"/>
        <v>5</v>
      </c>
      <c r="AO26" s="229">
        <f t="shared" si="18"/>
        <v>5</v>
      </c>
      <c r="AP26" s="229">
        <f t="shared" si="19"/>
        <v>3</v>
      </c>
      <c r="AQ26" s="229">
        <f t="shared" si="20"/>
        <v>4</v>
      </c>
      <c r="AR26" s="229">
        <f t="shared" si="21"/>
        <v>4</v>
      </c>
      <c r="AS26" s="229">
        <f t="shared" si="22"/>
        <v>5</v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3">
      <c r="A27" s="73">
        <v>22</v>
      </c>
      <c r="B27" s="190"/>
      <c r="C27" s="276" t="s">
        <v>31</v>
      </c>
      <c r="D27" s="277" t="s">
        <v>1145</v>
      </c>
      <c r="E27" s="77">
        <v>2534</v>
      </c>
      <c r="F27" s="78">
        <v>4</v>
      </c>
      <c r="G27" s="78">
        <v>4</v>
      </c>
      <c r="H27" s="78">
        <v>4</v>
      </c>
      <c r="I27" s="78">
        <v>5</v>
      </c>
      <c r="J27" s="78">
        <v>4</v>
      </c>
      <c r="K27" s="78">
        <v>5</v>
      </c>
      <c r="L27" s="78">
        <v>5</v>
      </c>
      <c r="M27" s="78">
        <v>4</v>
      </c>
      <c r="N27" s="78">
        <v>3</v>
      </c>
      <c r="O27" s="78">
        <v>3</v>
      </c>
      <c r="P27" s="78">
        <v>3</v>
      </c>
      <c r="Q27" s="78">
        <v>4</v>
      </c>
      <c r="R27" s="78">
        <v>5</v>
      </c>
      <c r="S27" s="78"/>
      <c r="T27" s="78"/>
      <c r="U27" s="78"/>
      <c r="V27" s="116">
        <f t="shared" si="0"/>
        <v>3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3</v>
      </c>
      <c r="AA27" s="226">
        <f t="shared" si="5"/>
        <v>6</v>
      </c>
      <c r="AB27" s="226">
        <f t="shared" si="6"/>
        <v>4</v>
      </c>
      <c r="AC27" s="226">
        <f t="shared" si="7"/>
        <v>13</v>
      </c>
      <c r="AD27" s="227">
        <f t="shared" si="8"/>
        <v>4.0769230769230766</v>
      </c>
      <c r="AE27" s="228">
        <f t="shared" si="9"/>
        <v>0</v>
      </c>
      <c r="AF27" s="1"/>
      <c r="AG27" s="229">
        <f t="shared" si="10"/>
        <v>4</v>
      </c>
      <c r="AH27" s="229">
        <f t="shared" si="11"/>
        <v>4</v>
      </c>
      <c r="AI27" s="229">
        <f t="shared" si="12"/>
        <v>4</v>
      </c>
      <c r="AJ27" s="229">
        <f t="shared" si="13"/>
        <v>5</v>
      </c>
      <c r="AK27" s="229">
        <f t="shared" si="14"/>
        <v>4</v>
      </c>
      <c r="AL27" s="229">
        <f t="shared" si="15"/>
        <v>5</v>
      </c>
      <c r="AM27" s="229">
        <f t="shared" si="16"/>
        <v>5</v>
      </c>
      <c r="AN27" s="229">
        <f t="shared" si="17"/>
        <v>4</v>
      </c>
      <c r="AO27" s="229">
        <f t="shared" si="18"/>
        <v>3</v>
      </c>
      <c r="AP27" s="229">
        <f t="shared" si="19"/>
        <v>3</v>
      </c>
      <c r="AQ27" s="229">
        <f t="shared" si="20"/>
        <v>3</v>
      </c>
      <c r="AR27" s="229">
        <f t="shared" si="21"/>
        <v>4</v>
      </c>
      <c r="AS27" s="229">
        <f t="shared" si="22"/>
        <v>5</v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3">
      <c r="A28" s="73">
        <v>23</v>
      </c>
      <c r="B28" s="190"/>
      <c r="C28" s="276" t="s">
        <v>31</v>
      </c>
      <c r="D28" s="277" t="s">
        <v>1146</v>
      </c>
      <c r="E28" s="77">
        <v>2534</v>
      </c>
      <c r="F28" s="78">
        <v>5</v>
      </c>
      <c r="G28" s="78">
        <v>5</v>
      </c>
      <c r="H28" s="78">
        <v>5</v>
      </c>
      <c r="I28" s="78">
        <v>5</v>
      </c>
      <c r="J28" s="78">
        <v>5</v>
      </c>
      <c r="K28" s="78">
        <v>5</v>
      </c>
      <c r="L28" s="78">
        <v>5</v>
      </c>
      <c r="M28" s="78">
        <v>4</v>
      </c>
      <c r="N28" s="78">
        <v>5</v>
      </c>
      <c r="O28" s="78">
        <v>3</v>
      </c>
      <c r="P28" s="78">
        <v>4</v>
      </c>
      <c r="Q28" s="78">
        <v>4</v>
      </c>
      <c r="R28" s="78">
        <v>5</v>
      </c>
      <c r="S28" s="78"/>
      <c r="T28" s="78"/>
      <c r="U28" s="78"/>
      <c r="V28" s="116">
        <f t="shared" si="0"/>
        <v>3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1</v>
      </c>
      <c r="AA28" s="226">
        <f t="shared" si="5"/>
        <v>3</v>
      </c>
      <c r="AB28" s="226">
        <f t="shared" si="6"/>
        <v>9</v>
      </c>
      <c r="AC28" s="226">
        <f t="shared" si="7"/>
        <v>13</v>
      </c>
      <c r="AD28" s="227">
        <f t="shared" si="8"/>
        <v>4.615384615384615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5</v>
      </c>
      <c r="AI28" s="229">
        <f t="shared" si="12"/>
        <v>5</v>
      </c>
      <c r="AJ28" s="229">
        <f t="shared" si="13"/>
        <v>5</v>
      </c>
      <c r="AK28" s="229">
        <f t="shared" si="14"/>
        <v>5</v>
      </c>
      <c r="AL28" s="229">
        <f t="shared" si="15"/>
        <v>5</v>
      </c>
      <c r="AM28" s="229">
        <f t="shared" si="16"/>
        <v>5</v>
      </c>
      <c r="AN28" s="229">
        <f t="shared" si="17"/>
        <v>4</v>
      </c>
      <c r="AO28" s="229">
        <f t="shared" si="18"/>
        <v>5</v>
      </c>
      <c r="AP28" s="229">
        <f t="shared" si="19"/>
        <v>3</v>
      </c>
      <c r="AQ28" s="229">
        <f t="shared" si="20"/>
        <v>4</v>
      </c>
      <c r="AR28" s="229">
        <f t="shared" si="21"/>
        <v>4</v>
      </c>
      <c r="AS28" s="229">
        <f t="shared" si="22"/>
        <v>5</v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3">
      <c r="A29" s="73">
        <v>24</v>
      </c>
      <c r="B29" s="190"/>
      <c r="C29" s="276" t="s">
        <v>31</v>
      </c>
      <c r="D29" s="277" t="s">
        <v>1147</v>
      </c>
      <c r="E29" s="77">
        <v>2534</v>
      </c>
      <c r="F29" s="78">
        <v>5</v>
      </c>
      <c r="G29" s="78">
        <v>5</v>
      </c>
      <c r="H29" s="78">
        <v>4</v>
      </c>
      <c r="I29" s="78">
        <v>5</v>
      </c>
      <c r="J29" s="78">
        <v>4</v>
      </c>
      <c r="K29" s="78">
        <v>4</v>
      </c>
      <c r="L29" s="78">
        <v>5</v>
      </c>
      <c r="M29" s="78">
        <v>4</v>
      </c>
      <c r="N29" s="78">
        <v>4</v>
      </c>
      <c r="O29" s="78">
        <v>3</v>
      </c>
      <c r="P29" s="78">
        <v>5</v>
      </c>
      <c r="Q29" s="78">
        <v>4</v>
      </c>
      <c r="R29" s="78">
        <v>5</v>
      </c>
      <c r="S29" s="78"/>
      <c r="T29" s="78"/>
      <c r="U29" s="78"/>
      <c r="V29" s="116">
        <f t="shared" si="0"/>
        <v>3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1</v>
      </c>
      <c r="AA29" s="226">
        <f t="shared" si="5"/>
        <v>6</v>
      </c>
      <c r="AB29" s="226">
        <f t="shared" si="6"/>
        <v>6</v>
      </c>
      <c r="AC29" s="226">
        <f t="shared" si="7"/>
        <v>13</v>
      </c>
      <c r="AD29" s="227">
        <f t="shared" si="8"/>
        <v>4.384615384615385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>
        <f t="shared" si="12"/>
        <v>4</v>
      </c>
      <c r="AJ29" s="229">
        <f t="shared" si="13"/>
        <v>5</v>
      </c>
      <c r="AK29" s="229">
        <f t="shared" si="14"/>
        <v>4</v>
      </c>
      <c r="AL29" s="229">
        <f t="shared" si="15"/>
        <v>4</v>
      </c>
      <c r="AM29" s="229">
        <f t="shared" si="16"/>
        <v>5</v>
      </c>
      <c r="AN29" s="229">
        <f t="shared" si="17"/>
        <v>4</v>
      </c>
      <c r="AO29" s="229">
        <f t="shared" si="18"/>
        <v>4</v>
      </c>
      <c r="AP29" s="229">
        <f t="shared" si="19"/>
        <v>3</v>
      </c>
      <c r="AQ29" s="229">
        <f t="shared" si="20"/>
        <v>5</v>
      </c>
      <c r="AR29" s="229">
        <f t="shared" si="21"/>
        <v>4</v>
      </c>
      <c r="AS29" s="229">
        <f t="shared" si="22"/>
        <v>5</v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>
        <v>25</v>
      </c>
      <c r="B30" s="190"/>
      <c r="C30" s="276" t="s">
        <v>110</v>
      </c>
      <c r="D30" s="277" t="s">
        <v>1148</v>
      </c>
      <c r="E30" s="77">
        <v>2534</v>
      </c>
      <c r="F30" s="78">
        <v>5</v>
      </c>
      <c r="G30" s="78">
        <v>5</v>
      </c>
      <c r="H30" s="78">
        <v>5</v>
      </c>
      <c r="I30" s="78">
        <v>5</v>
      </c>
      <c r="J30" s="78">
        <v>5</v>
      </c>
      <c r="K30" s="78">
        <v>5</v>
      </c>
      <c r="L30" s="78">
        <v>4</v>
      </c>
      <c r="M30" s="78">
        <v>5</v>
      </c>
      <c r="N30" s="78">
        <v>4</v>
      </c>
      <c r="O30" s="78">
        <v>4</v>
      </c>
      <c r="P30" s="78">
        <v>5</v>
      </c>
      <c r="Q30" s="78">
        <v>4</v>
      </c>
      <c r="R30" s="78">
        <v>5</v>
      </c>
      <c r="S30" s="78"/>
      <c r="T30" s="78"/>
      <c r="U30" s="78"/>
      <c r="V30" s="116">
        <f t="shared" si="0"/>
        <v>4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4</v>
      </c>
      <c r="AB30" s="226">
        <f t="shared" si="6"/>
        <v>9</v>
      </c>
      <c r="AC30" s="226">
        <f t="shared" si="7"/>
        <v>13</v>
      </c>
      <c r="AD30" s="227">
        <f t="shared" si="8"/>
        <v>4.6923076923076925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>
        <f t="shared" si="12"/>
        <v>5</v>
      </c>
      <c r="AJ30" s="229">
        <f t="shared" si="13"/>
        <v>5</v>
      </c>
      <c r="AK30" s="229">
        <f t="shared" si="14"/>
        <v>5</v>
      </c>
      <c r="AL30" s="229">
        <f t="shared" si="15"/>
        <v>5</v>
      </c>
      <c r="AM30" s="229">
        <f t="shared" si="16"/>
        <v>4</v>
      </c>
      <c r="AN30" s="229">
        <f t="shared" si="17"/>
        <v>5</v>
      </c>
      <c r="AO30" s="229">
        <f t="shared" si="18"/>
        <v>4</v>
      </c>
      <c r="AP30" s="229">
        <f t="shared" si="19"/>
        <v>4</v>
      </c>
      <c r="AQ30" s="229">
        <f t="shared" si="20"/>
        <v>5</v>
      </c>
      <c r="AR30" s="229">
        <f t="shared" si="21"/>
        <v>4</v>
      </c>
      <c r="AS30" s="229">
        <f t="shared" si="22"/>
        <v>5</v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>
        <v>26</v>
      </c>
      <c r="B31" s="190"/>
      <c r="C31" s="276" t="s">
        <v>31</v>
      </c>
      <c r="D31" s="380" t="s">
        <v>1149</v>
      </c>
      <c r="E31" s="77">
        <v>2534</v>
      </c>
      <c r="F31" s="78">
        <v>4</v>
      </c>
      <c r="G31" s="78">
        <v>5</v>
      </c>
      <c r="H31" s="78">
        <v>5</v>
      </c>
      <c r="I31" s="78">
        <v>5</v>
      </c>
      <c r="J31" s="78">
        <v>5</v>
      </c>
      <c r="K31" s="78">
        <v>4</v>
      </c>
      <c r="L31" s="78">
        <v>5</v>
      </c>
      <c r="M31" s="78">
        <v>5</v>
      </c>
      <c r="N31" s="78">
        <v>4</v>
      </c>
      <c r="O31" s="78">
        <v>5</v>
      </c>
      <c r="P31" s="78">
        <v>5</v>
      </c>
      <c r="Q31" s="78">
        <v>4</v>
      </c>
      <c r="R31" s="93">
        <v>5</v>
      </c>
      <c r="S31" s="78"/>
      <c r="T31" s="78"/>
      <c r="U31" s="78"/>
      <c r="V31" s="116">
        <f t="shared" si="0"/>
        <v>4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4</v>
      </c>
      <c r="AB31" s="226">
        <f t="shared" si="6"/>
        <v>9</v>
      </c>
      <c r="AC31" s="226">
        <f t="shared" si="7"/>
        <v>13</v>
      </c>
      <c r="AD31" s="227">
        <f t="shared" si="8"/>
        <v>4.6923076923076925</v>
      </c>
      <c r="AE31" s="228">
        <f t="shared" si="9"/>
        <v>0</v>
      </c>
      <c r="AF31" s="1"/>
      <c r="AG31" s="229">
        <f t="shared" si="10"/>
        <v>4</v>
      </c>
      <c r="AH31" s="229">
        <f t="shared" si="11"/>
        <v>5</v>
      </c>
      <c r="AI31" s="229">
        <f t="shared" si="12"/>
        <v>5</v>
      </c>
      <c r="AJ31" s="229">
        <f t="shared" si="13"/>
        <v>5</v>
      </c>
      <c r="AK31" s="229">
        <f t="shared" si="14"/>
        <v>5</v>
      </c>
      <c r="AL31" s="229">
        <f t="shared" si="15"/>
        <v>4</v>
      </c>
      <c r="AM31" s="229">
        <f t="shared" si="16"/>
        <v>5</v>
      </c>
      <c r="AN31" s="229">
        <f t="shared" si="17"/>
        <v>5</v>
      </c>
      <c r="AO31" s="229">
        <f t="shared" si="18"/>
        <v>4</v>
      </c>
      <c r="AP31" s="229">
        <f t="shared" si="19"/>
        <v>5</v>
      </c>
      <c r="AQ31" s="229">
        <f t="shared" si="20"/>
        <v>5</v>
      </c>
      <c r="AR31" s="229">
        <f t="shared" si="21"/>
        <v>4</v>
      </c>
      <c r="AS31" s="229">
        <f t="shared" si="22"/>
        <v>5</v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3">
      <c r="A32" s="73">
        <v>27</v>
      </c>
      <c r="B32" s="27"/>
      <c r="C32" s="276" t="s">
        <v>31</v>
      </c>
      <c r="D32" s="277" t="s">
        <v>1150</v>
      </c>
      <c r="E32" s="77">
        <v>2534</v>
      </c>
      <c r="F32" s="78">
        <v>5</v>
      </c>
      <c r="G32" s="78">
        <v>5</v>
      </c>
      <c r="H32" s="78">
        <v>5</v>
      </c>
      <c r="I32" s="78">
        <v>5</v>
      </c>
      <c r="J32" s="78">
        <v>4</v>
      </c>
      <c r="K32" s="78">
        <v>5</v>
      </c>
      <c r="L32" s="78">
        <v>4</v>
      </c>
      <c r="M32" s="78">
        <v>3</v>
      </c>
      <c r="N32" s="78">
        <v>4</v>
      </c>
      <c r="O32" s="78">
        <v>3</v>
      </c>
      <c r="P32" s="78">
        <v>4</v>
      </c>
      <c r="Q32" s="78">
        <v>4</v>
      </c>
      <c r="R32" s="93">
        <v>4</v>
      </c>
      <c r="S32" s="78"/>
      <c r="T32" s="78"/>
      <c r="U32" s="78"/>
      <c r="V32" s="116">
        <f t="shared" si="0"/>
        <v>3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2</v>
      </c>
      <c r="AA32" s="226">
        <f t="shared" si="5"/>
        <v>6</v>
      </c>
      <c r="AB32" s="226">
        <f t="shared" si="6"/>
        <v>5</v>
      </c>
      <c r="AC32" s="226">
        <f t="shared" si="7"/>
        <v>13</v>
      </c>
      <c r="AD32" s="227">
        <f t="shared" si="8"/>
        <v>4.2307692307692308</v>
      </c>
      <c r="AE32" s="228">
        <f t="shared" si="9"/>
        <v>0</v>
      </c>
      <c r="AF32" s="1"/>
      <c r="AG32" s="317">
        <f t="shared" si="10"/>
        <v>5</v>
      </c>
      <c r="AH32" s="317">
        <f t="shared" si="11"/>
        <v>5</v>
      </c>
      <c r="AI32" s="317">
        <f t="shared" si="12"/>
        <v>5</v>
      </c>
      <c r="AJ32" s="317">
        <f t="shared" si="13"/>
        <v>5</v>
      </c>
      <c r="AK32" s="317">
        <f t="shared" si="14"/>
        <v>4</v>
      </c>
      <c r="AL32" s="317">
        <f t="shared" si="15"/>
        <v>5</v>
      </c>
      <c r="AM32" s="317">
        <f t="shared" si="16"/>
        <v>4</v>
      </c>
      <c r="AN32" s="317">
        <f t="shared" si="17"/>
        <v>3</v>
      </c>
      <c r="AO32" s="317">
        <f t="shared" si="18"/>
        <v>4</v>
      </c>
      <c r="AP32" s="317">
        <f t="shared" si="19"/>
        <v>3</v>
      </c>
      <c r="AQ32" s="317">
        <f t="shared" si="20"/>
        <v>4</v>
      </c>
      <c r="AR32" s="317">
        <f t="shared" si="21"/>
        <v>4</v>
      </c>
      <c r="AS32" s="317">
        <f t="shared" si="22"/>
        <v>4</v>
      </c>
      <c r="AT32" s="317" t="str">
        <f t="shared" si="23"/>
        <v/>
      </c>
      <c r="AU32" s="317" t="str">
        <f t="shared" si="24"/>
        <v/>
      </c>
      <c r="AV32" s="317" t="str">
        <f t="shared" si="25"/>
        <v/>
      </c>
      <c r="AW32" s="116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3">
      <c r="A33" s="73">
        <v>28</v>
      </c>
      <c r="B33" s="27"/>
      <c r="C33" s="276" t="s">
        <v>31</v>
      </c>
      <c r="D33" s="277" t="s">
        <v>1151</v>
      </c>
      <c r="E33" s="77">
        <v>2534</v>
      </c>
      <c r="F33" s="78">
        <v>5</v>
      </c>
      <c r="G33" s="78">
        <v>5</v>
      </c>
      <c r="H33" s="78">
        <v>4</v>
      </c>
      <c r="I33" s="78">
        <v>4</v>
      </c>
      <c r="J33" s="78">
        <v>4</v>
      </c>
      <c r="K33" s="78">
        <v>4</v>
      </c>
      <c r="L33" s="78">
        <v>4</v>
      </c>
      <c r="M33" s="78">
        <v>4</v>
      </c>
      <c r="N33" s="78">
        <v>5</v>
      </c>
      <c r="O33" s="78">
        <v>4</v>
      </c>
      <c r="P33" s="78">
        <v>5</v>
      </c>
      <c r="Q33" s="78">
        <v>5</v>
      </c>
      <c r="R33" s="93">
        <v>4</v>
      </c>
      <c r="S33" s="78"/>
      <c r="T33" s="78"/>
      <c r="U33" s="78"/>
      <c r="V33" s="116">
        <f t="shared" si="0"/>
        <v>4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8</v>
      </c>
      <c r="AB33" s="226">
        <f t="shared" si="6"/>
        <v>5</v>
      </c>
      <c r="AC33" s="226">
        <f t="shared" si="7"/>
        <v>13</v>
      </c>
      <c r="AD33" s="227">
        <f t="shared" si="8"/>
        <v>4.384615384615385</v>
      </c>
      <c r="AE33" s="228">
        <f t="shared" si="9"/>
        <v>0</v>
      </c>
      <c r="AF33" s="1"/>
      <c r="AG33" s="317">
        <f t="shared" si="10"/>
        <v>5</v>
      </c>
      <c r="AH33" s="317">
        <f t="shared" si="11"/>
        <v>5</v>
      </c>
      <c r="AI33" s="317">
        <f t="shared" si="12"/>
        <v>4</v>
      </c>
      <c r="AJ33" s="317">
        <f t="shared" si="13"/>
        <v>4</v>
      </c>
      <c r="AK33" s="317">
        <f t="shared" si="14"/>
        <v>4</v>
      </c>
      <c r="AL33" s="317">
        <f t="shared" si="15"/>
        <v>4</v>
      </c>
      <c r="AM33" s="317">
        <f t="shared" si="16"/>
        <v>4</v>
      </c>
      <c r="AN33" s="317">
        <f t="shared" si="17"/>
        <v>4</v>
      </c>
      <c r="AO33" s="317">
        <f t="shared" si="18"/>
        <v>5</v>
      </c>
      <c r="AP33" s="317">
        <f t="shared" si="19"/>
        <v>4</v>
      </c>
      <c r="AQ33" s="317">
        <f t="shared" si="20"/>
        <v>5</v>
      </c>
      <c r="AR33" s="317">
        <f t="shared" si="21"/>
        <v>5</v>
      </c>
      <c r="AS33" s="317">
        <f t="shared" si="22"/>
        <v>4</v>
      </c>
      <c r="AT33" s="317" t="str">
        <f t="shared" si="23"/>
        <v/>
      </c>
      <c r="AU33" s="317" t="str">
        <f t="shared" si="24"/>
        <v/>
      </c>
      <c r="AV33" s="317" t="str">
        <f t="shared" si="25"/>
        <v/>
      </c>
      <c r="AW33" s="116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3">
      <c r="A34" s="73">
        <v>29</v>
      </c>
      <c r="B34" s="110"/>
      <c r="C34" s="276" t="s">
        <v>31</v>
      </c>
      <c r="D34" s="277" t="s">
        <v>1152</v>
      </c>
      <c r="E34" s="77">
        <v>2534</v>
      </c>
      <c r="F34" s="78">
        <v>4</v>
      </c>
      <c r="G34" s="78">
        <v>4</v>
      </c>
      <c r="H34" s="78">
        <v>4</v>
      </c>
      <c r="I34" s="78">
        <v>5</v>
      </c>
      <c r="J34" s="78">
        <v>4</v>
      </c>
      <c r="K34" s="78">
        <v>4</v>
      </c>
      <c r="L34" s="93">
        <v>5</v>
      </c>
      <c r="M34" s="78">
        <v>4</v>
      </c>
      <c r="N34" s="78">
        <v>3</v>
      </c>
      <c r="O34" s="78">
        <v>3</v>
      </c>
      <c r="P34" s="78">
        <v>3</v>
      </c>
      <c r="Q34" s="93">
        <v>3</v>
      </c>
      <c r="R34" s="93">
        <v>4</v>
      </c>
      <c r="S34" s="78"/>
      <c r="T34" s="93"/>
      <c r="U34" s="78"/>
      <c r="V34" s="116">
        <f t="shared" si="0"/>
        <v>3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4</v>
      </c>
      <c r="AA34" s="226">
        <f t="shared" si="5"/>
        <v>7</v>
      </c>
      <c r="AB34" s="226">
        <f t="shared" si="6"/>
        <v>2</v>
      </c>
      <c r="AC34" s="226">
        <f t="shared" si="7"/>
        <v>13</v>
      </c>
      <c r="AD34" s="227">
        <f t="shared" si="8"/>
        <v>3.8461538461538463</v>
      </c>
      <c r="AE34" s="228">
        <f t="shared" si="9"/>
        <v>0</v>
      </c>
      <c r="AF34" s="1"/>
      <c r="AG34" s="317">
        <f t="shared" si="10"/>
        <v>4</v>
      </c>
      <c r="AH34" s="317">
        <f t="shared" si="11"/>
        <v>4</v>
      </c>
      <c r="AI34" s="317">
        <f t="shared" si="12"/>
        <v>4</v>
      </c>
      <c r="AJ34" s="317">
        <f t="shared" si="13"/>
        <v>5</v>
      </c>
      <c r="AK34" s="317">
        <f t="shared" si="14"/>
        <v>4</v>
      </c>
      <c r="AL34" s="317">
        <f t="shared" si="15"/>
        <v>4</v>
      </c>
      <c r="AM34" s="317">
        <f t="shared" si="16"/>
        <v>5</v>
      </c>
      <c r="AN34" s="317">
        <f t="shared" si="17"/>
        <v>4</v>
      </c>
      <c r="AO34" s="317">
        <f t="shared" si="18"/>
        <v>3</v>
      </c>
      <c r="AP34" s="317">
        <f t="shared" si="19"/>
        <v>3</v>
      </c>
      <c r="AQ34" s="317">
        <f t="shared" si="20"/>
        <v>3</v>
      </c>
      <c r="AR34" s="317">
        <f t="shared" si="21"/>
        <v>3</v>
      </c>
      <c r="AS34" s="317">
        <f t="shared" si="22"/>
        <v>4</v>
      </c>
      <c r="AT34" s="317" t="str">
        <f t="shared" si="23"/>
        <v/>
      </c>
      <c r="AU34" s="317" t="str">
        <f t="shared" si="24"/>
        <v/>
      </c>
      <c r="AV34" s="317" t="str">
        <f t="shared" si="25"/>
        <v/>
      </c>
      <c r="AW34" s="116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3">
      <c r="A35" s="73">
        <v>30</v>
      </c>
      <c r="B35" s="110"/>
      <c r="C35" s="276" t="s">
        <v>31</v>
      </c>
      <c r="D35" s="277" t="s">
        <v>1153</v>
      </c>
      <c r="E35" s="77">
        <v>2534</v>
      </c>
      <c r="F35" s="78">
        <v>4</v>
      </c>
      <c r="G35" s="78">
        <v>5</v>
      </c>
      <c r="H35" s="78">
        <v>4</v>
      </c>
      <c r="I35" s="78">
        <v>5</v>
      </c>
      <c r="J35" s="78">
        <v>4</v>
      </c>
      <c r="K35" s="78">
        <v>4</v>
      </c>
      <c r="L35" s="93">
        <v>4</v>
      </c>
      <c r="M35" s="78">
        <v>4</v>
      </c>
      <c r="N35" s="78">
        <v>3</v>
      </c>
      <c r="O35" s="78">
        <v>3</v>
      </c>
      <c r="P35" s="78">
        <v>3</v>
      </c>
      <c r="Q35" s="93">
        <v>4</v>
      </c>
      <c r="R35" s="93">
        <v>5</v>
      </c>
      <c r="S35" s="78"/>
      <c r="T35" s="93"/>
      <c r="U35" s="78"/>
      <c r="V35" s="116">
        <f t="shared" si="0"/>
        <v>3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3</v>
      </c>
      <c r="AA35" s="226">
        <f t="shared" si="5"/>
        <v>7</v>
      </c>
      <c r="AB35" s="226">
        <f t="shared" si="6"/>
        <v>3</v>
      </c>
      <c r="AC35" s="226">
        <f t="shared" si="7"/>
        <v>13</v>
      </c>
      <c r="AD35" s="227">
        <f t="shared" si="8"/>
        <v>4</v>
      </c>
      <c r="AE35" s="228">
        <f t="shared" si="9"/>
        <v>0</v>
      </c>
      <c r="AF35" s="1"/>
      <c r="AG35" s="317">
        <f t="shared" si="10"/>
        <v>4</v>
      </c>
      <c r="AH35" s="317">
        <f t="shared" si="11"/>
        <v>5</v>
      </c>
      <c r="AI35" s="317">
        <f t="shared" si="12"/>
        <v>4</v>
      </c>
      <c r="AJ35" s="317">
        <f t="shared" si="13"/>
        <v>5</v>
      </c>
      <c r="AK35" s="317">
        <f t="shared" si="14"/>
        <v>4</v>
      </c>
      <c r="AL35" s="317">
        <f t="shared" si="15"/>
        <v>4</v>
      </c>
      <c r="AM35" s="317">
        <f t="shared" si="16"/>
        <v>4</v>
      </c>
      <c r="AN35" s="317">
        <f t="shared" si="17"/>
        <v>4</v>
      </c>
      <c r="AO35" s="317">
        <f t="shared" si="18"/>
        <v>3</v>
      </c>
      <c r="AP35" s="317">
        <f t="shared" si="19"/>
        <v>3</v>
      </c>
      <c r="AQ35" s="317">
        <f t="shared" si="20"/>
        <v>3</v>
      </c>
      <c r="AR35" s="317">
        <f t="shared" si="21"/>
        <v>4</v>
      </c>
      <c r="AS35" s="317">
        <f t="shared" si="22"/>
        <v>5</v>
      </c>
      <c r="AT35" s="317" t="str">
        <f t="shared" si="23"/>
        <v/>
      </c>
      <c r="AU35" s="317" t="str">
        <f t="shared" si="24"/>
        <v/>
      </c>
      <c r="AV35" s="317" t="str">
        <f t="shared" si="25"/>
        <v/>
      </c>
      <c r="AW35" s="116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3">
      <c r="A36" s="73">
        <v>31</v>
      </c>
      <c r="B36" s="110"/>
      <c r="C36" s="276" t="s">
        <v>31</v>
      </c>
      <c r="D36" s="277" t="s">
        <v>1154</v>
      </c>
      <c r="E36" s="77">
        <v>2534</v>
      </c>
      <c r="F36" s="78">
        <v>4</v>
      </c>
      <c r="G36" s="78">
        <v>5</v>
      </c>
      <c r="H36" s="78">
        <v>5</v>
      </c>
      <c r="I36" s="78">
        <v>5</v>
      </c>
      <c r="J36" s="78">
        <v>4</v>
      </c>
      <c r="K36" s="78">
        <v>4</v>
      </c>
      <c r="L36" s="93">
        <v>4</v>
      </c>
      <c r="M36" s="78">
        <v>5</v>
      </c>
      <c r="N36" s="78">
        <v>4</v>
      </c>
      <c r="O36" s="78">
        <v>4</v>
      </c>
      <c r="P36" s="78">
        <v>4</v>
      </c>
      <c r="Q36" s="93">
        <v>3</v>
      </c>
      <c r="R36" s="93">
        <v>5</v>
      </c>
      <c r="S36" s="78"/>
      <c r="T36" s="93"/>
      <c r="U36" s="78"/>
      <c r="V36" s="116">
        <f t="shared" si="0"/>
        <v>3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1</v>
      </c>
      <c r="AA36" s="226">
        <f t="shared" si="5"/>
        <v>7</v>
      </c>
      <c r="AB36" s="226">
        <f t="shared" si="6"/>
        <v>5</v>
      </c>
      <c r="AC36" s="226">
        <f t="shared" si="7"/>
        <v>13</v>
      </c>
      <c r="AD36" s="227">
        <f t="shared" si="8"/>
        <v>4.3076923076923075</v>
      </c>
      <c r="AE36" s="228">
        <f t="shared" si="9"/>
        <v>0</v>
      </c>
      <c r="AF36" s="1"/>
      <c r="AG36" s="317">
        <f t="shared" si="10"/>
        <v>4</v>
      </c>
      <c r="AH36" s="317">
        <f t="shared" si="11"/>
        <v>5</v>
      </c>
      <c r="AI36" s="317">
        <f t="shared" si="12"/>
        <v>5</v>
      </c>
      <c r="AJ36" s="317">
        <f t="shared" si="13"/>
        <v>5</v>
      </c>
      <c r="AK36" s="317">
        <f t="shared" si="14"/>
        <v>4</v>
      </c>
      <c r="AL36" s="317">
        <f t="shared" si="15"/>
        <v>4</v>
      </c>
      <c r="AM36" s="317">
        <f t="shared" si="16"/>
        <v>4</v>
      </c>
      <c r="AN36" s="317">
        <f t="shared" si="17"/>
        <v>5</v>
      </c>
      <c r="AO36" s="317">
        <f t="shared" si="18"/>
        <v>4</v>
      </c>
      <c r="AP36" s="317">
        <f t="shared" si="19"/>
        <v>4</v>
      </c>
      <c r="AQ36" s="317">
        <f t="shared" si="20"/>
        <v>4</v>
      </c>
      <c r="AR36" s="317">
        <f t="shared" si="21"/>
        <v>3</v>
      </c>
      <c r="AS36" s="317">
        <f t="shared" si="22"/>
        <v>5</v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COUNTIF(E6:E36,"2534")</f>
        <v>31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116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62</v>
      </c>
      <c r="D38" s="119"/>
      <c r="E38" s="116"/>
      <c r="F38" s="279">
        <f t="array" ref="F38:U45">AG38:AV45</f>
        <v>4.4827586206896548</v>
      </c>
      <c r="G38" s="279">
        <v>4.935483870967742</v>
      </c>
      <c r="H38" s="279">
        <v>4.5483870967741939</v>
      </c>
      <c r="I38" s="279">
        <v>4.838709677419355</v>
      </c>
      <c r="J38" s="279">
        <v>4.354838709677419</v>
      </c>
      <c r="K38" s="279">
        <v>4.5161290322580649</v>
      </c>
      <c r="L38" s="279">
        <v>4.4516129032258061</v>
      </c>
      <c r="M38" s="279">
        <v>4.419354838709677</v>
      </c>
      <c r="N38" s="279">
        <v>4.161290322580645</v>
      </c>
      <c r="O38" s="121">
        <v>3.6774193548387095</v>
      </c>
      <c r="P38" s="121">
        <v>4.193548387096774</v>
      </c>
      <c r="Q38" s="121">
        <v>4.064516129032258</v>
      </c>
      <c r="R38" s="121">
        <v>4.645161290322581</v>
      </c>
      <c r="S38" s="279" t="str">
        <v xml:space="preserve"> </v>
      </c>
      <c r="T38" s="279" t="str">
        <v xml:space="preserve"> </v>
      </c>
      <c r="U38" s="279" t="str">
        <v xml:space="preserve"> </v>
      </c>
      <c r="V38" s="116">
        <f>сводн.!T36</f>
        <v>3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43</v>
      </c>
      <c r="AA38" s="226">
        <f>SUM(AA6:AA37)</f>
        <v>152</v>
      </c>
      <c r="AB38" s="226">
        <f>SUM(AB6:AB37)</f>
        <v>206</v>
      </c>
      <c r="AC38" s="226">
        <f t="shared" si="7"/>
        <v>401</v>
      </c>
      <c r="AD38" s="227">
        <f t="shared" si="8"/>
        <v>4.4064837905236907</v>
      </c>
      <c r="AE38" s="281"/>
      <c r="AF38" s="1"/>
      <c r="AG38" s="282">
        <f t="shared" ref="AG38:AV38" si="28">IF(COUNT(AG6:AG37)=0," ",SUM(AG6:AG37)/COUNT(AG6:AG37))</f>
        <v>4.4827586206896548</v>
      </c>
      <c r="AH38" s="282">
        <f t="shared" si="28"/>
        <v>4.935483870967742</v>
      </c>
      <c r="AI38" s="282">
        <f t="shared" si="28"/>
        <v>4.5483870967741939</v>
      </c>
      <c r="AJ38" s="282">
        <f t="shared" si="28"/>
        <v>4.838709677419355</v>
      </c>
      <c r="AK38" s="282">
        <f t="shared" si="28"/>
        <v>4.354838709677419</v>
      </c>
      <c r="AL38" s="282">
        <f t="shared" si="28"/>
        <v>4.5161290322580649</v>
      </c>
      <c r="AM38" s="282">
        <f t="shared" si="28"/>
        <v>4.4516129032258061</v>
      </c>
      <c r="AN38" s="282">
        <f t="shared" si="28"/>
        <v>4.419354838709677</v>
      </c>
      <c r="AO38" s="282">
        <f t="shared" si="28"/>
        <v>4.161290322580645</v>
      </c>
      <c r="AP38" s="282">
        <f t="shared" si="28"/>
        <v>3.6774193548387095</v>
      </c>
      <c r="AQ38" s="282">
        <f t="shared" si="28"/>
        <v>4.193548387096774</v>
      </c>
      <c r="AR38" s="282">
        <f t="shared" si="28"/>
        <v>4.064516129032258</v>
      </c>
      <c r="AS38" s="282">
        <f t="shared" si="28"/>
        <v>4.645161290322581</v>
      </c>
      <c r="AT38" s="282" t="str">
        <f t="shared" si="28"/>
        <v xml:space="preserve"> </v>
      </c>
      <c r="AU38" s="282" t="str">
        <f t="shared" si="28"/>
        <v xml:space="preserve"> </v>
      </c>
      <c r="AV38" s="283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63</v>
      </c>
      <c r="D39" s="128"/>
      <c r="E39" s="129"/>
      <c r="F39" s="284">
        <v>16</v>
      </c>
      <c r="G39" s="284">
        <v>29</v>
      </c>
      <c r="H39" s="284">
        <v>18</v>
      </c>
      <c r="I39" s="284">
        <v>27</v>
      </c>
      <c r="J39" s="284">
        <v>11</v>
      </c>
      <c r="K39" s="284">
        <v>16</v>
      </c>
      <c r="L39" s="284">
        <v>14</v>
      </c>
      <c r="M39" s="284">
        <v>16</v>
      </c>
      <c r="N39" s="284">
        <v>11</v>
      </c>
      <c r="O39" s="285">
        <v>6</v>
      </c>
      <c r="P39" s="285">
        <v>12</v>
      </c>
      <c r="Q39" s="285">
        <v>10</v>
      </c>
      <c r="R39" s="285">
        <v>20</v>
      </c>
      <c r="S39" s="284" t="str">
        <v>0</v>
      </c>
      <c r="T39" s="284" t="str">
        <v>0</v>
      </c>
      <c r="U39" s="284" t="str">
        <v xml:space="preserve"> </v>
      </c>
      <c r="V39" s="286">
        <f>IF(COUNTIF(V6:V37,5)=0,"0",COUNTIF(V6:V37,5))</f>
        <v>5</v>
      </c>
      <c r="W39" s="129"/>
      <c r="X39" s="287">
        <f>SUM(X38:AB38)</f>
        <v>401</v>
      </c>
      <c r="Y39" s="287"/>
      <c r="Z39" s="287"/>
      <c r="AA39" s="287"/>
      <c r="AB39" s="287"/>
      <c r="AC39" s="287"/>
      <c r="AD39" s="227"/>
      <c r="AE39" s="288"/>
      <c r="AG39" s="289">
        <f t="shared" ref="AG39:AU39" si="29">IF(COUNTIF(AG6:AG37,5)=0,"0",COUNTIF(AG6:AG37,5))</f>
        <v>16</v>
      </c>
      <c r="AH39" s="289">
        <f t="shared" si="29"/>
        <v>29</v>
      </c>
      <c r="AI39" s="289">
        <f t="shared" si="29"/>
        <v>18</v>
      </c>
      <c r="AJ39" s="289">
        <f t="shared" si="29"/>
        <v>27</v>
      </c>
      <c r="AK39" s="289">
        <f t="shared" si="29"/>
        <v>11</v>
      </c>
      <c r="AL39" s="289">
        <f t="shared" si="29"/>
        <v>16</v>
      </c>
      <c r="AM39" s="289">
        <f t="shared" si="29"/>
        <v>14</v>
      </c>
      <c r="AN39" s="289">
        <f t="shared" si="29"/>
        <v>16</v>
      </c>
      <c r="AO39" s="289">
        <f t="shared" si="29"/>
        <v>11</v>
      </c>
      <c r="AP39" s="289">
        <f t="shared" si="29"/>
        <v>6</v>
      </c>
      <c r="AQ39" s="289">
        <f t="shared" si="29"/>
        <v>12</v>
      </c>
      <c r="AR39" s="289">
        <f t="shared" si="29"/>
        <v>10</v>
      </c>
      <c r="AS39" s="289">
        <f t="shared" si="29"/>
        <v>20</v>
      </c>
      <c r="AT39" s="289" t="str">
        <f t="shared" si="29"/>
        <v>0</v>
      </c>
      <c r="AU39" s="289" t="str">
        <f t="shared" si="29"/>
        <v>0</v>
      </c>
      <c r="AV39" s="290" t="str">
        <f>IF(COUNTIF(AV6:AV37,5)=0," ",COUNTIF(AV6:AV37,5))</f>
        <v xml:space="preserve"> </v>
      </c>
      <c r="AW39" s="289"/>
      <c r="AX39" s="291"/>
      <c r="AY39" s="292"/>
      <c r="AZ39" s="292"/>
      <c r="BA39" s="292"/>
      <c r="BB39" s="292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  <c r="CG39" s="293"/>
      <c r="CH39" s="293"/>
      <c r="CI39" s="293"/>
      <c r="CJ39" s="293"/>
      <c r="CK39" s="293"/>
      <c r="CL39" s="293"/>
      <c r="CM39" s="293"/>
    </row>
    <row r="40" spans="1:102" ht="13.2" x14ac:dyDescent="0.25">
      <c r="A40" s="142"/>
      <c r="B40" s="142"/>
      <c r="C40" s="143" t="s">
        <v>64</v>
      </c>
      <c r="D40" s="143"/>
      <c r="E40" s="144"/>
      <c r="F40" s="294">
        <v>11</v>
      </c>
      <c r="G40" s="294">
        <v>2</v>
      </c>
      <c r="H40" s="294">
        <v>12</v>
      </c>
      <c r="I40" s="294">
        <v>3</v>
      </c>
      <c r="J40" s="294">
        <v>20</v>
      </c>
      <c r="K40" s="294">
        <v>15</v>
      </c>
      <c r="L40" s="294">
        <v>17</v>
      </c>
      <c r="M40" s="294">
        <v>12</v>
      </c>
      <c r="N40" s="294">
        <v>14</v>
      </c>
      <c r="O40" s="295">
        <v>9</v>
      </c>
      <c r="P40" s="295">
        <v>13</v>
      </c>
      <c r="Q40" s="295">
        <v>13</v>
      </c>
      <c r="R40" s="295">
        <v>11</v>
      </c>
      <c r="S40" s="294" t="str">
        <v>0</v>
      </c>
      <c r="T40" s="294" t="str">
        <v>0</v>
      </c>
      <c r="U40" s="294" t="str">
        <v xml:space="preserve"> </v>
      </c>
      <c r="V40" s="296">
        <f>IF(COUNTIF(V6:V37,4)=0,"0",COUNTIF(V6:V37,4))</f>
        <v>7</v>
      </c>
      <c r="W40" s="297"/>
      <c r="X40" s="297"/>
      <c r="Y40" s="297" t="str">
        <f>IF(COUNTIF(Y6:Y37,4)=0," ",COUNTIF(Y6:Y37,4))</f>
        <v xml:space="preserve"> </v>
      </c>
      <c r="Z40" s="297">
        <f>IF(COUNTIF(Z6:Z37,4)=0," ",COUNTIF(Z6:Z37,4))</f>
        <v>2</v>
      </c>
      <c r="AA40" s="297">
        <f>IF(COUNTIF(AA6:AA37,4)=0," ",COUNTIF(AA6:AA37,4))</f>
        <v>4</v>
      </c>
      <c r="AB40" s="297">
        <f>IF(COUNTIF(AB6:AB37,4)=0," ",COUNTIF(AB6:AB37,4))</f>
        <v>5</v>
      </c>
      <c r="AC40" s="297"/>
      <c r="AD40" s="297"/>
      <c r="AE40" s="298" t="str">
        <f>IF(COUNTIF(AE6:AE37,4)=0," ",COUNTIF(AE6:AE37,4))</f>
        <v xml:space="preserve"> </v>
      </c>
      <c r="AF40" s="297" t="str">
        <f>IF(COUNTIF(AF6:AF37,4)=0," ",COUNTIF(AF6:AF37,4))</f>
        <v xml:space="preserve"> </v>
      </c>
      <c r="AG40" s="297">
        <f t="shared" ref="AG40:AU40" si="30">IF(COUNTIF(AG6:AG37,4)=0,"0",COUNTIF(AG6:AG37,4))</f>
        <v>11</v>
      </c>
      <c r="AH40" s="297">
        <f t="shared" si="30"/>
        <v>2</v>
      </c>
      <c r="AI40" s="297">
        <f t="shared" si="30"/>
        <v>12</v>
      </c>
      <c r="AJ40" s="297">
        <f t="shared" si="30"/>
        <v>3</v>
      </c>
      <c r="AK40" s="297">
        <f t="shared" si="30"/>
        <v>20</v>
      </c>
      <c r="AL40" s="297">
        <f t="shared" si="30"/>
        <v>15</v>
      </c>
      <c r="AM40" s="297">
        <f t="shared" si="30"/>
        <v>17</v>
      </c>
      <c r="AN40" s="297">
        <f t="shared" si="30"/>
        <v>12</v>
      </c>
      <c r="AO40" s="297">
        <f t="shared" si="30"/>
        <v>14</v>
      </c>
      <c r="AP40" s="297">
        <f t="shared" si="30"/>
        <v>9</v>
      </c>
      <c r="AQ40" s="297">
        <f t="shared" si="30"/>
        <v>13</v>
      </c>
      <c r="AR40" s="297">
        <f t="shared" si="30"/>
        <v>13</v>
      </c>
      <c r="AS40" s="297">
        <f t="shared" si="30"/>
        <v>11</v>
      </c>
      <c r="AT40" s="297" t="str">
        <f t="shared" si="30"/>
        <v>0</v>
      </c>
      <c r="AU40" s="297" t="str">
        <f t="shared" si="30"/>
        <v>0</v>
      </c>
      <c r="AV40" s="299" t="str">
        <f>IF(COUNTIF(AV6:AV37,4)=0," ",COUNTIF(AV6:AV37,4))</f>
        <v xml:space="preserve"> </v>
      </c>
      <c r="AW40" s="297"/>
      <c r="AX40" s="300"/>
      <c r="AY40" s="301"/>
      <c r="AZ40" s="301"/>
      <c r="BA40" s="301"/>
      <c r="BB40" s="301"/>
      <c r="BC40" s="301"/>
      <c r="BD40" s="301"/>
      <c r="BE40" s="301"/>
      <c r="BF40" s="301"/>
      <c r="BG40" s="301"/>
      <c r="BH40" s="301"/>
      <c r="BI40" s="301"/>
      <c r="BJ40" s="301"/>
      <c r="BK40" s="301"/>
      <c r="BL40" s="301"/>
      <c r="BM40" s="301"/>
      <c r="BN40" s="301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</row>
    <row r="41" spans="1:102" ht="13.2" x14ac:dyDescent="0.25">
      <c r="A41" s="155"/>
      <c r="B41" s="155"/>
      <c r="C41" s="156" t="s">
        <v>65</v>
      </c>
      <c r="D41" s="156"/>
      <c r="E41" s="157"/>
      <c r="F41" s="303">
        <v>2</v>
      </c>
      <c r="G41" s="303" t="str">
        <v>0</v>
      </c>
      <c r="H41" s="303">
        <v>1</v>
      </c>
      <c r="I41" s="303">
        <v>1</v>
      </c>
      <c r="J41" s="303" t="str">
        <v>0</v>
      </c>
      <c r="K41" s="303" t="str">
        <v>0</v>
      </c>
      <c r="L41" s="303" t="str">
        <v>0</v>
      </c>
      <c r="M41" s="303">
        <v>3</v>
      </c>
      <c r="N41" s="303">
        <v>6</v>
      </c>
      <c r="O41" s="304">
        <v>16</v>
      </c>
      <c r="P41" s="304">
        <v>6</v>
      </c>
      <c r="Q41" s="304">
        <v>8</v>
      </c>
      <c r="R41" s="304" t="str">
        <v>0</v>
      </c>
      <c r="S41" s="303" t="str">
        <v>0</v>
      </c>
      <c r="T41" s="303" t="str">
        <v>0</v>
      </c>
      <c r="U41" s="303" t="str">
        <v xml:space="preserve"> </v>
      </c>
      <c r="V41" s="305">
        <f>IF(COUNTIF(V6:V37,3)=0,"0",COUNTIF(V6:V37,3))</f>
        <v>19</v>
      </c>
      <c r="W41" s="306"/>
      <c r="X41" s="306"/>
      <c r="Y41" s="306" t="str">
        <f>IF(COUNTIF(Y6:Y37,3)=0," ",COUNTIF(Y6:Y37,3))</f>
        <v xml:space="preserve"> </v>
      </c>
      <c r="Z41" s="306">
        <f>IF(COUNTIF(Z6:Z37,3)=0," ",COUNTIF(Z6:Z37,3))</f>
        <v>4</v>
      </c>
      <c r="AA41" s="306">
        <f>IF(COUNTIF(AA6:AA37,3)=0," ",COUNTIF(AA6:AA37,3))</f>
        <v>2</v>
      </c>
      <c r="AB41" s="306">
        <f>IF(COUNTIF(AB6:AB37,3)=0," ",COUNTIF(AB6:AB37,3))</f>
        <v>4</v>
      </c>
      <c r="AC41" s="306"/>
      <c r="AD41" s="306"/>
      <c r="AE41" s="307" t="str">
        <f>IF(COUNTIF(AE6:AE37,3)=0," ",COUNTIF(AE6:AE37,3))</f>
        <v xml:space="preserve"> </v>
      </c>
      <c r="AF41" s="306" t="str">
        <f>IF(COUNTIF(AF6:AF37,3)=0," ",COUNTIF(AF6:AF37,3))</f>
        <v xml:space="preserve"> </v>
      </c>
      <c r="AG41" s="306">
        <f t="shared" ref="AG41:AU41" si="31">IF(COUNTIF(AG6:AG37,3)=0,"0",COUNTIF(AG6:AG37,3))</f>
        <v>2</v>
      </c>
      <c r="AH41" s="306" t="str">
        <f t="shared" si="31"/>
        <v>0</v>
      </c>
      <c r="AI41" s="306">
        <f t="shared" si="31"/>
        <v>1</v>
      </c>
      <c r="AJ41" s="306">
        <f t="shared" si="31"/>
        <v>1</v>
      </c>
      <c r="AK41" s="306" t="str">
        <f t="shared" si="31"/>
        <v>0</v>
      </c>
      <c r="AL41" s="306" t="str">
        <f t="shared" si="31"/>
        <v>0</v>
      </c>
      <c r="AM41" s="306" t="str">
        <f t="shared" si="31"/>
        <v>0</v>
      </c>
      <c r="AN41" s="306">
        <f t="shared" si="31"/>
        <v>3</v>
      </c>
      <c r="AO41" s="306">
        <f t="shared" si="31"/>
        <v>6</v>
      </c>
      <c r="AP41" s="306">
        <f t="shared" si="31"/>
        <v>16</v>
      </c>
      <c r="AQ41" s="306">
        <f t="shared" si="31"/>
        <v>6</v>
      </c>
      <c r="AR41" s="306">
        <f t="shared" si="31"/>
        <v>8</v>
      </c>
      <c r="AS41" s="306" t="str">
        <f t="shared" si="31"/>
        <v>0</v>
      </c>
      <c r="AT41" s="306" t="str">
        <f t="shared" si="31"/>
        <v>0</v>
      </c>
      <c r="AU41" s="306" t="str">
        <f t="shared" si="31"/>
        <v>0</v>
      </c>
      <c r="AV41" s="308" t="str">
        <f>IF(COUNTIF(AV6:AV37,3)=0," ",COUNTIF(AV6:AV37,3))</f>
        <v xml:space="preserve"> </v>
      </c>
      <c r="AW41" s="306"/>
      <c r="AX41" s="309"/>
      <c r="AY41" s="310"/>
      <c r="AZ41" s="310"/>
      <c r="BA41" s="310"/>
      <c r="BB41" s="310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1"/>
      <c r="BP41" s="311"/>
      <c r="BQ41" s="311"/>
      <c r="BR41" s="311"/>
      <c r="BS41" s="311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1"/>
      <c r="CJ41" s="311"/>
      <c r="CK41" s="311"/>
      <c r="CL41" s="311"/>
      <c r="CM41" s="311"/>
    </row>
    <row r="42" spans="1:102" ht="13.2" x14ac:dyDescent="0.25">
      <c r="A42" s="118"/>
      <c r="B42" s="118"/>
      <c r="C42" s="119" t="s">
        <v>66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6</v>
      </c>
      <c r="AA42" s="230" t="str">
        <f>IF(COUNTIF(AA6:AA37,2)=0," ",COUNTIF(AA6:AA37,2))</f>
        <v xml:space="preserve"> </v>
      </c>
      <c r="AB42" s="230">
        <f>IF(COUNTIF(AB6:AB37,2)=0," ",COUNTIF(AB6:AB37,2))</f>
        <v>2</v>
      </c>
      <c r="AC42" s="230"/>
      <c r="AD42" s="230"/>
      <c r="AE42" s="312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67</v>
      </c>
      <c r="D43" s="119"/>
      <c r="E43" s="116"/>
      <c r="F43" s="78">
        <v>2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COUNTBLANK(AD6:AD36)</f>
        <v>0</v>
      </c>
      <c r="AE43" s="312" t="str">
        <f>IF(COUNTIF(AE6:AE37,"б")=0," ",COUNTIF(AE6:AE37,"б"))</f>
        <v xml:space="preserve"> </v>
      </c>
      <c r="AF43" s="313">
        <f t="shared" ref="AF43:BK43" si="34">IF(COUNTIF(AF6:AF37,"б")=0+COUNTIF(AF6:AF37,"а")=0,"0",COUNTIF(AF6:AF37,"б")+COUNTIF(AF6:AF37,"а"))</f>
        <v>0</v>
      </c>
      <c r="AG43" s="313">
        <f t="shared" si="34"/>
        <v>2</v>
      </c>
      <c r="AH43" s="313">
        <f t="shared" si="34"/>
        <v>0</v>
      </c>
      <c r="AI43" s="313">
        <f t="shared" si="34"/>
        <v>0</v>
      </c>
      <c r="AJ43" s="313">
        <f t="shared" si="34"/>
        <v>0</v>
      </c>
      <c r="AK43" s="313">
        <f t="shared" si="34"/>
        <v>0</v>
      </c>
      <c r="AL43" s="313">
        <f t="shared" si="34"/>
        <v>0</v>
      </c>
      <c r="AM43" s="313">
        <f t="shared" si="34"/>
        <v>0</v>
      </c>
      <c r="AN43" s="313">
        <f t="shared" si="34"/>
        <v>0</v>
      </c>
      <c r="AO43" s="313">
        <f t="shared" si="34"/>
        <v>0</v>
      </c>
      <c r="AP43" s="313">
        <f t="shared" si="34"/>
        <v>0</v>
      </c>
      <c r="AQ43" s="313">
        <f t="shared" si="34"/>
        <v>0</v>
      </c>
      <c r="AR43" s="313">
        <f t="shared" si="34"/>
        <v>0</v>
      </c>
      <c r="AS43" s="313">
        <f t="shared" si="34"/>
        <v>0</v>
      </c>
      <c r="AT43" s="313">
        <f t="shared" si="34"/>
        <v>0</v>
      </c>
      <c r="AU43" s="313">
        <f t="shared" si="34"/>
        <v>0</v>
      </c>
      <c r="AV43" s="313">
        <f t="shared" si="34"/>
        <v>0</v>
      </c>
      <c r="AW43" s="313">
        <f t="shared" si="34"/>
        <v>0</v>
      </c>
      <c r="AX43" s="313">
        <f t="shared" si="34"/>
        <v>0</v>
      </c>
      <c r="AY43" s="313">
        <f t="shared" si="34"/>
        <v>0</v>
      </c>
      <c r="AZ43" s="313">
        <f t="shared" si="34"/>
        <v>0</v>
      </c>
      <c r="BA43" s="313">
        <f t="shared" si="34"/>
        <v>0</v>
      </c>
      <c r="BB43" s="313">
        <f t="shared" si="34"/>
        <v>0</v>
      </c>
      <c r="BC43" s="313">
        <f t="shared" si="34"/>
        <v>0</v>
      </c>
      <c r="BD43" s="313">
        <f t="shared" si="34"/>
        <v>0</v>
      </c>
      <c r="BE43" s="313">
        <f t="shared" si="34"/>
        <v>0</v>
      </c>
      <c r="BF43" s="313">
        <f t="shared" si="34"/>
        <v>0</v>
      </c>
      <c r="BG43" s="313">
        <f t="shared" si="34"/>
        <v>0</v>
      </c>
      <c r="BH43" s="313">
        <f t="shared" si="34"/>
        <v>0</v>
      </c>
      <c r="BI43" s="313">
        <f t="shared" si="34"/>
        <v>0</v>
      </c>
      <c r="BJ43" s="313">
        <f t="shared" si="34"/>
        <v>0</v>
      </c>
      <c r="BK43" s="313">
        <f t="shared" si="34"/>
        <v>0</v>
      </c>
      <c r="BL43" s="313">
        <f t="shared" ref="BL43:CB43" si="35">IF(COUNTIF(BL6:BL37,"б")=0+COUNTIF(BL6:BL37,"а")=0,"0",COUNTIF(BL6:BL37,"б")+COUNTIF(BL6:BL37,"а"))</f>
        <v>0</v>
      </c>
      <c r="BM43" s="313">
        <f t="shared" si="35"/>
        <v>0</v>
      </c>
      <c r="BN43" s="313">
        <f t="shared" si="35"/>
        <v>0</v>
      </c>
      <c r="BO43" s="313">
        <f t="shared" si="35"/>
        <v>0</v>
      </c>
      <c r="BP43" s="313">
        <f t="shared" si="35"/>
        <v>0</v>
      </c>
      <c r="BQ43" s="313">
        <f t="shared" si="35"/>
        <v>0</v>
      </c>
      <c r="BR43" s="313">
        <f t="shared" si="35"/>
        <v>0</v>
      </c>
      <c r="BS43" s="313">
        <f t="shared" si="35"/>
        <v>0</v>
      </c>
      <c r="BT43" s="313">
        <f t="shared" si="35"/>
        <v>0</v>
      </c>
      <c r="BU43" s="313">
        <f t="shared" si="35"/>
        <v>0</v>
      </c>
      <c r="BV43" s="313">
        <f t="shared" si="35"/>
        <v>0</v>
      </c>
      <c r="BW43" s="313">
        <f t="shared" si="35"/>
        <v>0</v>
      </c>
      <c r="BX43" s="313">
        <f t="shared" si="35"/>
        <v>0</v>
      </c>
      <c r="BY43" s="313">
        <f t="shared" si="35"/>
        <v>0</v>
      </c>
      <c r="BZ43" s="313">
        <f t="shared" si="35"/>
        <v>0</v>
      </c>
      <c r="CA43" s="313">
        <f t="shared" si="35"/>
        <v>0</v>
      </c>
      <c r="CB43" s="313">
        <f t="shared" si="35"/>
        <v>0</v>
      </c>
    </row>
    <row r="44" spans="1:102" ht="13.2" x14ac:dyDescent="0.25">
      <c r="A44" s="118"/>
      <c r="B44" s="118"/>
      <c r="C44" s="119" t="s">
        <v>68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2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 t="str">
        <f t="shared" si="36"/>
        <v>0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69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2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1048576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44019.541676273147</v>
      </c>
      <c r="E1" s="39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390"/>
      <c r="F2" s="382" t="s">
        <v>760</v>
      </c>
      <c r="G2" s="382"/>
      <c r="H2" s="382"/>
      <c r="I2" s="382"/>
      <c r="J2" s="382"/>
      <c r="K2" s="382"/>
      <c r="L2" s="382"/>
      <c r="M2" s="382"/>
      <c r="N2" s="372" t="s">
        <v>2</v>
      </c>
      <c r="O2" s="372"/>
      <c r="P2" s="333"/>
      <c r="Q2" s="333"/>
      <c r="R2" s="333" t="s">
        <v>277</v>
      </c>
      <c r="S2" s="192"/>
      <c r="T2" s="324"/>
      <c r="U2" s="32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2535</v>
      </c>
      <c r="B3" s="29"/>
      <c r="C3" s="29"/>
      <c r="D3" s="30" t="s">
        <v>3</v>
      </c>
      <c r="E3" s="31"/>
      <c r="F3" s="33" t="s">
        <v>1003</v>
      </c>
      <c r="G3" s="33" t="s">
        <v>1155</v>
      </c>
      <c r="H3" s="33" t="s">
        <v>1156</v>
      </c>
      <c r="I3" s="33" t="s">
        <v>1157</v>
      </c>
      <c r="J3" s="33" t="s">
        <v>1158</v>
      </c>
      <c r="K3" s="33" t="s">
        <v>590</v>
      </c>
      <c r="L3" s="33" t="s">
        <v>521</v>
      </c>
      <c r="M3" s="33"/>
      <c r="N3" s="33" t="s">
        <v>693</v>
      </c>
      <c r="O3" s="33" t="s">
        <v>639</v>
      </c>
      <c r="P3" s="33" t="s">
        <v>694</v>
      </c>
      <c r="Q3" s="194" t="s">
        <v>1051</v>
      </c>
      <c r="R3" s="33" t="s">
        <v>406</v>
      </c>
      <c r="S3" s="194"/>
      <c r="T3" s="319"/>
      <c r="U3" s="194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8"/>
      <c r="H4" s="44"/>
      <c r="I4" s="44"/>
      <c r="J4" s="44"/>
      <c r="K4" s="45"/>
      <c r="L4" s="48"/>
      <c r="M4" s="48"/>
      <c r="N4" s="44"/>
      <c r="O4" s="48"/>
      <c r="P4" s="45"/>
      <c r="Q4" s="334"/>
      <c r="R4" s="45"/>
      <c r="S4" s="45"/>
      <c r="T4" s="46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75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1007</v>
      </c>
      <c r="G5" s="56" t="s">
        <v>1009</v>
      </c>
      <c r="H5" s="57" t="s">
        <v>1008</v>
      </c>
      <c r="I5" s="61" t="s">
        <v>1159</v>
      </c>
      <c r="J5" s="57" t="s">
        <v>1010</v>
      </c>
      <c r="K5" s="57" t="s">
        <v>1011</v>
      </c>
      <c r="L5" s="56" t="s">
        <v>20</v>
      </c>
      <c r="M5" s="56" t="s">
        <v>1013</v>
      </c>
      <c r="N5" s="260" t="s">
        <v>1016</v>
      </c>
      <c r="O5" s="56" t="s">
        <v>1015</v>
      </c>
      <c r="P5" s="57" t="s">
        <v>1014</v>
      </c>
      <c r="Q5" s="56" t="s">
        <v>766</v>
      </c>
      <c r="R5" s="57" t="s">
        <v>766</v>
      </c>
      <c r="S5" s="57"/>
      <c r="T5" s="57"/>
      <c r="U5" s="57"/>
      <c r="V5" s="387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90" x14ac:dyDescent="0.25">
      <c r="A6" s="73">
        <v>1</v>
      </c>
      <c r="B6" s="74" t="s">
        <v>287</v>
      </c>
      <c r="C6" s="276" t="s">
        <v>31</v>
      </c>
      <c r="D6" s="336" t="s">
        <v>1160</v>
      </c>
      <c r="E6" s="391">
        <v>2535</v>
      </c>
      <c r="F6" s="78">
        <v>5</v>
      </c>
      <c r="G6" s="78">
        <v>5</v>
      </c>
      <c r="H6" s="78">
        <v>5</v>
      </c>
      <c r="I6" s="78">
        <v>5</v>
      </c>
      <c r="J6" s="78">
        <v>5</v>
      </c>
      <c r="K6" s="78">
        <v>5</v>
      </c>
      <c r="L6" s="78">
        <v>4</v>
      </c>
      <c r="M6" s="78">
        <v>5</v>
      </c>
      <c r="N6" s="78">
        <v>4</v>
      </c>
      <c r="O6" s="78">
        <v>5</v>
      </c>
      <c r="P6" s="78">
        <v>5</v>
      </c>
      <c r="Q6" s="78">
        <v>5</v>
      </c>
      <c r="R6" s="78">
        <v>5</v>
      </c>
      <c r="S6" s="78"/>
      <c r="T6" s="78"/>
      <c r="U6" s="78"/>
      <c r="V6" s="230">
        <f t="shared" ref="V6:V30" si="0">IF(AC6&gt;0,IF(SUM(X6:Y6)/AC6&gt;0,2,IF(AND(SUM(X6:Y6)/AC6=0,Z6/AC6&gt;0),3,IF(AND((AB6/AC6+AA6/AC6)=1,AA6/AC6&gt;0),4,5))),0)</f>
        <v>4</v>
      </c>
      <c r="W6" s="182">
        <f t="shared" ref="W6:W37" si="1">COUNTIF(AG6:AV6,"б")</f>
        <v>0</v>
      </c>
      <c r="X6" s="182">
        <f t="shared" ref="X6:X37" si="2">COUNTIF(AG6:AV6,"д")</f>
        <v>0</v>
      </c>
      <c r="Y6" s="182">
        <f t="shared" ref="Y6:Y37" si="3">COUNTIF(AG6:AV6,2)+COUNTIF(AG6:AV6,"н")+COUNTIF(AG6:AV6,"д")</f>
        <v>0</v>
      </c>
      <c r="Z6" s="182">
        <f t="shared" ref="Z6:Z37" si="4">COUNTIF(AG6:AV6,Z$5)</f>
        <v>0</v>
      </c>
      <c r="AA6" s="182">
        <f t="shared" ref="AA6:AA37" si="5">COUNTIF(AG6:AV6,AA$5)</f>
        <v>2</v>
      </c>
      <c r="AB6" s="182">
        <f t="shared" ref="AB6:AB37" si="6">COUNTIF(AG6:AV6,AB$5)</f>
        <v>11</v>
      </c>
      <c r="AC6" s="182">
        <f t="shared" ref="AC6:AC38" si="7">SUM(X6:AB6)</f>
        <v>13</v>
      </c>
      <c r="AD6" s="272">
        <f t="shared" ref="AD6:AD38" si="8">IF(ISERROR(((X6+Y6)*2+Z6*3+AA6*4+AB6*5)/SUM(X6,Y6:AB6)),"",((X6+Y6)*2+Z6*3+AA6*4+AB6*5)/SUM(X6,Y6:AB6))</f>
        <v>4.8461538461538458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5</v>
      </c>
      <c r="AM6" s="229">
        <f t="shared" ref="AM6:AM37" si="16">IF(ISERROR(VALUE(LEFT(L6))),LEFT(L6),VALUE(LEFT(L6)))</f>
        <v>4</v>
      </c>
      <c r="AN6" s="229">
        <f t="shared" ref="AN6:AN37" si="17">IF(ISERROR(VALUE(LEFT(M6))),LEFT(M6),VALUE(LEFT(M6)))</f>
        <v>5</v>
      </c>
      <c r="AO6" s="229">
        <f t="shared" ref="AO6:AO37" si="18">IF(ISERROR(VALUE(LEFT(N6))),LEFT(N6),VALUE(LEFT(N6)))</f>
        <v>4</v>
      </c>
      <c r="AP6" s="229">
        <f t="shared" ref="AP6:AP37" si="19">IF(ISERROR(VALUE(LEFT(O6))),LEFT(O6),VALUE(LEFT(O6)))</f>
        <v>5</v>
      </c>
      <c r="AQ6" s="229">
        <f t="shared" ref="AQ6:AQ37" si="20">IF(ISERROR(VALUE(LEFT(P6))),LEFT(P6),VALUE(LEFT(P6)))</f>
        <v>5</v>
      </c>
      <c r="AR6" s="229">
        <f t="shared" ref="AR6:AR37" si="21">IF(ISERROR(VALUE(LEFT(Q6))),LEFT(Q6),VALUE(LEFT(Q6)))</f>
        <v>5</v>
      </c>
      <c r="AS6" s="229">
        <f t="shared" ref="AS6:AS37" si="22">IF(ISERROR(VALUE(LEFT(R6))),LEFT(R6),VALUE(LEFT(R6)))</f>
        <v>5</v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90" x14ac:dyDescent="0.25">
      <c r="A7" s="73">
        <v>2</v>
      </c>
      <c r="B7" s="74" t="s">
        <v>287</v>
      </c>
      <c r="C7" s="276" t="s">
        <v>31</v>
      </c>
      <c r="D7" s="336" t="s">
        <v>1161</v>
      </c>
      <c r="E7" s="391">
        <v>2535</v>
      </c>
      <c r="F7" s="78">
        <v>4</v>
      </c>
      <c r="G7" s="78">
        <v>5</v>
      </c>
      <c r="H7" s="78">
        <v>4</v>
      </c>
      <c r="I7" s="78">
        <v>5</v>
      </c>
      <c r="J7" s="78">
        <v>5</v>
      </c>
      <c r="K7" s="78">
        <v>5</v>
      </c>
      <c r="L7" s="78">
        <v>5</v>
      </c>
      <c r="M7" s="78">
        <v>5</v>
      </c>
      <c r="N7" s="78">
        <v>4</v>
      </c>
      <c r="O7" s="78">
        <v>4</v>
      </c>
      <c r="P7" s="78">
        <v>4</v>
      </c>
      <c r="Q7" s="78">
        <v>4</v>
      </c>
      <c r="R7" s="78">
        <v>4</v>
      </c>
      <c r="S7" s="78"/>
      <c r="T7" s="78"/>
      <c r="U7" s="78"/>
      <c r="V7" s="230">
        <f t="shared" si="0"/>
        <v>4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0</v>
      </c>
      <c r="AA7" s="182">
        <f t="shared" si="5"/>
        <v>7</v>
      </c>
      <c r="AB7" s="182">
        <f t="shared" si="6"/>
        <v>6</v>
      </c>
      <c r="AC7" s="182">
        <f t="shared" si="7"/>
        <v>13</v>
      </c>
      <c r="AD7" s="272">
        <f t="shared" si="8"/>
        <v>4.4615384615384617</v>
      </c>
      <c r="AE7" s="90">
        <f t="shared" si="9"/>
        <v>0</v>
      </c>
      <c r="AG7" s="229">
        <f t="shared" si="10"/>
        <v>4</v>
      </c>
      <c r="AH7" s="229">
        <f t="shared" si="11"/>
        <v>5</v>
      </c>
      <c r="AI7" s="229">
        <f t="shared" si="12"/>
        <v>4</v>
      </c>
      <c r="AJ7" s="229">
        <f t="shared" si="13"/>
        <v>5</v>
      </c>
      <c r="AK7" s="229">
        <f t="shared" si="14"/>
        <v>5</v>
      </c>
      <c r="AL7" s="229">
        <f t="shared" si="15"/>
        <v>5</v>
      </c>
      <c r="AM7" s="229">
        <f t="shared" si="16"/>
        <v>5</v>
      </c>
      <c r="AN7" s="229">
        <f t="shared" si="17"/>
        <v>5</v>
      </c>
      <c r="AO7" s="229">
        <f t="shared" si="18"/>
        <v>4</v>
      </c>
      <c r="AP7" s="229">
        <f t="shared" si="19"/>
        <v>4</v>
      </c>
      <c r="AQ7" s="229">
        <f t="shared" si="20"/>
        <v>4</v>
      </c>
      <c r="AR7" s="229">
        <f t="shared" si="21"/>
        <v>4</v>
      </c>
      <c r="AS7" s="229">
        <f t="shared" si="22"/>
        <v>4</v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26" x14ac:dyDescent="0.25">
      <c r="A8" s="73">
        <v>3</v>
      </c>
      <c r="B8" s="74" t="s">
        <v>287</v>
      </c>
      <c r="C8" s="276" t="s">
        <v>31</v>
      </c>
      <c r="D8" s="336" t="s">
        <v>1162</v>
      </c>
      <c r="E8" s="391">
        <v>2535</v>
      </c>
      <c r="F8" s="78">
        <v>5</v>
      </c>
      <c r="G8" s="78">
        <v>5</v>
      </c>
      <c r="H8" s="78">
        <v>5</v>
      </c>
      <c r="I8" s="78">
        <v>5</v>
      </c>
      <c r="J8" s="78">
        <v>5</v>
      </c>
      <c r="K8" s="78">
        <v>5</v>
      </c>
      <c r="L8" s="78">
        <v>5</v>
      </c>
      <c r="M8" s="78">
        <v>5</v>
      </c>
      <c r="N8" s="78">
        <v>5</v>
      </c>
      <c r="O8" s="78" t="s">
        <v>331</v>
      </c>
      <c r="P8" s="180" t="s">
        <v>304</v>
      </c>
      <c r="Q8" s="78">
        <v>5</v>
      </c>
      <c r="R8" s="78">
        <v>5</v>
      </c>
      <c r="S8" s="78"/>
      <c r="T8" s="78"/>
      <c r="U8" s="78"/>
      <c r="V8" s="230">
        <f t="shared" si="0"/>
        <v>5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0</v>
      </c>
      <c r="AA8" s="182">
        <f t="shared" si="5"/>
        <v>0</v>
      </c>
      <c r="AB8" s="182">
        <f t="shared" si="6"/>
        <v>11</v>
      </c>
      <c r="AC8" s="182">
        <f t="shared" si="7"/>
        <v>11</v>
      </c>
      <c r="AD8" s="272">
        <f t="shared" si="8"/>
        <v>5</v>
      </c>
      <c r="AE8" s="90">
        <f t="shared" si="9"/>
        <v>0</v>
      </c>
      <c r="AG8" s="229">
        <f t="shared" si="10"/>
        <v>5</v>
      </c>
      <c r="AH8" s="229">
        <f t="shared" si="11"/>
        <v>5</v>
      </c>
      <c r="AI8" s="229">
        <f t="shared" si="12"/>
        <v>5</v>
      </c>
      <c r="AJ8" s="229">
        <f t="shared" si="13"/>
        <v>5</v>
      </c>
      <c r="AK8" s="229">
        <f t="shared" si="14"/>
        <v>5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5</v>
      </c>
      <c r="AP8" s="229" t="str">
        <f t="shared" si="19"/>
        <v>А</v>
      </c>
      <c r="AQ8" s="229" t="str">
        <f t="shared" si="20"/>
        <v>а</v>
      </c>
      <c r="AR8" s="229">
        <f t="shared" si="21"/>
        <v>5</v>
      </c>
      <c r="AS8" s="229">
        <f t="shared" si="22"/>
        <v>5</v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26" x14ac:dyDescent="0.25">
      <c r="A9" s="73">
        <v>4</v>
      </c>
      <c r="B9" s="74" t="s">
        <v>287</v>
      </c>
      <c r="C9" s="276" t="s">
        <v>31</v>
      </c>
      <c r="D9" s="336" t="s">
        <v>1163</v>
      </c>
      <c r="E9" s="391">
        <v>2535</v>
      </c>
      <c r="F9" s="78">
        <v>5</v>
      </c>
      <c r="G9" s="78">
        <v>5</v>
      </c>
      <c r="H9" s="78">
        <v>4</v>
      </c>
      <c r="I9" s="78">
        <v>5</v>
      </c>
      <c r="J9" s="78">
        <v>5</v>
      </c>
      <c r="K9" s="78">
        <v>4</v>
      </c>
      <c r="L9" s="78">
        <v>5</v>
      </c>
      <c r="M9" s="78">
        <v>5</v>
      </c>
      <c r="N9" s="78">
        <v>4</v>
      </c>
      <c r="O9" s="78">
        <v>5</v>
      </c>
      <c r="P9" s="78">
        <v>5</v>
      </c>
      <c r="Q9" s="78">
        <v>5</v>
      </c>
      <c r="R9" s="78">
        <v>4</v>
      </c>
      <c r="S9" s="78"/>
      <c r="T9" s="78"/>
      <c r="U9" s="78"/>
      <c r="V9" s="230">
        <f t="shared" si="0"/>
        <v>4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0</v>
      </c>
      <c r="AA9" s="182">
        <f t="shared" si="5"/>
        <v>4</v>
      </c>
      <c r="AB9" s="182">
        <f t="shared" si="6"/>
        <v>9</v>
      </c>
      <c r="AC9" s="182">
        <f t="shared" si="7"/>
        <v>13</v>
      </c>
      <c r="AD9" s="272">
        <f t="shared" si="8"/>
        <v>4.6923076923076925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>
        <f t="shared" si="12"/>
        <v>4</v>
      </c>
      <c r="AJ9" s="229">
        <f t="shared" si="13"/>
        <v>5</v>
      </c>
      <c r="AK9" s="229">
        <f t="shared" si="14"/>
        <v>5</v>
      </c>
      <c r="AL9" s="229">
        <f t="shared" si="15"/>
        <v>4</v>
      </c>
      <c r="AM9" s="229">
        <f t="shared" si="16"/>
        <v>5</v>
      </c>
      <c r="AN9" s="229">
        <f t="shared" si="17"/>
        <v>5</v>
      </c>
      <c r="AO9" s="229">
        <f t="shared" si="18"/>
        <v>4</v>
      </c>
      <c r="AP9" s="229">
        <f t="shared" si="19"/>
        <v>5</v>
      </c>
      <c r="AQ9" s="229">
        <f t="shared" si="20"/>
        <v>5</v>
      </c>
      <c r="AR9" s="229">
        <f t="shared" si="21"/>
        <v>5</v>
      </c>
      <c r="AS9" s="229">
        <f t="shared" si="22"/>
        <v>4</v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90" x14ac:dyDescent="0.25">
      <c r="A10" s="73">
        <v>5</v>
      </c>
      <c r="B10" s="74" t="s">
        <v>287</v>
      </c>
      <c r="C10" s="276" t="s">
        <v>31</v>
      </c>
      <c r="D10" s="336" t="s">
        <v>1164</v>
      </c>
      <c r="E10" s="391">
        <v>2535</v>
      </c>
      <c r="F10" s="78">
        <v>5</v>
      </c>
      <c r="G10" s="78">
        <v>5</v>
      </c>
      <c r="H10" s="78">
        <v>5</v>
      </c>
      <c r="I10" s="78">
        <v>5</v>
      </c>
      <c r="J10" s="78">
        <v>5</v>
      </c>
      <c r="K10" s="78">
        <v>5</v>
      </c>
      <c r="L10" s="78">
        <v>5</v>
      </c>
      <c r="M10" s="78">
        <v>5</v>
      </c>
      <c r="N10" s="78">
        <v>5</v>
      </c>
      <c r="O10" s="78">
        <v>5</v>
      </c>
      <c r="P10" s="78">
        <v>5</v>
      </c>
      <c r="Q10" s="78">
        <v>5</v>
      </c>
      <c r="R10" s="78">
        <v>5</v>
      </c>
      <c r="S10" s="78"/>
      <c r="T10" s="78"/>
      <c r="U10" s="78"/>
      <c r="V10" s="230">
        <f t="shared" si="0"/>
        <v>5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0</v>
      </c>
      <c r="AB10" s="182">
        <f t="shared" si="6"/>
        <v>13</v>
      </c>
      <c r="AC10" s="182">
        <f t="shared" si="7"/>
        <v>13</v>
      </c>
      <c r="AD10" s="272">
        <f t="shared" si="8"/>
        <v>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5</v>
      </c>
      <c r="AJ10" s="229">
        <f t="shared" si="13"/>
        <v>5</v>
      </c>
      <c r="AK10" s="229">
        <f t="shared" si="14"/>
        <v>5</v>
      </c>
      <c r="AL10" s="229">
        <f t="shared" si="15"/>
        <v>5</v>
      </c>
      <c r="AM10" s="229">
        <f t="shared" si="16"/>
        <v>5</v>
      </c>
      <c r="AN10" s="229">
        <f t="shared" si="17"/>
        <v>5</v>
      </c>
      <c r="AO10" s="229">
        <f t="shared" si="18"/>
        <v>5</v>
      </c>
      <c r="AP10" s="229">
        <f t="shared" si="19"/>
        <v>5</v>
      </c>
      <c r="AQ10" s="229">
        <f t="shared" si="20"/>
        <v>5</v>
      </c>
      <c r="AR10" s="229">
        <f t="shared" si="21"/>
        <v>5</v>
      </c>
      <c r="AS10" s="229">
        <f t="shared" si="22"/>
        <v>5</v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26" x14ac:dyDescent="0.25">
      <c r="A11" s="73">
        <v>6</v>
      </c>
      <c r="B11" s="74" t="s">
        <v>287</v>
      </c>
      <c r="C11" s="276" t="s">
        <v>31</v>
      </c>
      <c r="D11" s="336" t="s">
        <v>1165</v>
      </c>
      <c r="E11" s="391">
        <v>2535</v>
      </c>
      <c r="F11" s="78">
        <v>5</v>
      </c>
      <c r="G11" s="78">
        <v>5</v>
      </c>
      <c r="H11" s="78">
        <v>5</v>
      </c>
      <c r="I11" s="78">
        <v>5</v>
      </c>
      <c r="J11" s="78">
        <v>5</v>
      </c>
      <c r="K11" s="78">
        <v>5</v>
      </c>
      <c r="L11" s="78">
        <v>5</v>
      </c>
      <c r="M11" s="78">
        <v>5</v>
      </c>
      <c r="N11" s="78">
        <v>5</v>
      </c>
      <c r="O11" s="78">
        <v>5</v>
      </c>
      <c r="P11" s="78">
        <v>5</v>
      </c>
      <c r="Q11" s="78">
        <v>5</v>
      </c>
      <c r="R11" s="78">
        <v>5</v>
      </c>
      <c r="S11" s="78"/>
      <c r="T11" s="78"/>
      <c r="U11" s="78"/>
      <c r="V11" s="230">
        <f t="shared" si="0"/>
        <v>5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0</v>
      </c>
      <c r="AB11" s="182">
        <f t="shared" si="6"/>
        <v>13</v>
      </c>
      <c r="AC11" s="182">
        <f t="shared" si="7"/>
        <v>13</v>
      </c>
      <c r="AD11" s="272">
        <f t="shared" si="8"/>
        <v>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5</v>
      </c>
      <c r="AQ11" s="229">
        <f t="shared" si="20"/>
        <v>5</v>
      </c>
      <c r="AR11" s="229">
        <f t="shared" si="21"/>
        <v>5</v>
      </c>
      <c r="AS11" s="229">
        <f t="shared" si="22"/>
        <v>5</v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90" x14ac:dyDescent="0.25">
      <c r="A12" s="73">
        <v>7</v>
      </c>
      <c r="B12" s="74" t="s">
        <v>287</v>
      </c>
      <c r="C12" s="276" t="s">
        <v>31</v>
      </c>
      <c r="D12" s="336" t="s">
        <v>1166</v>
      </c>
      <c r="E12" s="391">
        <v>2535</v>
      </c>
      <c r="F12" s="78">
        <v>5</v>
      </c>
      <c r="G12" s="78">
        <v>5</v>
      </c>
      <c r="H12" s="78">
        <v>5</v>
      </c>
      <c r="I12" s="78">
        <v>5</v>
      </c>
      <c r="J12" s="78" t="s">
        <v>331</v>
      </c>
      <c r="K12" s="78" t="s">
        <v>331</v>
      </c>
      <c r="L12" s="78">
        <v>5</v>
      </c>
      <c r="M12" s="78">
        <v>5</v>
      </c>
      <c r="N12" s="78">
        <v>5</v>
      </c>
      <c r="O12" s="78">
        <v>5</v>
      </c>
      <c r="P12" s="78">
        <v>5</v>
      </c>
      <c r="Q12" s="78">
        <v>5</v>
      </c>
      <c r="R12" s="78">
        <v>5</v>
      </c>
      <c r="S12" s="78"/>
      <c r="T12" s="78"/>
      <c r="U12" s="78"/>
      <c r="V12" s="230">
        <f t="shared" si="0"/>
        <v>5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0</v>
      </c>
      <c r="AB12" s="182">
        <f t="shared" si="6"/>
        <v>11</v>
      </c>
      <c r="AC12" s="182">
        <f t="shared" si="7"/>
        <v>11</v>
      </c>
      <c r="AD12" s="272">
        <f t="shared" si="8"/>
        <v>5</v>
      </c>
      <c r="AE12" s="90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 t="str">
        <f t="shared" si="14"/>
        <v>А</v>
      </c>
      <c r="AL12" s="229" t="str">
        <f t="shared" si="15"/>
        <v>А</v>
      </c>
      <c r="AM12" s="229">
        <f t="shared" si="16"/>
        <v>5</v>
      </c>
      <c r="AN12" s="229">
        <f t="shared" si="17"/>
        <v>5</v>
      </c>
      <c r="AO12" s="229">
        <f t="shared" si="18"/>
        <v>5</v>
      </c>
      <c r="AP12" s="229">
        <f t="shared" si="19"/>
        <v>5</v>
      </c>
      <c r="AQ12" s="229">
        <f t="shared" si="20"/>
        <v>5</v>
      </c>
      <c r="AR12" s="229">
        <f t="shared" si="21"/>
        <v>5</v>
      </c>
      <c r="AS12" s="229">
        <f t="shared" si="22"/>
        <v>5</v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62" x14ac:dyDescent="0.25">
      <c r="A13" s="73">
        <v>8</v>
      </c>
      <c r="B13" s="74" t="s">
        <v>287</v>
      </c>
      <c r="C13" s="276" t="s">
        <v>31</v>
      </c>
      <c r="D13" s="336" t="s">
        <v>1167</v>
      </c>
      <c r="E13" s="391">
        <v>2535</v>
      </c>
      <c r="F13" s="78">
        <v>5</v>
      </c>
      <c r="G13" s="78">
        <v>5</v>
      </c>
      <c r="H13" s="78">
        <v>5</v>
      </c>
      <c r="I13" s="78">
        <v>5</v>
      </c>
      <c r="J13" s="78">
        <v>5</v>
      </c>
      <c r="K13" s="78">
        <v>5</v>
      </c>
      <c r="L13" s="78">
        <v>5</v>
      </c>
      <c r="M13" s="78">
        <v>5</v>
      </c>
      <c r="N13" s="78">
        <v>5</v>
      </c>
      <c r="O13" s="78">
        <v>5</v>
      </c>
      <c r="P13" s="78">
        <v>5</v>
      </c>
      <c r="Q13" s="78">
        <v>5</v>
      </c>
      <c r="R13" s="78">
        <v>5</v>
      </c>
      <c r="S13" s="78"/>
      <c r="T13" s="78"/>
      <c r="U13" s="78"/>
      <c r="V13" s="230">
        <f t="shared" si="0"/>
        <v>5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0</v>
      </c>
      <c r="AA13" s="182">
        <f t="shared" si="5"/>
        <v>0</v>
      </c>
      <c r="AB13" s="182">
        <f t="shared" si="6"/>
        <v>13</v>
      </c>
      <c r="AC13" s="182">
        <f t="shared" si="7"/>
        <v>13</v>
      </c>
      <c r="AD13" s="272">
        <f t="shared" si="8"/>
        <v>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5</v>
      </c>
      <c r="AP13" s="229">
        <f t="shared" si="19"/>
        <v>5</v>
      </c>
      <c r="AQ13" s="229">
        <f t="shared" si="20"/>
        <v>5</v>
      </c>
      <c r="AR13" s="229">
        <f t="shared" si="21"/>
        <v>5</v>
      </c>
      <c r="AS13" s="229">
        <f t="shared" si="22"/>
        <v>5</v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08" x14ac:dyDescent="0.25">
      <c r="A14" s="73">
        <v>9</v>
      </c>
      <c r="B14" s="273"/>
      <c r="C14" s="276" t="s">
        <v>31</v>
      </c>
      <c r="D14" s="336" t="s">
        <v>1168</v>
      </c>
      <c r="E14" s="391">
        <v>2535</v>
      </c>
      <c r="F14" s="78">
        <v>5</v>
      </c>
      <c r="G14" s="78">
        <v>5</v>
      </c>
      <c r="H14" s="78">
        <v>5</v>
      </c>
      <c r="I14" s="78">
        <v>5</v>
      </c>
      <c r="J14" s="78">
        <v>5</v>
      </c>
      <c r="K14" s="78">
        <v>4</v>
      </c>
      <c r="L14" s="78">
        <v>5</v>
      </c>
      <c r="M14" s="78">
        <v>5</v>
      </c>
      <c r="N14" s="78">
        <v>5</v>
      </c>
      <c r="O14" s="78">
        <v>4</v>
      </c>
      <c r="P14" s="78">
        <v>5</v>
      </c>
      <c r="Q14" s="78">
        <v>5</v>
      </c>
      <c r="R14" s="78">
        <v>5</v>
      </c>
      <c r="S14" s="78"/>
      <c r="T14" s="78"/>
      <c r="U14" s="78"/>
      <c r="V14" s="116">
        <f t="shared" si="0"/>
        <v>4</v>
      </c>
      <c r="W14" s="182">
        <f t="shared" si="1"/>
        <v>0</v>
      </c>
      <c r="X14" s="182">
        <f t="shared" si="2"/>
        <v>0</v>
      </c>
      <c r="Y14" s="182">
        <f t="shared" si="3"/>
        <v>0</v>
      </c>
      <c r="Z14" s="182">
        <f t="shared" si="4"/>
        <v>0</v>
      </c>
      <c r="AA14" s="182">
        <f t="shared" si="5"/>
        <v>2</v>
      </c>
      <c r="AB14" s="182">
        <f t="shared" si="6"/>
        <v>11</v>
      </c>
      <c r="AC14" s="182">
        <f t="shared" si="7"/>
        <v>13</v>
      </c>
      <c r="AD14" s="272">
        <f t="shared" si="8"/>
        <v>4.8461538461538458</v>
      </c>
      <c r="AE14" s="90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4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4</v>
      </c>
      <c r="AQ14" s="229">
        <f t="shared" si="20"/>
        <v>5</v>
      </c>
      <c r="AR14" s="229">
        <f t="shared" si="21"/>
        <v>5</v>
      </c>
      <c r="AS14" s="229">
        <f t="shared" si="22"/>
        <v>5</v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44" x14ac:dyDescent="0.25">
      <c r="A15" s="73">
        <v>10</v>
      </c>
      <c r="B15" s="273"/>
      <c r="C15" s="276" t="s">
        <v>31</v>
      </c>
      <c r="D15" s="336" t="s">
        <v>1169</v>
      </c>
      <c r="E15" s="391">
        <v>2535</v>
      </c>
      <c r="F15" s="78">
        <v>5</v>
      </c>
      <c r="G15" s="78">
        <v>5</v>
      </c>
      <c r="H15" s="78">
        <v>5</v>
      </c>
      <c r="I15" s="78">
        <v>5</v>
      </c>
      <c r="J15" s="78">
        <v>5</v>
      </c>
      <c r="K15" s="78">
        <v>5</v>
      </c>
      <c r="L15" s="78">
        <v>5</v>
      </c>
      <c r="M15" s="78">
        <v>5</v>
      </c>
      <c r="N15" s="78">
        <v>5</v>
      </c>
      <c r="O15" s="78">
        <v>5</v>
      </c>
      <c r="P15" s="78">
        <v>5</v>
      </c>
      <c r="Q15" s="78">
        <v>5</v>
      </c>
      <c r="R15" s="78">
        <v>5</v>
      </c>
      <c r="S15" s="78"/>
      <c r="T15" s="78"/>
      <c r="U15" s="78"/>
      <c r="V15" s="116">
        <f t="shared" si="0"/>
        <v>5</v>
      </c>
      <c r="W15" s="182">
        <f t="shared" si="1"/>
        <v>0</v>
      </c>
      <c r="X15" s="182">
        <f t="shared" si="2"/>
        <v>0</v>
      </c>
      <c r="Y15" s="182">
        <f t="shared" si="3"/>
        <v>0</v>
      </c>
      <c r="Z15" s="182">
        <f t="shared" si="4"/>
        <v>0</v>
      </c>
      <c r="AA15" s="182">
        <f t="shared" si="5"/>
        <v>0</v>
      </c>
      <c r="AB15" s="182">
        <f t="shared" si="6"/>
        <v>13</v>
      </c>
      <c r="AC15" s="182">
        <f t="shared" si="7"/>
        <v>13</v>
      </c>
      <c r="AD15" s="272">
        <f t="shared" si="8"/>
        <v>5</v>
      </c>
      <c r="AE15" s="90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>
        <f t="shared" si="19"/>
        <v>5</v>
      </c>
      <c r="AQ15" s="229">
        <f t="shared" si="20"/>
        <v>5</v>
      </c>
      <c r="AR15" s="229">
        <f t="shared" si="21"/>
        <v>5</v>
      </c>
      <c r="AS15" s="229">
        <f t="shared" si="22"/>
        <v>5</v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62" x14ac:dyDescent="0.25">
      <c r="A16" s="73">
        <v>11</v>
      </c>
      <c r="B16" s="273"/>
      <c r="C16" s="276" t="s">
        <v>31</v>
      </c>
      <c r="D16" s="336" t="s">
        <v>1170</v>
      </c>
      <c r="E16" s="391">
        <v>2535</v>
      </c>
      <c r="F16" s="78">
        <v>5</v>
      </c>
      <c r="G16" s="78">
        <v>5</v>
      </c>
      <c r="H16" s="78">
        <v>4</v>
      </c>
      <c r="I16" s="78">
        <v>5</v>
      </c>
      <c r="J16" s="78">
        <v>4</v>
      </c>
      <c r="K16" s="78">
        <v>5</v>
      </c>
      <c r="L16" s="78">
        <v>5</v>
      </c>
      <c r="M16" s="78">
        <v>5</v>
      </c>
      <c r="N16" s="78">
        <v>4</v>
      </c>
      <c r="O16" s="78">
        <v>5</v>
      </c>
      <c r="P16" s="78">
        <v>5</v>
      </c>
      <c r="Q16" s="78">
        <v>4</v>
      </c>
      <c r="R16" s="78">
        <v>5</v>
      </c>
      <c r="S16" s="78"/>
      <c r="T16" s="78"/>
      <c r="U16" s="78"/>
      <c r="V16" s="116">
        <f t="shared" si="0"/>
        <v>4</v>
      </c>
      <c r="W16" s="182">
        <f t="shared" si="1"/>
        <v>0</v>
      </c>
      <c r="X16" s="182">
        <f t="shared" si="2"/>
        <v>0</v>
      </c>
      <c r="Y16" s="182">
        <f t="shared" si="3"/>
        <v>0</v>
      </c>
      <c r="Z16" s="182">
        <f t="shared" si="4"/>
        <v>0</v>
      </c>
      <c r="AA16" s="182">
        <f t="shared" si="5"/>
        <v>4</v>
      </c>
      <c r="AB16" s="182">
        <f t="shared" si="6"/>
        <v>9</v>
      </c>
      <c r="AC16" s="182">
        <f t="shared" si="7"/>
        <v>13</v>
      </c>
      <c r="AD16" s="272">
        <f t="shared" si="8"/>
        <v>4.6923076923076925</v>
      </c>
      <c r="AE16" s="90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>
        <f t="shared" si="12"/>
        <v>4</v>
      </c>
      <c r="AJ16" s="229">
        <f t="shared" si="13"/>
        <v>5</v>
      </c>
      <c r="AK16" s="229">
        <f t="shared" si="14"/>
        <v>4</v>
      </c>
      <c r="AL16" s="229">
        <f t="shared" si="15"/>
        <v>5</v>
      </c>
      <c r="AM16" s="229">
        <f t="shared" si="16"/>
        <v>5</v>
      </c>
      <c r="AN16" s="229">
        <f t="shared" si="17"/>
        <v>5</v>
      </c>
      <c r="AO16" s="229">
        <f t="shared" si="18"/>
        <v>4</v>
      </c>
      <c r="AP16" s="229">
        <f t="shared" si="19"/>
        <v>5</v>
      </c>
      <c r="AQ16" s="229">
        <f t="shared" si="20"/>
        <v>5</v>
      </c>
      <c r="AR16" s="229">
        <f t="shared" si="21"/>
        <v>4</v>
      </c>
      <c r="AS16" s="229">
        <f t="shared" si="22"/>
        <v>5</v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08" x14ac:dyDescent="0.25">
      <c r="A17" s="73">
        <v>12</v>
      </c>
      <c r="B17" s="274"/>
      <c r="C17" s="276" t="s">
        <v>31</v>
      </c>
      <c r="D17" s="336" t="s">
        <v>1171</v>
      </c>
      <c r="E17" s="391">
        <v>2535</v>
      </c>
      <c r="F17" s="78">
        <v>4</v>
      </c>
      <c r="G17" s="78">
        <v>4</v>
      </c>
      <c r="H17" s="78">
        <v>5</v>
      </c>
      <c r="I17" s="78">
        <v>5</v>
      </c>
      <c r="J17" s="78">
        <v>4</v>
      </c>
      <c r="K17" s="78">
        <v>4</v>
      </c>
      <c r="L17" s="78" t="s">
        <v>114</v>
      </c>
      <c r="M17" s="78">
        <v>5</v>
      </c>
      <c r="N17" s="78">
        <v>3</v>
      </c>
      <c r="O17" s="78">
        <v>3</v>
      </c>
      <c r="P17" s="78">
        <v>3</v>
      </c>
      <c r="Q17" s="78">
        <v>4</v>
      </c>
      <c r="R17" s="78">
        <v>4</v>
      </c>
      <c r="S17" s="78"/>
      <c r="T17" s="78"/>
      <c r="U17" s="78"/>
      <c r="V17" s="116">
        <f t="shared" si="0"/>
        <v>2</v>
      </c>
      <c r="W17" s="182">
        <f t="shared" si="1"/>
        <v>0</v>
      </c>
      <c r="X17" s="182">
        <f t="shared" si="2"/>
        <v>0</v>
      </c>
      <c r="Y17" s="182">
        <f t="shared" si="3"/>
        <v>1</v>
      </c>
      <c r="Z17" s="182">
        <f t="shared" si="4"/>
        <v>3</v>
      </c>
      <c r="AA17" s="182">
        <f t="shared" si="5"/>
        <v>6</v>
      </c>
      <c r="AB17" s="182">
        <f t="shared" si="6"/>
        <v>3</v>
      </c>
      <c r="AC17" s="182">
        <f t="shared" si="7"/>
        <v>13</v>
      </c>
      <c r="AD17" s="272">
        <f t="shared" si="8"/>
        <v>3.8461538461538463</v>
      </c>
      <c r="AE17" s="90">
        <f t="shared" si="9"/>
        <v>0</v>
      </c>
      <c r="AF17" s="1"/>
      <c r="AG17" s="229">
        <f t="shared" si="10"/>
        <v>4</v>
      </c>
      <c r="AH17" s="229">
        <f t="shared" si="11"/>
        <v>4</v>
      </c>
      <c r="AI17" s="229">
        <f t="shared" si="12"/>
        <v>5</v>
      </c>
      <c r="AJ17" s="229">
        <f t="shared" si="13"/>
        <v>5</v>
      </c>
      <c r="AK17" s="229">
        <f t="shared" si="14"/>
        <v>4</v>
      </c>
      <c r="AL17" s="229">
        <f t="shared" si="15"/>
        <v>4</v>
      </c>
      <c r="AM17" s="229">
        <f t="shared" si="16"/>
        <v>2</v>
      </c>
      <c r="AN17" s="229">
        <f t="shared" si="17"/>
        <v>5</v>
      </c>
      <c r="AO17" s="229">
        <f t="shared" si="18"/>
        <v>3</v>
      </c>
      <c r="AP17" s="229">
        <f t="shared" si="19"/>
        <v>3</v>
      </c>
      <c r="AQ17" s="229">
        <f t="shared" si="20"/>
        <v>3</v>
      </c>
      <c r="AR17" s="229">
        <f t="shared" si="21"/>
        <v>4</v>
      </c>
      <c r="AS17" s="229">
        <f t="shared" si="22"/>
        <v>4</v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26" x14ac:dyDescent="0.25">
      <c r="A18" s="73">
        <v>13</v>
      </c>
      <c r="B18" s="190"/>
      <c r="C18" s="276" t="s">
        <v>31</v>
      </c>
      <c r="D18" s="336" t="s">
        <v>1172</v>
      </c>
      <c r="E18" s="391">
        <v>2535</v>
      </c>
      <c r="F18" s="78">
        <v>5</v>
      </c>
      <c r="G18" s="78">
        <v>5</v>
      </c>
      <c r="H18" s="78">
        <v>5</v>
      </c>
      <c r="I18" s="78">
        <v>5</v>
      </c>
      <c r="J18" s="78">
        <v>5</v>
      </c>
      <c r="K18" s="78">
        <v>5</v>
      </c>
      <c r="L18" s="78">
        <v>5</v>
      </c>
      <c r="M18" s="78">
        <v>5</v>
      </c>
      <c r="N18" s="78">
        <v>4</v>
      </c>
      <c r="O18" s="78">
        <v>4</v>
      </c>
      <c r="P18" s="78">
        <v>4</v>
      </c>
      <c r="Q18" s="78">
        <v>4</v>
      </c>
      <c r="R18" s="78">
        <v>4</v>
      </c>
      <c r="S18" s="78"/>
      <c r="T18" s="78"/>
      <c r="U18" s="78"/>
      <c r="V18" s="116">
        <f t="shared" si="0"/>
        <v>4</v>
      </c>
      <c r="W18" s="182">
        <f t="shared" si="1"/>
        <v>0</v>
      </c>
      <c r="X18" s="182">
        <f t="shared" si="2"/>
        <v>0</v>
      </c>
      <c r="Y18" s="182">
        <f t="shared" si="3"/>
        <v>0</v>
      </c>
      <c r="Z18" s="182">
        <f t="shared" si="4"/>
        <v>0</v>
      </c>
      <c r="AA18" s="182">
        <f t="shared" si="5"/>
        <v>5</v>
      </c>
      <c r="AB18" s="182">
        <f t="shared" si="6"/>
        <v>8</v>
      </c>
      <c r="AC18" s="182">
        <f t="shared" si="7"/>
        <v>13</v>
      </c>
      <c r="AD18" s="272">
        <f t="shared" si="8"/>
        <v>4.615384615384615</v>
      </c>
      <c r="AE18" s="90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>
        <f t="shared" si="12"/>
        <v>5</v>
      </c>
      <c r="AJ18" s="229">
        <f t="shared" si="13"/>
        <v>5</v>
      </c>
      <c r="AK18" s="229">
        <f t="shared" si="14"/>
        <v>5</v>
      </c>
      <c r="AL18" s="229">
        <f t="shared" si="15"/>
        <v>5</v>
      </c>
      <c r="AM18" s="229">
        <f t="shared" si="16"/>
        <v>5</v>
      </c>
      <c r="AN18" s="229">
        <f t="shared" si="17"/>
        <v>5</v>
      </c>
      <c r="AO18" s="229">
        <f t="shared" si="18"/>
        <v>4</v>
      </c>
      <c r="AP18" s="229">
        <f t="shared" si="19"/>
        <v>4</v>
      </c>
      <c r="AQ18" s="229">
        <f t="shared" si="20"/>
        <v>4</v>
      </c>
      <c r="AR18" s="229">
        <f t="shared" si="21"/>
        <v>4</v>
      </c>
      <c r="AS18" s="229">
        <f t="shared" si="22"/>
        <v>4</v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08" x14ac:dyDescent="0.25">
      <c r="A19" s="73">
        <v>14</v>
      </c>
      <c r="B19" s="190"/>
      <c r="C19" s="276" t="s">
        <v>31</v>
      </c>
      <c r="D19" s="336" t="s">
        <v>1173</v>
      </c>
      <c r="E19" s="391">
        <v>2535</v>
      </c>
      <c r="F19" s="78">
        <v>5</v>
      </c>
      <c r="G19" s="78">
        <v>5</v>
      </c>
      <c r="H19" s="78">
        <v>5</v>
      </c>
      <c r="I19" s="78">
        <v>5</v>
      </c>
      <c r="J19" s="78">
        <v>5</v>
      </c>
      <c r="K19" s="78">
        <v>5</v>
      </c>
      <c r="L19" s="78">
        <v>5</v>
      </c>
      <c r="M19" s="78">
        <v>5</v>
      </c>
      <c r="N19" s="78">
        <v>5</v>
      </c>
      <c r="O19" s="78">
        <v>5</v>
      </c>
      <c r="P19" s="78">
        <v>5</v>
      </c>
      <c r="Q19" s="78">
        <v>5</v>
      </c>
      <c r="R19" s="78">
        <v>5</v>
      </c>
      <c r="S19" s="78"/>
      <c r="T19" s="78"/>
      <c r="U19" s="78"/>
      <c r="V19" s="116">
        <f t="shared" si="0"/>
        <v>5</v>
      </c>
      <c r="W19" s="182">
        <f t="shared" si="1"/>
        <v>0</v>
      </c>
      <c r="X19" s="182">
        <f t="shared" si="2"/>
        <v>0</v>
      </c>
      <c r="Y19" s="182">
        <f t="shared" si="3"/>
        <v>0</v>
      </c>
      <c r="Z19" s="182">
        <f t="shared" si="4"/>
        <v>0</v>
      </c>
      <c r="AA19" s="182">
        <f t="shared" si="5"/>
        <v>0</v>
      </c>
      <c r="AB19" s="182">
        <f t="shared" si="6"/>
        <v>13</v>
      </c>
      <c r="AC19" s="182">
        <f t="shared" si="7"/>
        <v>13</v>
      </c>
      <c r="AD19" s="272">
        <f t="shared" si="8"/>
        <v>5</v>
      </c>
      <c r="AE19" s="90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>
        <f t="shared" si="12"/>
        <v>5</v>
      </c>
      <c r="AJ19" s="229">
        <f t="shared" si="13"/>
        <v>5</v>
      </c>
      <c r="AK19" s="229">
        <f t="shared" si="14"/>
        <v>5</v>
      </c>
      <c r="AL19" s="229">
        <f t="shared" si="15"/>
        <v>5</v>
      </c>
      <c r="AM19" s="229">
        <f t="shared" si="16"/>
        <v>5</v>
      </c>
      <c r="AN19" s="229">
        <f t="shared" si="17"/>
        <v>5</v>
      </c>
      <c r="AO19" s="229">
        <f t="shared" si="18"/>
        <v>5</v>
      </c>
      <c r="AP19" s="229">
        <f t="shared" si="19"/>
        <v>5</v>
      </c>
      <c r="AQ19" s="229">
        <f t="shared" si="20"/>
        <v>5</v>
      </c>
      <c r="AR19" s="229">
        <f t="shared" si="21"/>
        <v>5</v>
      </c>
      <c r="AS19" s="229">
        <f t="shared" si="22"/>
        <v>5</v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26" x14ac:dyDescent="0.25">
      <c r="A20" s="73">
        <v>15</v>
      </c>
      <c r="B20" s="190"/>
      <c r="C20" s="276" t="s">
        <v>31</v>
      </c>
      <c r="D20" s="336" t="s">
        <v>1174</v>
      </c>
      <c r="E20" s="391">
        <v>2535</v>
      </c>
      <c r="F20" s="78">
        <v>5</v>
      </c>
      <c r="G20" s="78">
        <v>5</v>
      </c>
      <c r="H20" s="78">
        <v>5</v>
      </c>
      <c r="I20" s="78">
        <v>5</v>
      </c>
      <c r="J20" s="78">
        <v>5</v>
      </c>
      <c r="K20" s="78">
        <v>5</v>
      </c>
      <c r="L20" s="78">
        <v>5</v>
      </c>
      <c r="M20" s="78">
        <v>5</v>
      </c>
      <c r="N20" s="78">
        <v>4</v>
      </c>
      <c r="O20" s="78">
        <v>5</v>
      </c>
      <c r="P20" s="78">
        <v>5</v>
      </c>
      <c r="Q20" s="78">
        <v>5</v>
      </c>
      <c r="R20" s="78">
        <v>5</v>
      </c>
      <c r="S20" s="78"/>
      <c r="T20" s="78"/>
      <c r="U20" s="78"/>
      <c r="V20" s="116">
        <f t="shared" si="0"/>
        <v>4</v>
      </c>
      <c r="W20" s="182">
        <f t="shared" si="1"/>
        <v>0</v>
      </c>
      <c r="X20" s="182">
        <f t="shared" si="2"/>
        <v>0</v>
      </c>
      <c r="Y20" s="182">
        <f t="shared" si="3"/>
        <v>0</v>
      </c>
      <c r="Z20" s="182">
        <f t="shared" si="4"/>
        <v>0</v>
      </c>
      <c r="AA20" s="182">
        <f t="shared" si="5"/>
        <v>1</v>
      </c>
      <c r="AB20" s="182">
        <f t="shared" si="6"/>
        <v>12</v>
      </c>
      <c r="AC20" s="182">
        <f t="shared" si="7"/>
        <v>13</v>
      </c>
      <c r="AD20" s="272">
        <f t="shared" si="8"/>
        <v>4.9230769230769234</v>
      </c>
      <c r="AE20" s="90">
        <f t="shared" si="9"/>
        <v>0</v>
      </c>
      <c r="AF20" s="1"/>
      <c r="AG20" s="229">
        <f t="shared" si="10"/>
        <v>5</v>
      </c>
      <c r="AH20" s="229">
        <f t="shared" si="11"/>
        <v>5</v>
      </c>
      <c r="AI20" s="229">
        <f t="shared" si="12"/>
        <v>5</v>
      </c>
      <c r="AJ20" s="229">
        <f t="shared" si="13"/>
        <v>5</v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4</v>
      </c>
      <c r="AP20" s="229">
        <f t="shared" si="19"/>
        <v>5</v>
      </c>
      <c r="AQ20" s="229">
        <f t="shared" si="20"/>
        <v>5</v>
      </c>
      <c r="AR20" s="229">
        <f t="shared" si="21"/>
        <v>5</v>
      </c>
      <c r="AS20" s="229">
        <f t="shared" si="22"/>
        <v>5</v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44" x14ac:dyDescent="0.25">
      <c r="A21" s="73">
        <v>16</v>
      </c>
      <c r="B21" s="190"/>
      <c r="C21" s="276" t="s">
        <v>31</v>
      </c>
      <c r="D21" s="336" t="s">
        <v>1175</v>
      </c>
      <c r="E21" s="391">
        <v>2535</v>
      </c>
      <c r="F21" s="78">
        <v>5</v>
      </c>
      <c r="G21" s="78">
        <v>5</v>
      </c>
      <c r="H21" s="78">
        <v>5</v>
      </c>
      <c r="I21" s="78">
        <v>5</v>
      </c>
      <c r="J21" s="78">
        <v>5</v>
      </c>
      <c r="K21" s="78">
        <v>5</v>
      </c>
      <c r="L21" s="78">
        <v>5</v>
      </c>
      <c r="M21" s="78">
        <v>5</v>
      </c>
      <c r="N21" s="78">
        <v>4</v>
      </c>
      <c r="O21" s="78">
        <v>5</v>
      </c>
      <c r="P21" s="78">
        <v>5</v>
      </c>
      <c r="Q21" s="78">
        <v>4</v>
      </c>
      <c r="R21" s="78">
        <v>5</v>
      </c>
      <c r="S21" s="78"/>
      <c r="T21" s="78"/>
      <c r="U21" s="78"/>
      <c r="V21" s="116">
        <f t="shared" si="0"/>
        <v>4</v>
      </c>
      <c r="W21" s="182">
        <f t="shared" si="1"/>
        <v>0</v>
      </c>
      <c r="X21" s="182">
        <f t="shared" si="2"/>
        <v>0</v>
      </c>
      <c r="Y21" s="182">
        <f t="shared" si="3"/>
        <v>0</v>
      </c>
      <c r="Z21" s="182">
        <f t="shared" si="4"/>
        <v>0</v>
      </c>
      <c r="AA21" s="182">
        <f t="shared" si="5"/>
        <v>2</v>
      </c>
      <c r="AB21" s="182">
        <f t="shared" si="6"/>
        <v>11</v>
      </c>
      <c r="AC21" s="182">
        <f t="shared" si="7"/>
        <v>13</v>
      </c>
      <c r="AD21" s="272">
        <f t="shared" si="8"/>
        <v>4.8461538461538458</v>
      </c>
      <c r="AE21" s="90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>
        <f t="shared" si="12"/>
        <v>5</v>
      </c>
      <c r="AJ21" s="229">
        <f t="shared" si="13"/>
        <v>5</v>
      </c>
      <c r="AK21" s="229">
        <f t="shared" si="14"/>
        <v>5</v>
      </c>
      <c r="AL21" s="229">
        <f t="shared" si="15"/>
        <v>5</v>
      </c>
      <c r="AM21" s="229">
        <f t="shared" si="16"/>
        <v>5</v>
      </c>
      <c r="AN21" s="229">
        <f t="shared" si="17"/>
        <v>5</v>
      </c>
      <c r="AO21" s="229">
        <f t="shared" si="18"/>
        <v>4</v>
      </c>
      <c r="AP21" s="229">
        <f t="shared" si="19"/>
        <v>5</v>
      </c>
      <c r="AQ21" s="229">
        <f t="shared" si="20"/>
        <v>5</v>
      </c>
      <c r="AR21" s="229">
        <f t="shared" si="21"/>
        <v>4</v>
      </c>
      <c r="AS21" s="229">
        <f t="shared" si="22"/>
        <v>5</v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26" x14ac:dyDescent="0.25">
      <c r="A22" s="73">
        <v>17</v>
      </c>
      <c r="B22" s="190"/>
      <c r="C22" s="276" t="s">
        <v>31</v>
      </c>
      <c r="D22" s="336" t="s">
        <v>1176</v>
      </c>
      <c r="E22" s="391">
        <v>2535</v>
      </c>
      <c r="F22" s="78">
        <v>5</v>
      </c>
      <c r="G22" s="78">
        <v>5</v>
      </c>
      <c r="H22" s="78" t="s">
        <v>331</v>
      </c>
      <c r="I22" s="78" t="s">
        <v>331</v>
      </c>
      <c r="J22" s="78">
        <v>5</v>
      </c>
      <c r="K22" s="78">
        <v>5</v>
      </c>
      <c r="L22" s="78">
        <v>5</v>
      </c>
      <c r="M22" s="78">
        <v>5</v>
      </c>
      <c r="N22" s="78">
        <v>5</v>
      </c>
      <c r="O22" s="78">
        <v>5</v>
      </c>
      <c r="P22" s="78">
        <v>5</v>
      </c>
      <c r="Q22" s="78">
        <v>5</v>
      </c>
      <c r="R22" s="78">
        <v>5</v>
      </c>
      <c r="S22" s="78"/>
      <c r="T22" s="78"/>
      <c r="U22" s="78"/>
      <c r="V22" s="116">
        <f t="shared" si="0"/>
        <v>5</v>
      </c>
      <c r="W22" s="182">
        <f t="shared" si="1"/>
        <v>0</v>
      </c>
      <c r="X22" s="182">
        <f t="shared" si="2"/>
        <v>0</v>
      </c>
      <c r="Y22" s="182">
        <f t="shared" si="3"/>
        <v>0</v>
      </c>
      <c r="Z22" s="182">
        <f t="shared" si="4"/>
        <v>0</v>
      </c>
      <c r="AA22" s="182">
        <f t="shared" si="5"/>
        <v>0</v>
      </c>
      <c r="AB22" s="182">
        <f t="shared" si="6"/>
        <v>11</v>
      </c>
      <c r="AC22" s="182">
        <f t="shared" si="7"/>
        <v>11</v>
      </c>
      <c r="AD22" s="272">
        <f t="shared" si="8"/>
        <v>5</v>
      </c>
      <c r="AE22" s="90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 t="str">
        <f t="shared" si="12"/>
        <v>А</v>
      </c>
      <c r="AJ22" s="229" t="str">
        <f t="shared" si="13"/>
        <v>А</v>
      </c>
      <c r="AK22" s="229">
        <f t="shared" si="14"/>
        <v>5</v>
      </c>
      <c r="AL22" s="229">
        <f t="shared" si="15"/>
        <v>5</v>
      </c>
      <c r="AM22" s="229">
        <f t="shared" si="16"/>
        <v>5</v>
      </c>
      <c r="AN22" s="229">
        <f t="shared" si="17"/>
        <v>5</v>
      </c>
      <c r="AO22" s="229">
        <f t="shared" si="18"/>
        <v>5</v>
      </c>
      <c r="AP22" s="229">
        <f t="shared" si="19"/>
        <v>5</v>
      </c>
      <c r="AQ22" s="229">
        <f t="shared" si="20"/>
        <v>5</v>
      </c>
      <c r="AR22" s="229">
        <f t="shared" si="21"/>
        <v>5</v>
      </c>
      <c r="AS22" s="229">
        <f t="shared" si="22"/>
        <v>5</v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08" x14ac:dyDescent="0.25">
      <c r="A23" s="73">
        <v>18</v>
      </c>
      <c r="B23" s="190"/>
      <c r="C23" s="276" t="s">
        <v>31</v>
      </c>
      <c r="D23" s="336" t="s">
        <v>1177</v>
      </c>
      <c r="E23" s="391">
        <v>2535</v>
      </c>
      <c r="F23" s="78">
        <v>5</v>
      </c>
      <c r="G23" s="78">
        <v>5</v>
      </c>
      <c r="H23" s="78">
        <v>5</v>
      </c>
      <c r="I23" s="78">
        <v>5</v>
      </c>
      <c r="J23" s="78">
        <v>5</v>
      </c>
      <c r="K23" s="78">
        <v>5</v>
      </c>
      <c r="L23" s="78">
        <v>5</v>
      </c>
      <c r="M23" s="78">
        <v>5</v>
      </c>
      <c r="N23" s="78">
        <v>5</v>
      </c>
      <c r="O23" s="78">
        <v>5</v>
      </c>
      <c r="P23" s="78">
        <v>5</v>
      </c>
      <c r="Q23" s="78">
        <v>5</v>
      </c>
      <c r="R23" s="78">
        <v>5</v>
      </c>
      <c r="S23" s="78"/>
      <c r="T23" s="78"/>
      <c r="U23" s="78"/>
      <c r="V23" s="116">
        <f t="shared" si="0"/>
        <v>5</v>
      </c>
      <c r="W23" s="182">
        <f t="shared" si="1"/>
        <v>0</v>
      </c>
      <c r="X23" s="182">
        <f t="shared" si="2"/>
        <v>0</v>
      </c>
      <c r="Y23" s="182">
        <f t="shared" si="3"/>
        <v>0</v>
      </c>
      <c r="Z23" s="182">
        <f t="shared" si="4"/>
        <v>0</v>
      </c>
      <c r="AA23" s="182">
        <f t="shared" si="5"/>
        <v>0</v>
      </c>
      <c r="AB23" s="182">
        <f t="shared" si="6"/>
        <v>13</v>
      </c>
      <c r="AC23" s="182">
        <f t="shared" si="7"/>
        <v>13</v>
      </c>
      <c r="AD23" s="272">
        <f t="shared" si="8"/>
        <v>5</v>
      </c>
      <c r="AE23" s="90">
        <f t="shared" si="9"/>
        <v>0</v>
      </c>
      <c r="AF23" s="1"/>
      <c r="AG23" s="229">
        <f t="shared" si="10"/>
        <v>5</v>
      </c>
      <c r="AH23" s="229">
        <f t="shared" si="11"/>
        <v>5</v>
      </c>
      <c r="AI23" s="229">
        <f t="shared" si="12"/>
        <v>5</v>
      </c>
      <c r="AJ23" s="229">
        <f t="shared" si="13"/>
        <v>5</v>
      </c>
      <c r="AK23" s="229">
        <f t="shared" si="14"/>
        <v>5</v>
      </c>
      <c r="AL23" s="229">
        <f t="shared" si="15"/>
        <v>5</v>
      </c>
      <c r="AM23" s="229">
        <f t="shared" si="16"/>
        <v>5</v>
      </c>
      <c r="AN23" s="229">
        <f t="shared" si="17"/>
        <v>5</v>
      </c>
      <c r="AO23" s="229">
        <f t="shared" si="18"/>
        <v>5</v>
      </c>
      <c r="AP23" s="229">
        <f t="shared" si="19"/>
        <v>5</v>
      </c>
      <c r="AQ23" s="229">
        <f t="shared" si="20"/>
        <v>5</v>
      </c>
      <c r="AR23" s="229">
        <f t="shared" si="21"/>
        <v>5</v>
      </c>
      <c r="AS23" s="229">
        <f t="shared" si="22"/>
        <v>5</v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26" x14ac:dyDescent="0.25">
      <c r="A24" s="73">
        <v>19</v>
      </c>
      <c r="B24" s="190"/>
      <c r="C24" s="276" t="s">
        <v>31</v>
      </c>
      <c r="D24" s="336" t="s">
        <v>1178</v>
      </c>
      <c r="E24" s="391">
        <v>2535</v>
      </c>
      <c r="F24" s="78">
        <v>5</v>
      </c>
      <c r="G24" s="78">
        <v>5</v>
      </c>
      <c r="H24" s="78">
        <v>5</v>
      </c>
      <c r="I24" s="78">
        <v>5</v>
      </c>
      <c r="J24" s="78">
        <v>5</v>
      </c>
      <c r="K24" s="78">
        <v>5</v>
      </c>
      <c r="L24" s="78">
        <v>5</v>
      </c>
      <c r="M24" s="78">
        <v>5</v>
      </c>
      <c r="N24" s="78">
        <v>4</v>
      </c>
      <c r="O24" s="78">
        <v>5</v>
      </c>
      <c r="P24" s="78">
        <v>5</v>
      </c>
      <c r="Q24" s="78">
        <v>4</v>
      </c>
      <c r="R24" s="78">
        <v>5</v>
      </c>
      <c r="S24" s="78"/>
      <c r="T24" s="78"/>
      <c r="U24" s="78"/>
      <c r="V24" s="116">
        <f t="shared" si="0"/>
        <v>4</v>
      </c>
      <c r="W24" s="182">
        <f t="shared" si="1"/>
        <v>0</v>
      </c>
      <c r="X24" s="182">
        <f t="shared" si="2"/>
        <v>0</v>
      </c>
      <c r="Y24" s="182">
        <f t="shared" si="3"/>
        <v>0</v>
      </c>
      <c r="Z24" s="182">
        <f t="shared" si="4"/>
        <v>0</v>
      </c>
      <c r="AA24" s="182">
        <f t="shared" si="5"/>
        <v>2</v>
      </c>
      <c r="AB24" s="182">
        <f t="shared" si="6"/>
        <v>11</v>
      </c>
      <c r="AC24" s="182">
        <f t="shared" si="7"/>
        <v>13</v>
      </c>
      <c r="AD24" s="272">
        <f t="shared" si="8"/>
        <v>4.8461538461538458</v>
      </c>
      <c r="AE24" s="90">
        <f t="shared" si="9"/>
        <v>0</v>
      </c>
      <c r="AF24" s="1"/>
      <c r="AG24" s="229">
        <f t="shared" si="10"/>
        <v>5</v>
      </c>
      <c r="AH24" s="229">
        <f t="shared" si="11"/>
        <v>5</v>
      </c>
      <c r="AI24" s="229">
        <f t="shared" si="12"/>
        <v>5</v>
      </c>
      <c r="AJ24" s="229">
        <f t="shared" si="13"/>
        <v>5</v>
      </c>
      <c r="AK24" s="229">
        <f t="shared" si="14"/>
        <v>5</v>
      </c>
      <c r="AL24" s="229">
        <f t="shared" si="15"/>
        <v>5</v>
      </c>
      <c r="AM24" s="229">
        <f t="shared" si="16"/>
        <v>5</v>
      </c>
      <c r="AN24" s="229">
        <f t="shared" si="17"/>
        <v>5</v>
      </c>
      <c r="AO24" s="229">
        <f t="shared" si="18"/>
        <v>4</v>
      </c>
      <c r="AP24" s="229">
        <f t="shared" si="19"/>
        <v>5</v>
      </c>
      <c r="AQ24" s="229">
        <f t="shared" si="20"/>
        <v>5</v>
      </c>
      <c r="AR24" s="229">
        <f t="shared" si="21"/>
        <v>4</v>
      </c>
      <c r="AS24" s="229">
        <f t="shared" si="22"/>
        <v>5</v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26" x14ac:dyDescent="0.25">
      <c r="A25" s="73">
        <v>20</v>
      </c>
      <c r="B25" s="190"/>
      <c r="C25" s="276" t="s">
        <v>31</v>
      </c>
      <c r="D25" s="336" t="s">
        <v>1179</v>
      </c>
      <c r="E25" s="391">
        <v>2535</v>
      </c>
      <c r="F25" s="78">
        <v>5</v>
      </c>
      <c r="G25" s="78">
        <v>5</v>
      </c>
      <c r="H25" s="78">
        <v>5</v>
      </c>
      <c r="I25" s="78">
        <v>5</v>
      </c>
      <c r="J25" s="78">
        <v>5</v>
      </c>
      <c r="K25" s="78">
        <v>4</v>
      </c>
      <c r="L25" s="78">
        <v>5</v>
      </c>
      <c r="M25" s="78">
        <v>5</v>
      </c>
      <c r="N25" s="78">
        <v>5</v>
      </c>
      <c r="O25" s="78">
        <v>5</v>
      </c>
      <c r="P25" s="78">
        <v>5</v>
      </c>
      <c r="Q25" s="78">
        <v>4</v>
      </c>
      <c r="R25" s="78">
        <v>5</v>
      </c>
      <c r="S25" s="78"/>
      <c r="T25" s="78"/>
      <c r="U25" s="78"/>
      <c r="V25" s="116">
        <f t="shared" si="0"/>
        <v>4</v>
      </c>
      <c r="W25" s="182">
        <f t="shared" si="1"/>
        <v>0</v>
      </c>
      <c r="X25" s="182">
        <f t="shared" si="2"/>
        <v>0</v>
      </c>
      <c r="Y25" s="182">
        <f t="shared" si="3"/>
        <v>0</v>
      </c>
      <c r="Z25" s="182">
        <f t="shared" si="4"/>
        <v>0</v>
      </c>
      <c r="AA25" s="182">
        <f t="shared" si="5"/>
        <v>2</v>
      </c>
      <c r="AB25" s="182">
        <f t="shared" si="6"/>
        <v>11</v>
      </c>
      <c r="AC25" s="182">
        <f t="shared" si="7"/>
        <v>13</v>
      </c>
      <c r="AD25" s="272">
        <f t="shared" si="8"/>
        <v>4.8461538461538458</v>
      </c>
      <c r="AE25" s="90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>
        <f t="shared" si="12"/>
        <v>5</v>
      </c>
      <c r="AJ25" s="229">
        <f t="shared" si="13"/>
        <v>5</v>
      </c>
      <c r="AK25" s="229">
        <f t="shared" si="14"/>
        <v>5</v>
      </c>
      <c r="AL25" s="229">
        <f t="shared" si="15"/>
        <v>4</v>
      </c>
      <c r="AM25" s="229">
        <f t="shared" si="16"/>
        <v>5</v>
      </c>
      <c r="AN25" s="229">
        <f t="shared" si="17"/>
        <v>5</v>
      </c>
      <c r="AO25" s="229">
        <f t="shared" si="18"/>
        <v>5</v>
      </c>
      <c r="AP25" s="229">
        <f t="shared" si="19"/>
        <v>5</v>
      </c>
      <c r="AQ25" s="229">
        <f t="shared" si="20"/>
        <v>5</v>
      </c>
      <c r="AR25" s="229">
        <f t="shared" si="21"/>
        <v>4</v>
      </c>
      <c r="AS25" s="229">
        <f t="shared" si="22"/>
        <v>5</v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8" x14ac:dyDescent="0.25">
      <c r="A26" s="73">
        <v>21</v>
      </c>
      <c r="B26" s="190"/>
      <c r="C26" s="276" t="s">
        <v>31</v>
      </c>
      <c r="D26" s="392" t="s">
        <v>1180</v>
      </c>
      <c r="E26" s="391">
        <v>2535</v>
      </c>
      <c r="F26" s="78">
        <v>5</v>
      </c>
      <c r="G26" s="78">
        <v>5</v>
      </c>
      <c r="H26" s="78">
        <v>5</v>
      </c>
      <c r="I26" s="78">
        <v>5</v>
      </c>
      <c r="J26" s="78">
        <v>5</v>
      </c>
      <c r="K26" s="78">
        <v>5</v>
      </c>
      <c r="L26" s="78">
        <v>5</v>
      </c>
      <c r="M26" s="78">
        <v>5</v>
      </c>
      <c r="N26" s="78">
        <v>5</v>
      </c>
      <c r="O26" s="78">
        <v>5</v>
      </c>
      <c r="P26" s="78">
        <v>5</v>
      </c>
      <c r="Q26" s="78">
        <v>5</v>
      </c>
      <c r="R26" s="78">
        <v>5</v>
      </c>
      <c r="S26" s="78"/>
      <c r="T26" s="78"/>
      <c r="U26" s="78"/>
      <c r="V26" s="116">
        <f t="shared" si="0"/>
        <v>5</v>
      </c>
      <c r="W26" s="182">
        <f t="shared" si="1"/>
        <v>0</v>
      </c>
      <c r="X26" s="182">
        <f t="shared" si="2"/>
        <v>0</v>
      </c>
      <c r="Y26" s="182">
        <f t="shared" si="3"/>
        <v>0</v>
      </c>
      <c r="Z26" s="182">
        <f t="shared" si="4"/>
        <v>0</v>
      </c>
      <c r="AA26" s="182">
        <f t="shared" si="5"/>
        <v>0</v>
      </c>
      <c r="AB26" s="182">
        <f t="shared" si="6"/>
        <v>13</v>
      </c>
      <c r="AC26" s="182">
        <f t="shared" si="7"/>
        <v>13</v>
      </c>
      <c r="AD26" s="272">
        <f t="shared" si="8"/>
        <v>5</v>
      </c>
      <c r="AE26" s="90">
        <f t="shared" si="9"/>
        <v>0</v>
      </c>
      <c r="AF26" s="1"/>
      <c r="AG26" s="229">
        <f t="shared" si="10"/>
        <v>5</v>
      </c>
      <c r="AH26" s="229">
        <f t="shared" si="11"/>
        <v>5</v>
      </c>
      <c r="AI26" s="229">
        <f t="shared" si="12"/>
        <v>5</v>
      </c>
      <c r="AJ26" s="229">
        <f t="shared" si="13"/>
        <v>5</v>
      </c>
      <c r="AK26" s="229">
        <f t="shared" si="14"/>
        <v>5</v>
      </c>
      <c r="AL26" s="229">
        <f t="shared" si="15"/>
        <v>5</v>
      </c>
      <c r="AM26" s="229">
        <f t="shared" si="16"/>
        <v>5</v>
      </c>
      <c r="AN26" s="229">
        <f t="shared" si="17"/>
        <v>5</v>
      </c>
      <c r="AO26" s="229">
        <f t="shared" si="18"/>
        <v>5</v>
      </c>
      <c r="AP26" s="229">
        <f t="shared" si="19"/>
        <v>5</v>
      </c>
      <c r="AQ26" s="229">
        <f t="shared" si="20"/>
        <v>5</v>
      </c>
      <c r="AR26" s="229">
        <f t="shared" si="21"/>
        <v>5</v>
      </c>
      <c r="AS26" s="229">
        <f t="shared" si="22"/>
        <v>5</v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26" x14ac:dyDescent="0.25">
      <c r="A27" s="73">
        <v>22</v>
      </c>
      <c r="B27" s="190"/>
      <c r="C27" s="276" t="s">
        <v>31</v>
      </c>
      <c r="D27" s="336" t="s">
        <v>1181</v>
      </c>
      <c r="E27" s="391">
        <v>2535</v>
      </c>
      <c r="F27" s="78">
        <v>5</v>
      </c>
      <c r="G27" s="78">
        <v>5</v>
      </c>
      <c r="H27" s="78">
        <v>5</v>
      </c>
      <c r="I27" s="78">
        <v>5</v>
      </c>
      <c r="J27" s="78">
        <v>5</v>
      </c>
      <c r="K27" s="78">
        <v>5</v>
      </c>
      <c r="L27" s="78">
        <v>5</v>
      </c>
      <c r="M27" s="78">
        <v>5</v>
      </c>
      <c r="N27" s="78">
        <v>4</v>
      </c>
      <c r="O27" s="78">
        <v>4</v>
      </c>
      <c r="P27" s="78">
        <v>5</v>
      </c>
      <c r="Q27" s="78" t="s">
        <v>331</v>
      </c>
      <c r="R27" s="78">
        <v>5</v>
      </c>
      <c r="S27" s="78"/>
      <c r="T27" s="78"/>
      <c r="U27" s="78"/>
      <c r="V27" s="116">
        <f t="shared" si="0"/>
        <v>4</v>
      </c>
      <c r="W27" s="182">
        <f t="shared" si="1"/>
        <v>0</v>
      </c>
      <c r="X27" s="182">
        <f t="shared" si="2"/>
        <v>0</v>
      </c>
      <c r="Y27" s="182">
        <f t="shared" si="3"/>
        <v>0</v>
      </c>
      <c r="Z27" s="182">
        <f t="shared" si="4"/>
        <v>0</v>
      </c>
      <c r="AA27" s="182">
        <f t="shared" si="5"/>
        <v>2</v>
      </c>
      <c r="AB27" s="182">
        <f t="shared" si="6"/>
        <v>10</v>
      </c>
      <c r="AC27" s="182">
        <f t="shared" si="7"/>
        <v>12</v>
      </c>
      <c r="AD27" s="272">
        <f t="shared" si="8"/>
        <v>4.833333333333333</v>
      </c>
      <c r="AE27" s="90">
        <f t="shared" si="9"/>
        <v>0</v>
      </c>
      <c r="AF27" s="1"/>
      <c r="AG27" s="229">
        <f t="shared" si="10"/>
        <v>5</v>
      </c>
      <c r="AH27" s="229">
        <f t="shared" si="11"/>
        <v>5</v>
      </c>
      <c r="AI27" s="229">
        <f t="shared" si="12"/>
        <v>5</v>
      </c>
      <c r="AJ27" s="229">
        <f t="shared" si="13"/>
        <v>5</v>
      </c>
      <c r="AK27" s="229">
        <f t="shared" si="14"/>
        <v>5</v>
      </c>
      <c r="AL27" s="229">
        <f t="shared" si="15"/>
        <v>5</v>
      </c>
      <c r="AM27" s="229">
        <f t="shared" si="16"/>
        <v>5</v>
      </c>
      <c r="AN27" s="229">
        <f t="shared" si="17"/>
        <v>5</v>
      </c>
      <c r="AO27" s="229">
        <f t="shared" si="18"/>
        <v>4</v>
      </c>
      <c r="AP27" s="229">
        <f t="shared" si="19"/>
        <v>4</v>
      </c>
      <c r="AQ27" s="229">
        <f t="shared" si="20"/>
        <v>5</v>
      </c>
      <c r="AR27" s="229" t="str">
        <f t="shared" si="21"/>
        <v>А</v>
      </c>
      <c r="AS27" s="229">
        <f t="shared" si="22"/>
        <v>5</v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44" x14ac:dyDescent="0.25">
      <c r="A28" s="73">
        <v>23</v>
      </c>
      <c r="B28" s="190"/>
      <c r="C28" s="276" t="s">
        <v>31</v>
      </c>
      <c r="D28" s="336" t="s">
        <v>1182</v>
      </c>
      <c r="E28" s="391">
        <v>2535</v>
      </c>
      <c r="F28" s="78">
        <v>5</v>
      </c>
      <c r="G28" s="78">
        <v>5</v>
      </c>
      <c r="H28" s="78">
        <v>5</v>
      </c>
      <c r="I28" s="78">
        <v>5</v>
      </c>
      <c r="J28" s="78">
        <v>5</v>
      </c>
      <c r="K28" s="78">
        <v>5</v>
      </c>
      <c r="L28" s="78">
        <v>5</v>
      </c>
      <c r="M28" s="78">
        <v>4</v>
      </c>
      <c r="N28" s="78">
        <v>4</v>
      </c>
      <c r="O28" s="78">
        <v>4</v>
      </c>
      <c r="P28" s="78">
        <v>5</v>
      </c>
      <c r="Q28" s="78">
        <v>4</v>
      </c>
      <c r="R28" s="78">
        <v>5</v>
      </c>
      <c r="S28" s="78"/>
      <c r="T28" s="78"/>
      <c r="U28" s="78"/>
      <c r="V28" s="116">
        <f t="shared" si="0"/>
        <v>4</v>
      </c>
      <c r="W28" s="182">
        <f t="shared" si="1"/>
        <v>0</v>
      </c>
      <c r="X28" s="182">
        <f t="shared" si="2"/>
        <v>0</v>
      </c>
      <c r="Y28" s="182">
        <f t="shared" si="3"/>
        <v>0</v>
      </c>
      <c r="Z28" s="182">
        <f t="shared" si="4"/>
        <v>0</v>
      </c>
      <c r="AA28" s="182">
        <f t="shared" si="5"/>
        <v>4</v>
      </c>
      <c r="AB28" s="182">
        <f t="shared" si="6"/>
        <v>9</v>
      </c>
      <c r="AC28" s="182">
        <f t="shared" si="7"/>
        <v>13</v>
      </c>
      <c r="AD28" s="272">
        <f t="shared" si="8"/>
        <v>4.6923076923076925</v>
      </c>
      <c r="AE28" s="90">
        <f t="shared" si="9"/>
        <v>0</v>
      </c>
      <c r="AF28" s="1"/>
      <c r="AG28" s="229">
        <f t="shared" si="10"/>
        <v>5</v>
      </c>
      <c r="AH28" s="229">
        <f t="shared" si="11"/>
        <v>5</v>
      </c>
      <c r="AI28" s="229">
        <f t="shared" si="12"/>
        <v>5</v>
      </c>
      <c r="AJ28" s="229">
        <f t="shared" si="13"/>
        <v>5</v>
      </c>
      <c r="AK28" s="229">
        <f t="shared" si="14"/>
        <v>5</v>
      </c>
      <c r="AL28" s="229">
        <f t="shared" si="15"/>
        <v>5</v>
      </c>
      <c r="AM28" s="229">
        <f t="shared" si="16"/>
        <v>5</v>
      </c>
      <c r="AN28" s="229">
        <f t="shared" si="17"/>
        <v>4</v>
      </c>
      <c r="AO28" s="229">
        <f t="shared" si="18"/>
        <v>4</v>
      </c>
      <c r="AP28" s="229">
        <f t="shared" si="19"/>
        <v>4</v>
      </c>
      <c r="AQ28" s="229">
        <f t="shared" si="20"/>
        <v>5</v>
      </c>
      <c r="AR28" s="229">
        <f t="shared" si="21"/>
        <v>4</v>
      </c>
      <c r="AS28" s="229">
        <f t="shared" si="22"/>
        <v>5</v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26" x14ac:dyDescent="0.25">
      <c r="A29" s="73">
        <v>24</v>
      </c>
      <c r="B29" s="190"/>
      <c r="C29" s="276" t="s">
        <v>31</v>
      </c>
      <c r="D29" s="336" t="s">
        <v>1183</v>
      </c>
      <c r="E29" s="391">
        <v>2535</v>
      </c>
      <c r="F29" s="78">
        <v>5</v>
      </c>
      <c r="G29" s="78">
        <v>5</v>
      </c>
      <c r="H29" s="78">
        <v>5</v>
      </c>
      <c r="I29" s="78">
        <v>4</v>
      </c>
      <c r="J29" s="78">
        <v>4</v>
      </c>
      <c r="K29" s="78">
        <v>5</v>
      </c>
      <c r="L29" s="78">
        <v>4</v>
      </c>
      <c r="M29" s="78">
        <v>5</v>
      </c>
      <c r="N29" s="78">
        <v>4</v>
      </c>
      <c r="O29" s="78">
        <v>5</v>
      </c>
      <c r="P29" s="78">
        <v>3</v>
      </c>
      <c r="Q29" s="78">
        <v>3</v>
      </c>
      <c r="R29" s="78">
        <v>4</v>
      </c>
      <c r="S29" s="78"/>
      <c r="T29" s="78"/>
      <c r="U29" s="78"/>
      <c r="V29" s="116">
        <f t="shared" si="0"/>
        <v>3</v>
      </c>
      <c r="W29" s="182">
        <f t="shared" si="1"/>
        <v>0</v>
      </c>
      <c r="X29" s="182">
        <f t="shared" si="2"/>
        <v>0</v>
      </c>
      <c r="Y29" s="182">
        <f t="shared" si="3"/>
        <v>0</v>
      </c>
      <c r="Z29" s="182">
        <f t="shared" si="4"/>
        <v>2</v>
      </c>
      <c r="AA29" s="182">
        <f t="shared" si="5"/>
        <v>5</v>
      </c>
      <c r="AB29" s="182">
        <f t="shared" si="6"/>
        <v>6</v>
      </c>
      <c r="AC29" s="182">
        <f t="shared" si="7"/>
        <v>13</v>
      </c>
      <c r="AD29" s="272">
        <f t="shared" si="8"/>
        <v>4.3076923076923075</v>
      </c>
      <c r="AE29" s="90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>
        <f t="shared" si="12"/>
        <v>5</v>
      </c>
      <c r="AJ29" s="229">
        <f t="shared" si="13"/>
        <v>4</v>
      </c>
      <c r="AK29" s="229">
        <f t="shared" si="14"/>
        <v>4</v>
      </c>
      <c r="AL29" s="229">
        <f t="shared" si="15"/>
        <v>5</v>
      </c>
      <c r="AM29" s="229">
        <f t="shared" si="16"/>
        <v>4</v>
      </c>
      <c r="AN29" s="229">
        <f t="shared" si="17"/>
        <v>5</v>
      </c>
      <c r="AO29" s="229">
        <f t="shared" si="18"/>
        <v>4</v>
      </c>
      <c r="AP29" s="229">
        <f t="shared" si="19"/>
        <v>5</v>
      </c>
      <c r="AQ29" s="229">
        <f t="shared" si="20"/>
        <v>3</v>
      </c>
      <c r="AR29" s="229">
        <f t="shared" si="21"/>
        <v>3</v>
      </c>
      <c r="AS29" s="229">
        <f t="shared" si="22"/>
        <v>4</v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26" x14ac:dyDescent="0.25">
      <c r="A30" s="73">
        <v>25</v>
      </c>
      <c r="B30" s="190"/>
      <c r="C30" s="276" t="s">
        <v>31</v>
      </c>
      <c r="D30" s="336" t="s">
        <v>1184</v>
      </c>
      <c r="E30" s="391">
        <v>2535</v>
      </c>
      <c r="F30" s="78">
        <v>5</v>
      </c>
      <c r="G30" s="78">
        <v>5</v>
      </c>
      <c r="H30" s="78">
        <v>5</v>
      </c>
      <c r="I30" s="78">
        <v>5</v>
      </c>
      <c r="J30" s="78">
        <v>5</v>
      </c>
      <c r="K30" s="78">
        <v>5</v>
      </c>
      <c r="L30" s="78">
        <v>5</v>
      </c>
      <c r="M30" s="78">
        <v>5</v>
      </c>
      <c r="N30" s="78">
        <v>5</v>
      </c>
      <c r="O30" s="78">
        <v>5</v>
      </c>
      <c r="P30" s="78">
        <v>5</v>
      </c>
      <c r="Q30" s="78">
        <v>5</v>
      </c>
      <c r="R30" s="78">
        <v>5</v>
      </c>
      <c r="S30" s="78"/>
      <c r="T30" s="78"/>
      <c r="U30" s="78"/>
      <c r="V30" s="116">
        <f t="shared" si="0"/>
        <v>5</v>
      </c>
      <c r="W30" s="182">
        <f t="shared" si="1"/>
        <v>0</v>
      </c>
      <c r="X30" s="182">
        <f t="shared" si="2"/>
        <v>0</v>
      </c>
      <c r="Y30" s="182">
        <f t="shared" si="3"/>
        <v>0</v>
      </c>
      <c r="Z30" s="182">
        <f t="shared" si="4"/>
        <v>0</v>
      </c>
      <c r="AA30" s="182">
        <f t="shared" si="5"/>
        <v>0</v>
      </c>
      <c r="AB30" s="182">
        <f t="shared" si="6"/>
        <v>13</v>
      </c>
      <c r="AC30" s="182">
        <f t="shared" si="7"/>
        <v>13</v>
      </c>
      <c r="AD30" s="272">
        <f t="shared" si="8"/>
        <v>5</v>
      </c>
      <c r="AE30" s="90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>
        <f t="shared" si="12"/>
        <v>5</v>
      </c>
      <c r="AJ30" s="229">
        <f t="shared" si="13"/>
        <v>5</v>
      </c>
      <c r="AK30" s="229">
        <f t="shared" si="14"/>
        <v>5</v>
      </c>
      <c r="AL30" s="229">
        <f t="shared" si="15"/>
        <v>5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5</v>
      </c>
      <c r="AQ30" s="229">
        <f t="shared" si="20"/>
        <v>5</v>
      </c>
      <c r="AR30" s="229">
        <f t="shared" si="21"/>
        <v>5</v>
      </c>
      <c r="AS30" s="229">
        <f t="shared" si="22"/>
        <v>5</v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8" x14ac:dyDescent="0.25">
      <c r="A31" s="189"/>
      <c r="B31" s="190"/>
      <c r="C31" s="276"/>
      <c r="D31" s="336"/>
      <c r="E31" s="391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116"/>
      <c r="W31" s="182">
        <f t="shared" si="1"/>
        <v>0</v>
      </c>
      <c r="X31" s="182">
        <f t="shared" si="2"/>
        <v>0</v>
      </c>
      <c r="Y31" s="182">
        <f t="shared" si="3"/>
        <v>0</v>
      </c>
      <c r="Z31" s="182">
        <f t="shared" si="4"/>
        <v>0</v>
      </c>
      <c r="AA31" s="182">
        <f t="shared" si="5"/>
        <v>0</v>
      </c>
      <c r="AB31" s="182">
        <f t="shared" si="6"/>
        <v>0</v>
      </c>
      <c r="AC31" s="182">
        <f t="shared" si="7"/>
        <v>0</v>
      </c>
      <c r="AD31" s="272" t="str">
        <f t="shared" si="8"/>
        <v/>
      </c>
      <c r="AE31" s="90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189"/>
      <c r="B32" s="190"/>
      <c r="C32" s="103"/>
      <c r="D32" s="103"/>
      <c r="E32" s="103"/>
      <c r="F32" s="103"/>
      <c r="G32" s="103"/>
      <c r="H32" s="103"/>
      <c r="I32" s="103"/>
      <c r="J32" s="78"/>
      <c r="K32" s="78"/>
      <c r="L32" s="78"/>
      <c r="M32" s="78"/>
      <c r="N32" s="78"/>
      <c r="O32" s="78"/>
      <c r="P32" s="78"/>
      <c r="Q32" s="78"/>
      <c r="R32" s="93"/>
      <c r="S32" s="78"/>
      <c r="T32" s="78"/>
      <c r="U32" s="78"/>
      <c r="V32" s="116"/>
      <c r="W32" s="182">
        <f t="shared" si="1"/>
        <v>0</v>
      </c>
      <c r="X32" s="182">
        <f t="shared" si="2"/>
        <v>0</v>
      </c>
      <c r="Y32" s="182">
        <f t="shared" si="3"/>
        <v>0</v>
      </c>
      <c r="Z32" s="182">
        <f t="shared" si="4"/>
        <v>0</v>
      </c>
      <c r="AA32" s="182">
        <f t="shared" si="5"/>
        <v>0</v>
      </c>
      <c r="AB32" s="182">
        <f t="shared" si="6"/>
        <v>0</v>
      </c>
      <c r="AC32" s="182">
        <f t="shared" si="7"/>
        <v>0</v>
      </c>
      <c r="AD32" s="272" t="str">
        <f t="shared" si="8"/>
        <v/>
      </c>
      <c r="AE32" s="90">
        <f t="shared" si="9"/>
        <v>0</v>
      </c>
      <c r="AF32" s="1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189"/>
      <c r="B33" s="190"/>
      <c r="C33" s="103"/>
      <c r="D33" s="103"/>
      <c r="E33" s="103"/>
      <c r="F33" s="103"/>
      <c r="G33" s="103"/>
      <c r="H33" s="103"/>
      <c r="I33" s="103"/>
      <c r="J33" s="78"/>
      <c r="K33" s="78"/>
      <c r="L33" s="78"/>
      <c r="M33" s="78"/>
      <c r="N33" s="78"/>
      <c r="O33" s="78"/>
      <c r="P33" s="78"/>
      <c r="Q33" s="78"/>
      <c r="R33" s="93"/>
      <c r="S33" s="78"/>
      <c r="T33" s="78"/>
      <c r="U33" s="78"/>
      <c r="V33" s="116"/>
      <c r="W33" s="182">
        <f t="shared" si="1"/>
        <v>0</v>
      </c>
      <c r="X33" s="182">
        <f t="shared" si="2"/>
        <v>0</v>
      </c>
      <c r="Y33" s="182">
        <f t="shared" si="3"/>
        <v>0</v>
      </c>
      <c r="Z33" s="182">
        <f t="shared" si="4"/>
        <v>0</v>
      </c>
      <c r="AA33" s="182">
        <f t="shared" si="5"/>
        <v>0</v>
      </c>
      <c r="AB33" s="182">
        <f t="shared" si="6"/>
        <v>0</v>
      </c>
      <c r="AC33" s="182">
        <f t="shared" si="7"/>
        <v>0</v>
      </c>
      <c r="AD33" s="272" t="str">
        <f t="shared" si="8"/>
        <v/>
      </c>
      <c r="AE33" s="90">
        <f t="shared" si="9"/>
        <v>0</v>
      </c>
      <c r="AF33" s="1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189"/>
      <c r="B34" s="190"/>
      <c r="C34" s="103"/>
      <c r="D34" s="103"/>
      <c r="E34" s="103"/>
      <c r="F34" s="103"/>
      <c r="G34" s="103"/>
      <c r="H34" s="103"/>
      <c r="I34" s="103"/>
      <c r="J34" s="78"/>
      <c r="K34" s="78"/>
      <c r="L34" s="78"/>
      <c r="M34" s="78"/>
      <c r="N34" s="78"/>
      <c r="O34" s="78"/>
      <c r="P34" s="78"/>
      <c r="Q34" s="78"/>
      <c r="R34" s="93"/>
      <c r="S34" s="78"/>
      <c r="T34" s="78"/>
      <c r="U34" s="78"/>
      <c r="V34" s="116"/>
      <c r="W34" s="182">
        <f t="shared" si="1"/>
        <v>0</v>
      </c>
      <c r="X34" s="182">
        <f t="shared" si="2"/>
        <v>0</v>
      </c>
      <c r="Y34" s="182">
        <f t="shared" si="3"/>
        <v>0</v>
      </c>
      <c r="Z34" s="182">
        <f t="shared" si="4"/>
        <v>0</v>
      </c>
      <c r="AA34" s="182">
        <f t="shared" si="5"/>
        <v>0</v>
      </c>
      <c r="AB34" s="182">
        <f t="shared" si="6"/>
        <v>0</v>
      </c>
      <c r="AC34" s="182">
        <f t="shared" si="7"/>
        <v>0</v>
      </c>
      <c r="AD34" s="272" t="str">
        <f t="shared" si="8"/>
        <v/>
      </c>
      <c r="AE34" s="90">
        <f t="shared" si="9"/>
        <v>0</v>
      </c>
      <c r="AF34" s="1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189"/>
      <c r="B35" s="190"/>
      <c r="C35" s="103"/>
      <c r="D35" s="103"/>
      <c r="E35" s="103"/>
      <c r="F35" s="103"/>
      <c r="G35" s="103"/>
      <c r="H35" s="103"/>
      <c r="I35" s="103"/>
      <c r="J35" s="78"/>
      <c r="K35" s="78"/>
      <c r="L35" s="78"/>
      <c r="M35" s="78"/>
      <c r="N35" s="78"/>
      <c r="O35" s="78"/>
      <c r="P35" s="78"/>
      <c r="Q35" s="78"/>
      <c r="R35" s="93"/>
      <c r="S35" s="78"/>
      <c r="T35" s="78"/>
      <c r="U35" s="78"/>
      <c r="V35" s="116"/>
      <c r="W35" s="182">
        <f t="shared" si="1"/>
        <v>0</v>
      </c>
      <c r="X35" s="182">
        <f t="shared" si="2"/>
        <v>0</v>
      </c>
      <c r="Y35" s="182">
        <f t="shared" si="3"/>
        <v>0</v>
      </c>
      <c r="Z35" s="182">
        <f t="shared" si="4"/>
        <v>0</v>
      </c>
      <c r="AA35" s="182">
        <f t="shared" si="5"/>
        <v>0</v>
      </c>
      <c r="AB35" s="182">
        <f t="shared" si="6"/>
        <v>0</v>
      </c>
      <c r="AC35" s="182">
        <f t="shared" si="7"/>
        <v>0</v>
      </c>
      <c r="AD35" s="272" t="str">
        <f t="shared" si="8"/>
        <v/>
      </c>
      <c r="AE35" s="90">
        <f t="shared" si="9"/>
        <v>0</v>
      </c>
      <c r="AF35" s="1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/>
      <c r="B36" s="190"/>
      <c r="C36" s="103"/>
      <c r="D36" s="103"/>
      <c r="E36" s="103"/>
      <c r="F36" s="103"/>
      <c r="G36" s="103"/>
      <c r="H36" s="103"/>
      <c r="I36" s="103"/>
      <c r="J36" s="78"/>
      <c r="K36" s="78"/>
      <c r="L36" s="78"/>
      <c r="M36" s="78"/>
      <c r="N36" s="78"/>
      <c r="O36" s="78"/>
      <c r="P36" s="78"/>
      <c r="Q36" s="78"/>
      <c r="R36" s="93"/>
      <c r="S36" s="78"/>
      <c r="T36" s="78"/>
      <c r="U36" s="78"/>
      <c r="V36" s="116"/>
      <c r="W36" s="182">
        <f t="shared" si="1"/>
        <v>0</v>
      </c>
      <c r="X36" s="182">
        <f t="shared" si="2"/>
        <v>0</v>
      </c>
      <c r="Y36" s="182">
        <f t="shared" si="3"/>
        <v>0</v>
      </c>
      <c r="Z36" s="182">
        <f t="shared" si="4"/>
        <v>0</v>
      </c>
      <c r="AA36" s="182">
        <f t="shared" si="5"/>
        <v>0</v>
      </c>
      <c r="AB36" s="182">
        <f t="shared" si="6"/>
        <v>0</v>
      </c>
      <c r="AC36" s="182">
        <f t="shared" si="7"/>
        <v>0</v>
      </c>
      <c r="AD36" s="272" t="str">
        <f t="shared" si="8"/>
        <v/>
      </c>
      <c r="AE36" s="90">
        <f t="shared" si="9"/>
        <v>0</v>
      </c>
      <c r="AF36" s="1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7.399999999999999" x14ac:dyDescent="0.3">
      <c r="A37" s="73"/>
      <c r="B37" s="190"/>
      <c r="C37" s="276"/>
      <c r="D37" s="277"/>
      <c r="E37" s="116">
        <f>COUNTIF(E6:E36,"2535")</f>
        <v>25</v>
      </c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93"/>
      <c r="S37" s="78"/>
      <c r="T37" s="78"/>
      <c r="U37" s="78"/>
      <c r="V37" s="116"/>
      <c r="W37" s="182">
        <f t="shared" si="1"/>
        <v>0</v>
      </c>
      <c r="X37" s="182">
        <f t="shared" si="2"/>
        <v>0</v>
      </c>
      <c r="Y37" s="182">
        <f t="shared" si="3"/>
        <v>0</v>
      </c>
      <c r="Z37" s="182">
        <f t="shared" si="4"/>
        <v>0</v>
      </c>
      <c r="AA37" s="182">
        <f t="shared" si="5"/>
        <v>0</v>
      </c>
      <c r="AB37" s="182">
        <f t="shared" si="6"/>
        <v>0</v>
      </c>
      <c r="AC37" s="182">
        <f t="shared" si="7"/>
        <v>0</v>
      </c>
      <c r="AD37" s="272" t="str">
        <f t="shared" si="8"/>
        <v/>
      </c>
      <c r="AE37" s="90">
        <f t="shared" si="9"/>
        <v>0</v>
      </c>
      <c r="AF37" s="1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2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62</v>
      </c>
      <c r="D38" s="119"/>
      <c r="E38" s="116"/>
      <c r="F38" s="279">
        <f t="array" ref="F38:U45">AG38:AV45</f>
        <v>4.92</v>
      </c>
      <c r="G38" s="279">
        <v>4.96</v>
      </c>
      <c r="H38" s="279">
        <v>4.875</v>
      </c>
      <c r="I38" s="279">
        <v>4.958333333333333</v>
      </c>
      <c r="J38" s="279">
        <v>4.875</v>
      </c>
      <c r="K38" s="279">
        <v>4.833333333333333</v>
      </c>
      <c r="L38" s="279">
        <v>4.8</v>
      </c>
      <c r="M38" s="279">
        <v>4.96</v>
      </c>
      <c r="N38" s="279">
        <v>4.4800000000000004</v>
      </c>
      <c r="O38" s="121">
        <v>4.708333333333333</v>
      </c>
      <c r="P38" s="121">
        <v>4.75</v>
      </c>
      <c r="Q38" s="121">
        <v>4.583333333333333</v>
      </c>
      <c r="R38" s="121">
        <v>4.8</v>
      </c>
      <c r="S38" s="279" t="str">
        <v xml:space="preserve"> </v>
      </c>
      <c r="T38" s="279" t="str">
        <v xml:space="preserve"> </v>
      </c>
      <c r="U38" s="279" t="str">
        <v xml:space="preserve"> </v>
      </c>
      <c r="V38" s="116">
        <f>сводн.!T42</f>
        <v>4</v>
      </c>
      <c r="W38" s="226">
        <f>SUM(W6:W30)</f>
        <v>0</v>
      </c>
      <c r="X38" s="226">
        <f>SUM(X6:X30)</f>
        <v>0</v>
      </c>
      <c r="Y38" s="226">
        <f>SUM(Y6:Y30)-X38</f>
        <v>1</v>
      </c>
      <c r="Z38" s="226">
        <f>SUM(Z6:Z30)</f>
        <v>5</v>
      </c>
      <c r="AA38" s="226">
        <f>SUM(AA6:AA30)</f>
        <v>48</v>
      </c>
      <c r="AB38" s="226">
        <f>SUM(AB6:AB30)</f>
        <v>264</v>
      </c>
      <c r="AC38" s="226">
        <f t="shared" si="7"/>
        <v>318</v>
      </c>
      <c r="AD38" s="227">
        <f t="shared" si="8"/>
        <v>4.8081761006289305</v>
      </c>
      <c r="AE38" s="281"/>
      <c r="AF38" s="1"/>
      <c r="AG38" s="282">
        <f t="shared" ref="AG38:AV38" si="27">IF(COUNT(AG6:AG30)=0," ",SUM(AG6:AG30)/COUNT(AG6:AG30))</f>
        <v>4.92</v>
      </c>
      <c r="AH38" s="282">
        <f t="shared" si="27"/>
        <v>4.96</v>
      </c>
      <c r="AI38" s="282">
        <f t="shared" si="27"/>
        <v>4.875</v>
      </c>
      <c r="AJ38" s="282">
        <f t="shared" si="27"/>
        <v>4.958333333333333</v>
      </c>
      <c r="AK38" s="282">
        <f t="shared" si="27"/>
        <v>4.875</v>
      </c>
      <c r="AL38" s="282">
        <f t="shared" si="27"/>
        <v>4.833333333333333</v>
      </c>
      <c r="AM38" s="282">
        <f t="shared" si="27"/>
        <v>4.8</v>
      </c>
      <c r="AN38" s="282">
        <f t="shared" si="27"/>
        <v>4.96</v>
      </c>
      <c r="AO38" s="282">
        <f t="shared" si="27"/>
        <v>4.4800000000000004</v>
      </c>
      <c r="AP38" s="282">
        <f t="shared" si="27"/>
        <v>4.708333333333333</v>
      </c>
      <c r="AQ38" s="282">
        <f t="shared" si="27"/>
        <v>4.75</v>
      </c>
      <c r="AR38" s="282">
        <f t="shared" si="27"/>
        <v>4.583333333333333</v>
      </c>
      <c r="AS38" s="282">
        <f t="shared" si="27"/>
        <v>4.8</v>
      </c>
      <c r="AT38" s="282" t="str">
        <f t="shared" si="27"/>
        <v xml:space="preserve"> </v>
      </c>
      <c r="AU38" s="282" t="str">
        <f t="shared" si="27"/>
        <v xml:space="preserve"> </v>
      </c>
      <c r="AV38" s="283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63</v>
      </c>
      <c r="D39" s="128"/>
      <c r="E39" s="129"/>
      <c r="F39" s="284">
        <v>23</v>
      </c>
      <c r="G39" s="284">
        <v>24</v>
      </c>
      <c r="H39" s="284">
        <v>21</v>
      </c>
      <c r="I39" s="284">
        <v>23</v>
      </c>
      <c r="J39" s="284">
        <v>21</v>
      </c>
      <c r="K39" s="284">
        <v>20</v>
      </c>
      <c r="L39" s="284">
        <v>22</v>
      </c>
      <c r="M39" s="284">
        <v>24</v>
      </c>
      <c r="N39" s="284">
        <v>13</v>
      </c>
      <c r="O39" s="285">
        <v>18</v>
      </c>
      <c r="P39" s="285">
        <v>20</v>
      </c>
      <c r="Q39" s="285">
        <v>15</v>
      </c>
      <c r="R39" s="285">
        <v>20</v>
      </c>
      <c r="S39" s="284" t="str">
        <v>0</v>
      </c>
      <c r="T39" s="284" t="str">
        <v>0</v>
      </c>
      <c r="U39" s="284" t="str">
        <v xml:space="preserve"> </v>
      </c>
      <c r="V39" s="286">
        <f>IF(COUNTIF(V6:V30,5)=0,"0",COUNTIF(V6:V30,5))</f>
        <v>11</v>
      </c>
      <c r="W39" s="129"/>
      <c r="X39" s="287">
        <f>SUM(X38:AB38)</f>
        <v>318</v>
      </c>
      <c r="Y39" s="287"/>
      <c r="Z39" s="287"/>
      <c r="AA39" s="287"/>
      <c r="AB39" s="287"/>
      <c r="AC39" s="287"/>
      <c r="AD39" s="227"/>
      <c r="AE39" s="288"/>
      <c r="AG39" s="289">
        <f t="shared" ref="AG39:AU39" si="28">IF(COUNTIF(AG6:AG30,5)=0,"0",COUNTIF(AG6:AG30,5))</f>
        <v>23</v>
      </c>
      <c r="AH39" s="289">
        <f t="shared" si="28"/>
        <v>24</v>
      </c>
      <c r="AI39" s="289">
        <f t="shared" si="28"/>
        <v>21</v>
      </c>
      <c r="AJ39" s="289">
        <f t="shared" si="28"/>
        <v>23</v>
      </c>
      <c r="AK39" s="289">
        <f t="shared" si="28"/>
        <v>21</v>
      </c>
      <c r="AL39" s="289">
        <f t="shared" si="28"/>
        <v>20</v>
      </c>
      <c r="AM39" s="289">
        <f t="shared" si="28"/>
        <v>22</v>
      </c>
      <c r="AN39" s="289">
        <f t="shared" si="28"/>
        <v>24</v>
      </c>
      <c r="AO39" s="289">
        <f t="shared" si="28"/>
        <v>13</v>
      </c>
      <c r="AP39" s="289">
        <f t="shared" si="28"/>
        <v>18</v>
      </c>
      <c r="AQ39" s="289">
        <f t="shared" si="28"/>
        <v>20</v>
      </c>
      <c r="AR39" s="289">
        <f t="shared" si="28"/>
        <v>15</v>
      </c>
      <c r="AS39" s="289">
        <f t="shared" si="28"/>
        <v>20</v>
      </c>
      <c r="AT39" s="289" t="str">
        <f t="shared" si="28"/>
        <v>0</v>
      </c>
      <c r="AU39" s="289" t="str">
        <f t="shared" si="28"/>
        <v>0</v>
      </c>
      <c r="AV39" s="290" t="str">
        <f>IF(COUNTIF(AV6:AV30,5)=0," ",COUNTIF(AV6:AV30,5))</f>
        <v xml:space="preserve"> </v>
      </c>
      <c r="AW39" s="289"/>
      <c r="AX39" s="291"/>
      <c r="AY39" s="292"/>
      <c r="AZ39" s="292"/>
      <c r="BA39" s="292"/>
      <c r="BB39" s="292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  <c r="CG39" s="293"/>
      <c r="CH39" s="293"/>
      <c r="CI39" s="293"/>
      <c r="CJ39" s="293"/>
      <c r="CK39" s="293"/>
      <c r="CL39" s="293"/>
      <c r="CM39" s="293"/>
    </row>
    <row r="40" spans="1:102" ht="13.2" x14ac:dyDescent="0.25">
      <c r="A40" s="142"/>
      <c r="B40" s="142"/>
      <c r="C40" s="143" t="s">
        <v>64</v>
      </c>
      <c r="D40" s="143"/>
      <c r="E40" s="144"/>
      <c r="F40" s="294">
        <v>2</v>
      </c>
      <c r="G40" s="294">
        <v>1</v>
      </c>
      <c r="H40" s="294">
        <v>3</v>
      </c>
      <c r="I40" s="294">
        <v>1</v>
      </c>
      <c r="J40" s="294">
        <v>3</v>
      </c>
      <c r="K40" s="294">
        <v>4</v>
      </c>
      <c r="L40" s="294">
        <v>2</v>
      </c>
      <c r="M40" s="294">
        <v>1</v>
      </c>
      <c r="N40" s="294">
        <v>11</v>
      </c>
      <c r="O40" s="295">
        <v>5</v>
      </c>
      <c r="P40" s="295">
        <v>2</v>
      </c>
      <c r="Q40" s="295">
        <v>8</v>
      </c>
      <c r="R40" s="295">
        <v>5</v>
      </c>
      <c r="S40" s="294" t="str">
        <v>0</v>
      </c>
      <c r="T40" s="294" t="str">
        <v>0</v>
      </c>
      <c r="U40" s="294" t="str">
        <v xml:space="preserve"> </v>
      </c>
      <c r="V40" s="296">
        <f>IF(COUNTIF(V6:V30,4)=0,"0",COUNTIF(V6:V30,4))</f>
        <v>12</v>
      </c>
      <c r="W40" s="297"/>
      <c r="X40" s="297"/>
      <c r="Y40" s="297" t="str">
        <f>IF(COUNTIF(Y6:Y30,4)=0," ",COUNTIF(Y6:Y30,4))</f>
        <v xml:space="preserve"> </v>
      </c>
      <c r="Z40" s="297" t="str">
        <f>IF(COUNTIF(Z6:Z30,4)=0," ",COUNTIF(Z6:Z30,4))</f>
        <v xml:space="preserve"> </v>
      </c>
      <c r="AA40" s="297">
        <f>IF(COUNTIF(AA6:AA30,4)=0," ",COUNTIF(AA6:AA30,4))</f>
        <v>3</v>
      </c>
      <c r="AB40" s="297" t="str">
        <f>IF(COUNTIF(AB6:AB30,4)=0," ",COUNTIF(AB6:AB30,4))</f>
        <v xml:space="preserve"> </v>
      </c>
      <c r="AC40" s="297"/>
      <c r="AD40" s="297"/>
      <c r="AE40" s="298" t="str">
        <f>IF(COUNTIF(AE6:AE30,4)=0," ",COUNTIF(AE6:AE30,4))</f>
        <v xml:space="preserve"> </v>
      </c>
      <c r="AF40" s="297" t="str">
        <f>IF(COUNTIF(AF6:AF30,4)=0," ",COUNTIF(AF6:AF30,4))</f>
        <v xml:space="preserve"> </v>
      </c>
      <c r="AG40" s="297">
        <f t="shared" ref="AG40:AU40" si="29">IF(COUNTIF(AG6:AG30,4)=0,"0",COUNTIF(AG6:AG30,4))</f>
        <v>2</v>
      </c>
      <c r="AH40" s="297">
        <f t="shared" si="29"/>
        <v>1</v>
      </c>
      <c r="AI40" s="297">
        <f t="shared" si="29"/>
        <v>3</v>
      </c>
      <c r="AJ40" s="297">
        <f t="shared" si="29"/>
        <v>1</v>
      </c>
      <c r="AK40" s="297">
        <f t="shared" si="29"/>
        <v>3</v>
      </c>
      <c r="AL40" s="297">
        <f t="shared" si="29"/>
        <v>4</v>
      </c>
      <c r="AM40" s="297">
        <f t="shared" si="29"/>
        <v>2</v>
      </c>
      <c r="AN40" s="297">
        <f t="shared" si="29"/>
        <v>1</v>
      </c>
      <c r="AO40" s="297">
        <f t="shared" si="29"/>
        <v>11</v>
      </c>
      <c r="AP40" s="297">
        <f t="shared" si="29"/>
        <v>5</v>
      </c>
      <c r="AQ40" s="297">
        <f t="shared" si="29"/>
        <v>2</v>
      </c>
      <c r="AR40" s="297">
        <f t="shared" si="29"/>
        <v>8</v>
      </c>
      <c r="AS40" s="297">
        <f t="shared" si="29"/>
        <v>5</v>
      </c>
      <c r="AT40" s="297" t="str">
        <f t="shared" si="29"/>
        <v>0</v>
      </c>
      <c r="AU40" s="297" t="str">
        <f t="shared" si="29"/>
        <v>0</v>
      </c>
      <c r="AV40" s="299" t="str">
        <f>IF(COUNTIF(AV6:AV30,4)=0," ",COUNTIF(AV6:AV30,4))</f>
        <v xml:space="preserve"> </v>
      </c>
      <c r="AW40" s="297"/>
      <c r="AX40" s="300"/>
      <c r="AY40" s="301"/>
      <c r="AZ40" s="301"/>
      <c r="BA40" s="301"/>
      <c r="BB40" s="301"/>
      <c r="BC40" s="301"/>
      <c r="BD40" s="301"/>
      <c r="BE40" s="301"/>
      <c r="BF40" s="301"/>
      <c r="BG40" s="301"/>
      <c r="BH40" s="301"/>
      <c r="BI40" s="301"/>
      <c r="BJ40" s="301"/>
      <c r="BK40" s="301"/>
      <c r="BL40" s="301"/>
      <c r="BM40" s="301"/>
      <c r="BN40" s="301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</row>
    <row r="41" spans="1:102" ht="13.2" x14ac:dyDescent="0.25">
      <c r="A41" s="155"/>
      <c r="B41" s="155"/>
      <c r="C41" s="156" t="s">
        <v>65</v>
      </c>
      <c r="D41" s="156"/>
      <c r="E41" s="157"/>
      <c r="F41" s="303" t="str">
        <v>0</v>
      </c>
      <c r="G41" s="303" t="str">
        <v>0</v>
      </c>
      <c r="H41" s="303" t="str">
        <v>0</v>
      </c>
      <c r="I41" s="303" t="str">
        <v>0</v>
      </c>
      <c r="J41" s="303" t="str">
        <v>0</v>
      </c>
      <c r="K41" s="303" t="str">
        <v>0</v>
      </c>
      <c r="L41" s="303" t="str">
        <v>0</v>
      </c>
      <c r="M41" s="303" t="str">
        <v>0</v>
      </c>
      <c r="N41" s="303">
        <v>1</v>
      </c>
      <c r="O41" s="304">
        <v>1</v>
      </c>
      <c r="P41" s="304">
        <v>2</v>
      </c>
      <c r="Q41" s="304">
        <v>1</v>
      </c>
      <c r="R41" s="304" t="str">
        <v>0</v>
      </c>
      <c r="S41" s="303" t="str">
        <v>0</v>
      </c>
      <c r="T41" s="303" t="str">
        <v>0</v>
      </c>
      <c r="U41" s="303" t="str">
        <v xml:space="preserve"> </v>
      </c>
      <c r="V41" s="305">
        <f>IF(COUNTIF(V6:V30,3)=0,"0",COUNTIF(V6:V30,3))</f>
        <v>1</v>
      </c>
      <c r="W41" s="306"/>
      <c r="X41" s="306"/>
      <c r="Y41" s="306" t="str">
        <f>IF(COUNTIF(Y6:Y30,3)=0," ",COUNTIF(Y6:Y30,3))</f>
        <v xml:space="preserve"> </v>
      </c>
      <c r="Z41" s="306">
        <f>IF(COUNTIF(Z6:Z30,3)=0," ",COUNTIF(Z6:Z30,3))</f>
        <v>1</v>
      </c>
      <c r="AA41" s="306" t="str">
        <f>IF(COUNTIF(AA6:AA30,3)=0," ",COUNTIF(AA6:AA30,3))</f>
        <v xml:space="preserve"> </v>
      </c>
      <c r="AB41" s="306">
        <f>IF(COUNTIF(AB6:AB30,3)=0," ",COUNTIF(AB6:AB30,3))</f>
        <v>1</v>
      </c>
      <c r="AC41" s="306"/>
      <c r="AD41" s="306"/>
      <c r="AE41" s="307" t="str">
        <f>IF(COUNTIF(AE6:AE30,3)=0," ",COUNTIF(AE6:AE30,3))</f>
        <v xml:space="preserve"> </v>
      </c>
      <c r="AF41" s="306" t="str">
        <f>IF(COUNTIF(AF6:AF30,3)=0," ",COUNTIF(AF6:AF30,3))</f>
        <v xml:space="preserve"> </v>
      </c>
      <c r="AG41" s="306" t="str">
        <f t="shared" ref="AG41:AU41" si="30">IF(COUNTIF(AG6:AG30,3)=0,"0",COUNTIF(AG6:AG30,3))</f>
        <v>0</v>
      </c>
      <c r="AH41" s="306" t="str">
        <f t="shared" si="30"/>
        <v>0</v>
      </c>
      <c r="AI41" s="306" t="str">
        <f t="shared" si="30"/>
        <v>0</v>
      </c>
      <c r="AJ41" s="306" t="str">
        <f t="shared" si="30"/>
        <v>0</v>
      </c>
      <c r="AK41" s="306" t="str">
        <f t="shared" si="30"/>
        <v>0</v>
      </c>
      <c r="AL41" s="306" t="str">
        <f t="shared" si="30"/>
        <v>0</v>
      </c>
      <c r="AM41" s="306" t="str">
        <f t="shared" si="30"/>
        <v>0</v>
      </c>
      <c r="AN41" s="306" t="str">
        <f t="shared" si="30"/>
        <v>0</v>
      </c>
      <c r="AO41" s="306">
        <f t="shared" si="30"/>
        <v>1</v>
      </c>
      <c r="AP41" s="306">
        <f t="shared" si="30"/>
        <v>1</v>
      </c>
      <c r="AQ41" s="306">
        <f t="shared" si="30"/>
        <v>2</v>
      </c>
      <c r="AR41" s="306">
        <f t="shared" si="30"/>
        <v>1</v>
      </c>
      <c r="AS41" s="306" t="str">
        <f t="shared" si="30"/>
        <v>0</v>
      </c>
      <c r="AT41" s="306" t="str">
        <f t="shared" si="30"/>
        <v>0</v>
      </c>
      <c r="AU41" s="306" t="str">
        <f t="shared" si="30"/>
        <v>0</v>
      </c>
      <c r="AV41" s="308" t="str">
        <f>IF(COUNTIF(AV6:AV30,3)=0," ",COUNTIF(AV6:AV30,3))</f>
        <v xml:space="preserve"> </v>
      </c>
      <c r="AW41" s="306"/>
      <c r="AX41" s="309"/>
      <c r="AY41" s="310"/>
      <c r="AZ41" s="310"/>
      <c r="BA41" s="310"/>
      <c r="BB41" s="310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1"/>
      <c r="BP41" s="311"/>
      <c r="BQ41" s="311"/>
      <c r="BR41" s="311"/>
      <c r="BS41" s="311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1"/>
      <c r="CJ41" s="311"/>
      <c r="CK41" s="311"/>
      <c r="CL41" s="311"/>
      <c r="CM41" s="311"/>
    </row>
    <row r="42" spans="1:102" ht="13.2" x14ac:dyDescent="0.25">
      <c r="A42" s="118"/>
      <c r="B42" s="118"/>
      <c r="C42" s="119" t="s">
        <v>66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1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>
        <f>IF(COUNTIF(V6:V30,2)=0,"0",COUNTIF(V6:V30,2))</f>
        <v>1</v>
      </c>
      <c r="W42" s="230"/>
      <c r="X42" s="230"/>
      <c r="Y42" s="230" t="str">
        <f>IF(COUNTIF(Y6:Y30,2)=0," ",COUNTIF(Y6:Y30,2))</f>
        <v xml:space="preserve"> </v>
      </c>
      <c r="Z42" s="230">
        <f>IF(COUNTIF(Z6:Z30,2)=0," ",COUNTIF(Z6:Z30,2))</f>
        <v>1</v>
      </c>
      <c r="AA42" s="230">
        <f>IF(COUNTIF(AA6:AA30,2)=0," ",COUNTIF(AA6:AA30,2))</f>
        <v>6</v>
      </c>
      <c r="AB42" s="230" t="str">
        <f>IF(COUNTIF(AB6:AB30,2)=0," ",COUNTIF(AB6:AB30,2))</f>
        <v xml:space="preserve"> </v>
      </c>
      <c r="AC42" s="230"/>
      <c r="AD42" s="230"/>
      <c r="AE42" s="312" t="str">
        <f>IF(COUNTIF(AE6:AE30,2)=0," ",COUNTIF(AE6:AE30,2))</f>
        <v xml:space="preserve"> </v>
      </c>
      <c r="AF42" s="230" t="str">
        <f>IF(COUNTIF(AF6:AF30,2)=0," ",COUNTIF(AF6:AF30,2))</f>
        <v xml:space="preserve"> </v>
      </c>
      <c r="AG42" s="230">
        <f t="shared" ref="AG42:AV42" si="31">COUNTIF(AG6:AG30,2)+COUNTIF(AG6:AG30,"д")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1</v>
      </c>
      <c r="AN42" s="230">
        <f t="shared" si="31"/>
        <v>0</v>
      </c>
      <c r="AO42" s="230">
        <f t="shared" si="31"/>
        <v>0</v>
      </c>
      <c r="AP42" s="230">
        <f t="shared" si="31"/>
        <v>0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67</v>
      </c>
      <c r="D43" s="119"/>
      <c r="E43" s="116"/>
      <c r="F43" s="78">
        <v>0</v>
      </c>
      <c r="G43" s="78">
        <v>0</v>
      </c>
      <c r="H43" s="78">
        <v>1</v>
      </c>
      <c r="I43" s="78">
        <v>1</v>
      </c>
      <c r="J43" s="78">
        <v>1</v>
      </c>
      <c r="K43" s="78">
        <v>1</v>
      </c>
      <c r="L43" s="78">
        <v>0</v>
      </c>
      <c r="M43" s="78">
        <v>0</v>
      </c>
      <c r="N43" s="78">
        <v>0</v>
      </c>
      <c r="O43" s="93">
        <v>1</v>
      </c>
      <c r="P43" s="93">
        <v>1</v>
      </c>
      <c r="Q43" s="93">
        <v>1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COUNTBLANK(AD6:AD30)</f>
        <v>0</v>
      </c>
      <c r="AE43" s="312" t="str">
        <f>IF(COUNTIF(AE6:AE30,"б")=0," ",COUNTIF(AE6:AE30,"б"))</f>
        <v xml:space="preserve"> </v>
      </c>
      <c r="AF43" s="313">
        <f t="shared" ref="AF43:BK43" si="33">IF(COUNTIF(AF6:AF30,"б")=0+COUNTIF(AF6:AF30,"а")=0,"0",COUNTIF(AF6:AF30,"б")+COUNTIF(AF6:AF30,"а"))</f>
        <v>0</v>
      </c>
      <c r="AG43" s="313">
        <f t="shared" si="33"/>
        <v>0</v>
      </c>
      <c r="AH43" s="313">
        <f t="shared" si="33"/>
        <v>0</v>
      </c>
      <c r="AI43" s="313">
        <f t="shared" si="33"/>
        <v>1</v>
      </c>
      <c r="AJ43" s="313">
        <f t="shared" si="33"/>
        <v>1</v>
      </c>
      <c r="AK43" s="313">
        <f t="shared" si="33"/>
        <v>1</v>
      </c>
      <c r="AL43" s="313">
        <f t="shared" si="33"/>
        <v>1</v>
      </c>
      <c r="AM43" s="313">
        <f t="shared" si="33"/>
        <v>0</v>
      </c>
      <c r="AN43" s="313">
        <f t="shared" si="33"/>
        <v>0</v>
      </c>
      <c r="AO43" s="313">
        <f t="shared" si="33"/>
        <v>0</v>
      </c>
      <c r="AP43" s="313">
        <f t="shared" si="33"/>
        <v>1</v>
      </c>
      <c r="AQ43" s="313">
        <f t="shared" si="33"/>
        <v>1</v>
      </c>
      <c r="AR43" s="313">
        <f t="shared" si="33"/>
        <v>1</v>
      </c>
      <c r="AS43" s="313">
        <f t="shared" si="33"/>
        <v>0</v>
      </c>
      <c r="AT43" s="313">
        <f t="shared" si="33"/>
        <v>0</v>
      </c>
      <c r="AU43" s="313">
        <f t="shared" si="33"/>
        <v>0</v>
      </c>
      <c r="AV43" s="313">
        <f t="shared" si="33"/>
        <v>0</v>
      </c>
      <c r="AW43" s="313">
        <f t="shared" si="33"/>
        <v>0</v>
      </c>
      <c r="AX43" s="313">
        <f t="shared" si="33"/>
        <v>0</v>
      </c>
      <c r="AY43" s="313">
        <f t="shared" si="33"/>
        <v>0</v>
      </c>
      <c r="AZ43" s="313">
        <f t="shared" si="33"/>
        <v>0</v>
      </c>
      <c r="BA43" s="313">
        <f t="shared" si="33"/>
        <v>0</v>
      </c>
      <c r="BB43" s="313">
        <f t="shared" si="33"/>
        <v>0</v>
      </c>
      <c r="BC43" s="313">
        <f t="shared" si="33"/>
        <v>0</v>
      </c>
      <c r="BD43" s="313">
        <f t="shared" si="33"/>
        <v>0</v>
      </c>
      <c r="BE43" s="313">
        <f t="shared" si="33"/>
        <v>0</v>
      </c>
      <c r="BF43" s="313">
        <f t="shared" si="33"/>
        <v>0</v>
      </c>
      <c r="BG43" s="313">
        <f t="shared" si="33"/>
        <v>0</v>
      </c>
      <c r="BH43" s="313">
        <f t="shared" si="33"/>
        <v>0</v>
      </c>
      <c r="BI43" s="313">
        <f t="shared" si="33"/>
        <v>0</v>
      </c>
      <c r="BJ43" s="313">
        <f t="shared" si="33"/>
        <v>0</v>
      </c>
      <c r="BK43" s="313">
        <f t="shared" si="33"/>
        <v>0</v>
      </c>
      <c r="BL43" s="313">
        <f t="shared" ref="BL43:CB43" si="34">IF(COUNTIF(BL6:BL30,"б")=0+COUNTIF(BL6:BL30,"а")=0,"0",COUNTIF(BL6:BL30,"б")+COUNTIF(BL6:BL30,"а"))</f>
        <v>0</v>
      </c>
      <c r="BM43" s="313">
        <f t="shared" si="34"/>
        <v>0</v>
      </c>
      <c r="BN43" s="313">
        <f t="shared" si="34"/>
        <v>0</v>
      </c>
      <c r="BO43" s="313">
        <f t="shared" si="34"/>
        <v>0</v>
      </c>
      <c r="BP43" s="313">
        <f t="shared" si="34"/>
        <v>0</v>
      </c>
      <c r="BQ43" s="313">
        <f t="shared" si="34"/>
        <v>0</v>
      </c>
      <c r="BR43" s="313">
        <f t="shared" si="34"/>
        <v>0</v>
      </c>
      <c r="BS43" s="313">
        <f t="shared" si="34"/>
        <v>0</v>
      </c>
      <c r="BT43" s="313">
        <f t="shared" si="34"/>
        <v>0</v>
      </c>
      <c r="BU43" s="313">
        <f t="shared" si="34"/>
        <v>0</v>
      </c>
      <c r="BV43" s="313">
        <f t="shared" si="34"/>
        <v>0</v>
      </c>
      <c r="BW43" s="313">
        <f t="shared" si="34"/>
        <v>0</v>
      </c>
      <c r="BX43" s="313">
        <f t="shared" si="34"/>
        <v>0</v>
      </c>
      <c r="BY43" s="313">
        <f t="shared" si="34"/>
        <v>0</v>
      </c>
      <c r="BZ43" s="313">
        <f t="shared" si="34"/>
        <v>0</v>
      </c>
      <c r="CA43" s="313">
        <f t="shared" si="34"/>
        <v>0</v>
      </c>
      <c r="CB43" s="313">
        <f t="shared" si="34"/>
        <v>0</v>
      </c>
    </row>
    <row r="44" spans="1:102" ht="13.2" x14ac:dyDescent="0.25">
      <c r="A44" s="118"/>
      <c r="B44" s="118"/>
      <c r="C44" s="119" t="s">
        <v>68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IF(COUNTIF(V6:V30,"з")=0,"0",COUNTIF(V6:V30,"з"))</f>
        <v>0</v>
      </c>
      <c r="W44" s="230"/>
      <c r="X44" s="230"/>
      <c r="Y44" s="230" t="str">
        <f>IF(COUNTIF(Y6:Y30,"з")=0," ",COUNTIF(Y6:Y30,"з"))</f>
        <v xml:space="preserve"> </v>
      </c>
      <c r="Z44" s="230" t="str">
        <f>IF(COUNTIF(Z6:Z30,"з")=0," ",COUNTIF(Z6:Z30,"з"))</f>
        <v xml:space="preserve"> </v>
      </c>
      <c r="AA44" s="230" t="str">
        <f>IF(COUNTIF(AA6:AA30,"з")=0," ",COUNTIF(AA6:AA30,"з"))</f>
        <v xml:space="preserve"> </v>
      </c>
      <c r="AB44" s="230" t="str">
        <f>IF(COUNTIF(AB6:AB30,"з")=0," ",COUNTIF(AB6:AB30,"з"))</f>
        <v xml:space="preserve"> </v>
      </c>
      <c r="AC44" s="230"/>
      <c r="AD44" s="230" t="str">
        <f>IF(COUNTIF(AD6:AD30,"з")=0," ",COUNTIF(AD6:AD30,"з"))</f>
        <v xml:space="preserve"> </v>
      </c>
      <c r="AE44" s="312" t="str">
        <f>IF(COUNTIF(AE6:AE30,"з")=0," ",COUNTIF(AE6:AE30,"з"))</f>
        <v xml:space="preserve"> </v>
      </c>
      <c r="AF44" s="230" t="str">
        <f>IF(COUNTIF(AF6:AF30,"з")=0," ",COUNTIF(AF6:AF30,"з"))</f>
        <v xml:space="preserve"> </v>
      </c>
      <c r="AG44" s="230" t="str">
        <f t="shared" ref="AG44:AW44" si="35">IF(COUNTIF(AG6:AG30,"з")=0,"0",COUNTIF(AG6:AG30,"з"))</f>
        <v>0</v>
      </c>
      <c r="AH44" s="230" t="str">
        <f t="shared" si="35"/>
        <v>0</v>
      </c>
      <c r="AI44" s="230" t="str">
        <f t="shared" si="35"/>
        <v>0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69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IF(COUNTIF(V6:V30,"н")=0,"0",COUNTIF(V6:V30,"н"))</f>
        <v>0</v>
      </c>
      <c r="W45" s="230"/>
      <c r="X45" s="230"/>
      <c r="Y45" s="230" t="str">
        <f>IF(COUNTIF(Y6:Y30,"н")=0," ",COUNTIF(Y6:Y30,"н"))</f>
        <v xml:space="preserve"> </v>
      </c>
      <c r="Z45" s="230" t="str">
        <f>IF(COUNTIF(Z6:Z30,"н")=0," ",COUNTIF(Z6:Z30,"н"))</f>
        <v xml:space="preserve"> </v>
      </c>
      <c r="AA45" s="230" t="str">
        <f>IF(COUNTIF(AA6:AA30,"н")=0," ",COUNTIF(AA6:AA30,"н"))</f>
        <v xml:space="preserve"> </v>
      </c>
      <c r="AB45" s="230" t="str">
        <f>IF(COUNTIF(AB6:AB30,"н")=0," ",COUNTIF(AB6:AB30,"н"))</f>
        <v xml:space="preserve"> </v>
      </c>
      <c r="AC45" s="230"/>
      <c r="AD45" s="230" t="str">
        <f>IF(COUNTIF(AD6:AD30,"н")=0," ",COUNTIF(AD6:AD30,"н"))</f>
        <v xml:space="preserve"> </v>
      </c>
      <c r="AE45" s="312" t="str">
        <f>IF(COUNTIF(AE6:AE30,"н")=0," ",COUNTIF(AE6:AE30,"н"))</f>
        <v xml:space="preserve"> </v>
      </c>
      <c r="AF45" s="230" t="str">
        <f>IF(COUNTIF(AF6:AF30,"н")=0," ",COUNTIF(AF6:AF30,"н"))</f>
        <v xml:space="preserve"> </v>
      </c>
      <c r="AG45" s="230" t="str">
        <f t="shared" ref="AG45:AW45" si="36">IF(COUNTIF(AG6:AG30,"н")=0,"0",COUNTIF(AG6:AG30,"н"))</f>
        <v>0</v>
      </c>
      <c r="AH45" s="230" t="str">
        <f t="shared" si="36"/>
        <v>0</v>
      </c>
      <c r="AI45" s="230" t="str">
        <f t="shared" si="36"/>
        <v>0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E46" s="241"/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E47" s="241"/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E48" s="241"/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1048576" ht="13.2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44019.541676273147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760</v>
      </c>
      <c r="G2" s="382"/>
      <c r="H2" s="382"/>
      <c r="I2" s="382"/>
      <c r="J2" s="382"/>
      <c r="K2" s="382"/>
      <c r="L2" s="382"/>
      <c r="M2" s="382"/>
      <c r="N2" s="393" t="s">
        <v>2</v>
      </c>
      <c r="O2" s="245"/>
      <c r="P2" s="394"/>
      <c r="Q2" s="395"/>
      <c r="R2" s="395"/>
      <c r="S2" s="395" t="s">
        <v>277</v>
      </c>
      <c r="T2" s="395"/>
      <c r="U2" s="103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2551</v>
      </c>
      <c r="B3" s="29"/>
      <c r="C3" s="29"/>
      <c r="D3" s="30" t="s">
        <v>3</v>
      </c>
      <c r="E3" s="31"/>
      <c r="F3" s="33" t="s">
        <v>1185</v>
      </c>
      <c r="G3" s="33" t="s">
        <v>1157</v>
      </c>
      <c r="H3" s="33" t="s">
        <v>1186</v>
      </c>
      <c r="I3" s="33"/>
      <c r="J3" s="33"/>
      <c r="K3" s="33" t="s">
        <v>521</v>
      </c>
      <c r="L3" s="33" t="s">
        <v>830</v>
      </c>
      <c r="M3" s="33" t="s">
        <v>667</v>
      </c>
      <c r="N3" s="33" t="s">
        <v>693</v>
      </c>
      <c r="O3" s="33" t="s">
        <v>694</v>
      </c>
      <c r="P3" s="194" t="s">
        <v>1006</v>
      </c>
      <c r="Q3" s="194" t="s">
        <v>639</v>
      </c>
      <c r="R3" s="33"/>
      <c r="S3" s="194">
        <v>43784</v>
      </c>
      <c r="T3" s="33" t="s">
        <v>406</v>
      </c>
      <c r="U3" s="103"/>
      <c r="V3" s="377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8"/>
      <c r="H4" s="44"/>
      <c r="I4" s="44"/>
      <c r="J4" s="44"/>
      <c r="K4" s="48"/>
      <c r="L4" s="48"/>
      <c r="M4" s="44"/>
      <c r="N4" s="44"/>
      <c r="O4" s="48"/>
      <c r="P4" s="45"/>
      <c r="Q4" s="45"/>
      <c r="R4" s="48"/>
      <c r="S4" s="45"/>
      <c r="T4" s="48"/>
      <c r="U4" s="103"/>
      <c r="V4" s="378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1007</v>
      </c>
      <c r="G5" s="56" t="s">
        <v>1009</v>
      </c>
      <c r="H5" s="57" t="s">
        <v>1008</v>
      </c>
      <c r="I5" s="61" t="s">
        <v>1187</v>
      </c>
      <c r="J5" s="57" t="s">
        <v>1011</v>
      </c>
      <c r="K5" s="56" t="s">
        <v>20</v>
      </c>
      <c r="L5" s="56" t="s">
        <v>1010</v>
      </c>
      <c r="M5" s="56" t="s">
        <v>1013</v>
      </c>
      <c r="N5" s="260" t="s">
        <v>1015</v>
      </c>
      <c r="O5" s="56" t="s">
        <v>766</v>
      </c>
      <c r="P5" s="57" t="s">
        <v>1188</v>
      </c>
      <c r="Q5" s="57" t="s">
        <v>1189</v>
      </c>
      <c r="R5" s="56"/>
      <c r="S5" s="57" t="s">
        <v>1190</v>
      </c>
      <c r="T5" s="56" t="s">
        <v>766</v>
      </c>
      <c r="U5" s="261"/>
      <c r="V5" s="379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17.399999999999999" x14ac:dyDescent="0.3">
      <c r="A6" s="73">
        <v>1</v>
      </c>
      <c r="B6" s="74" t="s">
        <v>287</v>
      </c>
      <c r="C6" s="276" t="s">
        <v>137</v>
      </c>
      <c r="D6" s="277" t="s">
        <v>1191</v>
      </c>
      <c r="E6" s="77">
        <v>2551</v>
      </c>
      <c r="F6" s="78">
        <v>5</v>
      </c>
      <c r="G6" s="78">
        <v>5</v>
      </c>
      <c r="H6" s="78">
        <v>5</v>
      </c>
      <c r="I6" s="78"/>
      <c r="J6" s="78">
        <v>5</v>
      </c>
      <c r="K6" s="78">
        <v>5</v>
      </c>
      <c r="L6" s="78">
        <v>5</v>
      </c>
      <c r="M6" s="78">
        <v>5</v>
      </c>
      <c r="N6" s="78">
        <v>4</v>
      </c>
      <c r="O6" s="78">
        <v>5</v>
      </c>
      <c r="P6" s="78">
        <v>4</v>
      </c>
      <c r="Q6" s="78">
        <v>4</v>
      </c>
      <c r="R6" s="78"/>
      <c r="S6" s="78">
        <v>5</v>
      </c>
      <c r="T6" s="78">
        <v>5</v>
      </c>
      <c r="U6" s="78"/>
      <c r="V6" s="230">
        <f t="shared" ref="V6:V37" si="0">IF(AC6&gt;0,IF(SUM(X6:Y6)/AC6&gt;0,2,IF(AND(SUM(X6:Y6)/AC6=0,Z6/AC6&gt;0),3,IF(AND((AB6/AC6+AA6/AC6)=1,AA6/AC6&gt;0),4,5))),0)</f>
        <v>4</v>
      </c>
      <c r="W6" s="182">
        <f t="shared" ref="W6:W37" si="1">COUNTIF(AG6:AV6,"б")</f>
        <v>0</v>
      </c>
      <c r="X6" s="182">
        <f t="shared" ref="X6:X16" si="2">COUNTIF(AG6:AV6,"д")</f>
        <v>0</v>
      </c>
      <c r="Y6" s="182">
        <f t="shared" ref="Y6:Y37" si="3">COUNTIF(AG6:AV6,2)+COUNTIF(AG6:AV6,"н")+COUNTIF(AG6:AV6,"д")</f>
        <v>0</v>
      </c>
      <c r="Z6" s="182">
        <f t="shared" ref="Z6:Z37" si="4">COUNTIF(AG6:AV6,Z$5)</f>
        <v>0</v>
      </c>
      <c r="AA6" s="182">
        <f t="shared" ref="AA6:AA37" si="5">COUNTIF(AG6:AV6,AA$5)</f>
        <v>3</v>
      </c>
      <c r="AB6" s="182">
        <f t="shared" ref="AB6:AB37" si="6">COUNTIF(AG6:AV6,AB$5)</f>
        <v>10</v>
      </c>
      <c r="AC6" s="182">
        <f t="shared" ref="AC6:AC38" si="7">SUM(X6:AB6)</f>
        <v>13</v>
      </c>
      <c r="AD6" s="272">
        <f t="shared" ref="AD6:AD38" si="8">IF(ISERROR(((X6+Y6)*2+Z6*3+AA6*4+AB6*5)/SUM(X6,Y6:AB6)),"",((X6+Y6)*2+Z6*3+AA6*4+AB6*5)/SUM(X6,Y6:AB6))</f>
        <v>4.7692307692307692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 t="str">
        <f t="shared" ref="AJ6:AJ37" si="13">IF(ISERROR(VALUE(LEFT(I6))),LEFT(I6),VALUE(LEFT(I6)))</f>
        <v/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5</v>
      </c>
      <c r="AM6" s="229">
        <f t="shared" ref="AM6:AM37" si="16">IF(ISERROR(VALUE(LEFT(L6))),LEFT(L6),VALUE(LEFT(L6)))</f>
        <v>5</v>
      </c>
      <c r="AN6" s="229">
        <f t="shared" ref="AN6:AN37" si="17">IF(ISERROR(VALUE(LEFT(M6))),LEFT(M6),VALUE(LEFT(M6)))</f>
        <v>5</v>
      </c>
      <c r="AO6" s="229">
        <f t="shared" ref="AO6:AO37" si="18">IF(ISERROR(VALUE(LEFT(N6))),LEFT(N6),VALUE(LEFT(N6)))</f>
        <v>4</v>
      </c>
      <c r="AP6" s="229">
        <f t="shared" ref="AP6:AP37" si="19">IF(ISERROR(VALUE(LEFT(O6))),LEFT(O6),VALUE(LEFT(O6)))</f>
        <v>5</v>
      </c>
      <c r="AQ6" s="229">
        <f t="shared" ref="AQ6:AQ37" si="20">IF(ISERROR(VALUE(LEFT(P6))),LEFT(P6),VALUE(LEFT(P6)))</f>
        <v>4</v>
      </c>
      <c r="AR6" s="229">
        <f t="shared" ref="AR6:AR37" si="21">IF(ISERROR(VALUE(LEFT(Q6))),LEFT(Q6),VALUE(LEFT(Q6)))</f>
        <v>4</v>
      </c>
      <c r="AS6" s="229" t="str">
        <f t="shared" ref="AS6:AS37" si="22">IF(ISERROR(VALUE(LEFT(R6))),LEFT(R6),VALUE(LEFT(R6)))</f>
        <v/>
      </c>
      <c r="AT6" s="229">
        <f t="shared" ref="AT6:AT37" si="23">IF(ISERROR(VALUE(LEFT(S6))),LEFT(S6),VALUE(LEFT(S6)))</f>
        <v>5</v>
      </c>
      <c r="AU6" s="229">
        <f t="shared" ref="AU6:AU37" si="24">IF(ISERROR(VALUE(LEFT(T6))),LEFT(T6),VALUE(LEFT(T6)))</f>
        <v>5</v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v>2</v>
      </c>
      <c r="B7" s="74" t="s">
        <v>287</v>
      </c>
      <c r="C7" s="276" t="s">
        <v>31</v>
      </c>
      <c r="D7" s="277" t="s">
        <v>1192</v>
      </c>
      <c r="E7" s="77">
        <v>2551</v>
      </c>
      <c r="F7" s="78">
        <v>5</v>
      </c>
      <c r="G7" s="78">
        <v>4</v>
      </c>
      <c r="H7" s="78">
        <v>5</v>
      </c>
      <c r="I7" s="78"/>
      <c r="J7" s="78">
        <v>5</v>
      </c>
      <c r="K7" s="78">
        <v>5</v>
      </c>
      <c r="L7" s="78">
        <v>4</v>
      </c>
      <c r="M7" s="78">
        <v>5</v>
      </c>
      <c r="N7" s="78">
        <v>4</v>
      </c>
      <c r="O7" s="78">
        <v>4</v>
      </c>
      <c r="P7" s="78">
        <v>4</v>
      </c>
      <c r="Q7" s="78">
        <v>4</v>
      </c>
      <c r="R7" s="78"/>
      <c r="S7" s="78">
        <v>4</v>
      </c>
      <c r="T7" s="78">
        <v>4</v>
      </c>
      <c r="U7" s="78"/>
      <c r="V7" s="230">
        <f t="shared" si="0"/>
        <v>4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0</v>
      </c>
      <c r="AA7" s="182">
        <f t="shared" si="5"/>
        <v>8</v>
      </c>
      <c r="AB7" s="182">
        <f t="shared" si="6"/>
        <v>5</v>
      </c>
      <c r="AC7" s="182">
        <f t="shared" si="7"/>
        <v>13</v>
      </c>
      <c r="AD7" s="272">
        <f t="shared" si="8"/>
        <v>4.384615384615385</v>
      </c>
      <c r="AE7" s="90">
        <f t="shared" si="9"/>
        <v>0</v>
      </c>
      <c r="AG7" s="229">
        <f t="shared" si="10"/>
        <v>5</v>
      </c>
      <c r="AH7" s="229">
        <f t="shared" si="11"/>
        <v>4</v>
      </c>
      <c r="AI7" s="229">
        <f t="shared" si="12"/>
        <v>5</v>
      </c>
      <c r="AJ7" s="229" t="str">
        <f t="shared" si="13"/>
        <v/>
      </c>
      <c r="AK7" s="229">
        <f t="shared" si="14"/>
        <v>5</v>
      </c>
      <c r="AL7" s="229">
        <f t="shared" si="15"/>
        <v>5</v>
      </c>
      <c r="AM7" s="229">
        <f t="shared" si="16"/>
        <v>4</v>
      </c>
      <c r="AN7" s="229">
        <f t="shared" si="17"/>
        <v>5</v>
      </c>
      <c r="AO7" s="229">
        <f t="shared" si="18"/>
        <v>4</v>
      </c>
      <c r="AP7" s="229">
        <f t="shared" si="19"/>
        <v>4</v>
      </c>
      <c r="AQ7" s="229">
        <f t="shared" si="20"/>
        <v>4</v>
      </c>
      <c r="AR7" s="229">
        <f t="shared" si="21"/>
        <v>4</v>
      </c>
      <c r="AS7" s="229" t="str">
        <f t="shared" si="22"/>
        <v/>
      </c>
      <c r="AT7" s="229">
        <f t="shared" si="23"/>
        <v>4</v>
      </c>
      <c r="AU7" s="229">
        <f t="shared" si="24"/>
        <v>4</v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v>3</v>
      </c>
      <c r="B8" s="74" t="s">
        <v>287</v>
      </c>
      <c r="C8" s="276" t="s">
        <v>31</v>
      </c>
      <c r="D8" s="277" t="s">
        <v>1193</v>
      </c>
      <c r="E8" s="77">
        <v>2551</v>
      </c>
      <c r="F8" s="78">
        <v>5</v>
      </c>
      <c r="G8" s="78">
        <v>4</v>
      </c>
      <c r="H8" s="78">
        <v>5</v>
      </c>
      <c r="I8" s="78"/>
      <c r="J8" s="78">
        <v>5</v>
      </c>
      <c r="K8" s="78">
        <v>5</v>
      </c>
      <c r="L8" s="78">
        <v>5</v>
      </c>
      <c r="M8" s="78">
        <v>5</v>
      </c>
      <c r="N8" s="78">
        <v>5</v>
      </c>
      <c r="O8" s="78">
        <v>3</v>
      </c>
      <c r="P8" s="78">
        <v>5</v>
      </c>
      <c r="Q8" s="78">
        <v>5</v>
      </c>
      <c r="R8" s="78"/>
      <c r="S8" s="78">
        <v>5</v>
      </c>
      <c r="T8" s="78">
        <v>5</v>
      </c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1</v>
      </c>
      <c r="AA8" s="182">
        <f t="shared" si="5"/>
        <v>1</v>
      </c>
      <c r="AB8" s="182">
        <f t="shared" si="6"/>
        <v>11</v>
      </c>
      <c r="AC8" s="182">
        <f t="shared" si="7"/>
        <v>13</v>
      </c>
      <c r="AD8" s="272">
        <f t="shared" si="8"/>
        <v>4.7692307692307692</v>
      </c>
      <c r="AE8" s="90">
        <f t="shared" si="9"/>
        <v>0</v>
      </c>
      <c r="AG8" s="229">
        <f t="shared" si="10"/>
        <v>5</v>
      </c>
      <c r="AH8" s="229">
        <f t="shared" si="11"/>
        <v>4</v>
      </c>
      <c r="AI8" s="229">
        <f t="shared" si="12"/>
        <v>5</v>
      </c>
      <c r="AJ8" s="229" t="str">
        <f t="shared" si="13"/>
        <v/>
      </c>
      <c r="AK8" s="229">
        <f t="shared" si="14"/>
        <v>5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5</v>
      </c>
      <c r="AP8" s="229">
        <f t="shared" si="19"/>
        <v>3</v>
      </c>
      <c r="AQ8" s="229">
        <f t="shared" si="20"/>
        <v>5</v>
      </c>
      <c r="AR8" s="229">
        <f t="shared" si="21"/>
        <v>5</v>
      </c>
      <c r="AS8" s="229" t="str">
        <f t="shared" si="22"/>
        <v/>
      </c>
      <c r="AT8" s="229">
        <f t="shared" si="23"/>
        <v>5</v>
      </c>
      <c r="AU8" s="229">
        <f t="shared" si="24"/>
        <v>5</v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287</v>
      </c>
      <c r="C9" s="276" t="s">
        <v>31</v>
      </c>
      <c r="D9" s="277" t="s">
        <v>1194</v>
      </c>
      <c r="E9" s="77">
        <v>2551</v>
      </c>
      <c r="F9" s="78">
        <v>5</v>
      </c>
      <c r="G9" s="78">
        <v>5</v>
      </c>
      <c r="H9" s="78">
        <v>5</v>
      </c>
      <c r="I9" s="78"/>
      <c r="J9" s="78">
        <v>5</v>
      </c>
      <c r="K9" s="78">
        <v>5</v>
      </c>
      <c r="L9" s="78">
        <v>5</v>
      </c>
      <c r="M9" s="78">
        <v>5</v>
      </c>
      <c r="N9" s="78">
        <v>5</v>
      </c>
      <c r="O9" s="78">
        <v>5</v>
      </c>
      <c r="P9" s="78">
        <v>5</v>
      </c>
      <c r="Q9" s="78">
        <v>5</v>
      </c>
      <c r="R9" s="78"/>
      <c r="S9" s="78">
        <v>5</v>
      </c>
      <c r="T9" s="78">
        <v>5</v>
      </c>
      <c r="U9" s="78"/>
      <c r="V9" s="230">
        <f t="shared" si="0"/>
        <v>5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0</v>
      </c>
      <c r="AA9" s="182">
        <f t="shared" si="5"/>
        <v>0</v>
      </c>
      <c r="AB9" s="182">
        <f t="shared" si="6"/>
        <v>13</v>
      </c>
      <c r="AC9" s="182">
        <f t="shared" si="7"/>
        <v>13</v>
      </c>
      <c r="AD9" s="272">
        <f t="shared" si="8"/>
        <v>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>
        <f t="shared" si="12"/>
        <v>5</v>
      </c>
      <c r="AJ9" s="229" t="str">
        <f t="shared" si="13"/>
        <v/>
      </c>
      <c r="AK9" s="229">
        <f t="shared" si="14"/>
        <v>5</v>
      </c>
      <c r="AL9" s="229">
        <f t="shared" si="15"/>
        <v>5</v>
      </c>
      <c r="AM9" s="229">
        <f t="shared" si="16"/>
        <v>5</v>
      </c>
      <c r="AN9" s="229">
        <f t="shared" si="17"/>
        <v>5</v>
      </c>
      <c r="AO9" s="229">
        <f t="shared" si="18"/>
        <v>5</v>
      </c>
      <c r="AP9" s="229">
        <f t="shared" si="19"/>
        <v>5</v>
      </c>
      <c r="AQ9" s="229">
        <f t="shared" si="20"/>
        <v>5</v>
      </c>
      <c r="AR9" s="229">
        <f t="shared" si="21"/>
        <v>5</v>
      </c>
      <c r="AS9" s="229" t="str">
        <f t="shared" si="22"/>
        <v/>
      </c>
      <c r="AT9" s="229">
        <f t="shared" si="23"/>
        <v>5</v>
      </c>
      <c r="AU9" s="229">
        <f t="shared" si="24"/>
        <v>5</v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v>5</v>
      </c>
      <c r="B10" s="74" t="s">
        <v>287</v>
      </c>
      <c r="C10" s="276" t="s">
        <v>110</v>
      </c>
      <c r="D10" s="277" t="s">
        <v>1195</v>
      </c>
      <c r="E10" s="77">
        <v>2551</v>
      </c>
      <c r="F10" s="78">
        <v>5</v>
      </c>
      <c r="G10" s="78">
        <v>5</v>
      </c>
      <c r="H10" s="78">
        <v>5</v>
      </c>
      <c r="I10" s="78">
        <v>5</v>
      </c>
      <c r="J10" s="78">
        <v>5</v>
      </c>
      <c r="K10" s="78">
        <v>5</v>
      </c>
      <c r="L10" s="78">
        <v>5</v>
      </c>
      <c r="M10" s="78">
        <v>3</v>
      </c>
      <c r="N10" s="78">
        <v>4</v>
      </c>
      <c r="O10" s="78">
        <v>3</v>
      </c>
      <c r="P10" s="78">
        <v>4</v>
      </c>
      <c r="Q10" s="78">
        <v>4</v>
      </c>
      <c r="R10" s="78"/>
      <c r="S10" s="78">
        <v>5</v>
      </c>
      <c r="T10" s="78">
        <v>5</v>
      </c>
      <c r="U10" s="78"/>
      <c r="V10" s="230">
        <f t="shared" si="0"/>
        <v>3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2</v>
      </c>
      <c r="AA10" s="182">
        <f t="shared" si="5"/>
        <v>3</v>
      </c>
      <c r="AB10" s="182">
        <f t="shared" si="6"/>
        <v>9</v>
      </c>
      <c r="AC10" s="182">
        <f t="shared" si="7"/>
        <v>14</v>
      </c>
      <c r="AD10" s="272">
        <f t="shared" si="8"/>
        <v>4.5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>
        <f t="shared" si="12"/>
        <v>5</v>
      </c>
      <c r="AJ10" s="229">
        <f t="shared" si="13"/>
        <v>5</v>
      </c>
      <c r="AK10" s="229">
        <f t="shared" si="14"/>
        <v>5</v>
      </c>
      <c r="AL10" s="229">
        <f t="shared" si="15"/>
        <v>5</v>
      </c>
      <c r="AM10" s="229">
        <f t="shared" si="16"/>
        <v>5</v>
      </c>
      <c r="AN10" s="229">
        <f t="shared" si="17"/>
        <v>3</v>
      </c>
      <c r="AO10" s="229">
        <f t="shared" si="18"/>
        <v>4</v>
      </c>
      <c r="AP10" s="229">
        <f t="shared" si="19"/>
        <v>3</v>
      </c>
      <c r="AQ10" s="229">
        <f t="shared" si="20"/>
        <v>4</v>
      </c>
      <c r="AR10" s="229">
        <f t="shared" si="21"/>
        <v>4</v>
      </c>
      <c r="AS10" s="229" t="str">
        <f t="shared" si="22"/>
        <v/>
      </c>
      <c r="AT10" s="229">
        <f t="shared" si="23"/>
        <v>5</v>
      </c>
      <c r="AU10" s="229">
        <f t="shared" si="24"/>
        <v>5</v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v>6</v>
      </c>
      <c r="B11" s="74" t="s">
        <v>287</v>
      </c>
      <c r="C11" s="276" t="s">
        <v>31</v>
      </c>
      <c r="D11" s="277" t="s">
        <v>1196</v>
      </c>
      <c r="E11" s="77">
        <v>2551</v>
      </c>
      <c r="F11" s="78">
        <v>5</v>
      </c>
      <c r="G11" s="78">
        <v>4</v>
      </c>
      <c r="H11" s="78">
        <v>4</v>
      </c>
      <c r="I11" s="78"/>
      <c r="J11" s="78" t="s">
        <v>337</v>
      </c>
      <c r="K11" s="78">
        <v>5</v>
      </c>
      <c r="L11" s="78" t="s">
        <v>337</v>
      </c>
      <c r="M11" s="78" t="s">
        <v>337</v>
      </c>
      <c r="N11" s="78">
        <v>4</v>
      </c>
      <c r="O11" s="78">
        <v>3</v>
      </c>
      <c r="P11" s="78">
        <v>3</v>
      </c>
      <c r="Q11" s="78">
        <v>4</v>
      </c>
      <c r="R11" s="78"/>
      <c r="S11" s="78">
        <v>4</v>
      </c>
      <c r="T11" s="78">
        <v>4</v>
      </c>
      <c r="U11" s="78"/>
      <c r="V11" s="230">
        <f t="shared" si="0"/>
        <v>3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2</v>
      </c>
      <c r="AA11" s="182">
        <f t="shared" si="5"/>
        <v>6</v>
      </c>
      <c r="AB11" s="182">
        <f t="shared" si="6"/>
        <v>2</v>
      </c>
      <c r="AC11" s="182">
        <f t="shared" si="7"/>
        <v>10</v>
      </c>
      <c r="AD11" s="272">
        <f t="shared" si="8"/>
        <v>4</v>
      </c>
      <c r="AE11" s="90">
        <f t="shared" si="9"/>
        <v>0</v>
      </c>
      <c r="AG11" s="229">
        <f t="shared" si="10"/>
        <v>5</v>
      </c>
      <c r="AH11" s="229">
        <f t="shared" si="11"/>
        <v>4</v>
      </c>
      <c r="AI11" s="229">
        <f t="shared" si="12"/>
        <v>4</v>
      </c>
      <c r="AJ11" s="229" t="str">
        <f t="shared" si="13"/>
        <v/>
      </c>
      <c r="AK11" s="229" t="str">
        <f t="shared" si="14"/>
        <v>А</v>
      </c>
      <c r="AL11" s="229">
        <f t="shared" si="15"/>
        <v>5</v>
      </c>
      <c r="AM11" s="229" t="str">
        <f t="shared" si="16"/>
        <v>А</v>
      </c>
      <c r="AN11" s="229" t="str">
        <f t="shared" si="17"/>
        <v>А</v>
      </c>
      <c r="AO11" s="229">
        <f t="shared" si="18"/>
        <v>4</v>
      </c>
      <c r="AP11" s="229">
        <f t="shared" si="19"/>
        <v>3</v>
      </c>
      <c r="AQ11" s="229">
        <f t="shared" si="20"/>
        <v>3</v>
      </c>
      <c r="AR11" s="229">
        <f t="shared" si="21"/>
        <v>4</v>
      </c>
      <c r="AS11" s="229" t="str">
        <f t="shared" si="22"/>
        <v/>
      </c>
      <c r="AT11" s="229">
        <f t="shared" si="23"/>
        <v>4</v>
      </c>
      <c r="AU11" s="229">
        <f t="shared" si="24"/>
        <v>4</v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287</v>
      </c>
      <c r="C12" s="276" t="s">
        <v>31</v>
      </c>
      <c r="D12" s="396" t="s">
        <v>1197</v>
      </c>
      <c r="E12" s="77">
        <v>2551</v>
      </c>
      <c r="F12" s="78">
        <v>5</v>
      </c>
      <c r="G12" s="78">
        <v>4</v>
      </c>
      <c r="H12" s="78">
        <v>5</v>
      </c>
      <c r="I12" s="78"/>
      <c r="J12" s="78">
        <v>4</v>
      </c>
      <c r="K12" s="78">
        <v>5</v>
      </c>
      <c r="L12" s="78">
        <v>5</v>
      </c>
      <c r="M12" s="78">
        <v>5</v>
      </c>
      <c r="N12" s="78">
        <v>5</v>
      </c>
      <c r="O12" s="78">
        <v>5</v>
      </c>
      <c r="P12" s="78">
        <v>4</v>
      </c>
      <c r="Q12" s="78">
        <v>4</v>
      </c>
      <c r="R12" s="78"/>
      <c r="S12" s="78">
        <v>4</v>
      </c>
      <c r="T12" s="78">
        <v>5</v>
      </c>
      <c r="U12" s="78"/>
      <c r="V12" s="230">
        <f t="shared" si="0"/>
        <v>4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5</v>
      </c>
      <c r="AB12" s="182">
        <f t="shared" si="6"/>
        <v>8</v>
      </c>
      <c r="AC12" s="182">
        <f t="shared" si="7"/>
        <v>13</v>
      </c>
      <c r="AD12" s="272">
        <f t="shared" si="8"/>
        <v>4.615384615384615</v>
      </c>
      <c r="AE12" s="90">
        <f t="shared" si="9"/>
        <v>0</v>
      </c>
      <c r="AG12" s="229">
        <f t="shared" si="10"/>
        <v>5</v>
      </c>
      <c r="AH12" s="229">
        <f t="shared" si="11"/>
        <v>4</v>
      </c>
      <c r="AI12" s="229">
        <f t="shared" si="12"/>
        <v>5</v>
      </c>
      <c r="AJ12" s="229" t="str">
        <f t="shared" si="13"/>
        <v/>
      </c>
      <c r="AK12" s="229">
        <f t="shared" si="14"/>
        <v>4</v>
      </c>
      <c r="AL12" s="229">
        <f t="shared" si="15"/>
        <v>5</v>
      </c>
      <c r="AM12" s="229">
        <f t="shared" si="16"/>
        <v>5</v>
      </c>
      <c r="AN12" s="229">
        <f t="shared" si="17"/>
        <v>5</v>
      </c>
      <c r="AO12" s="229">
        <f t="shared" si="18"/>
        <v>5</v>
      </c>
      <c r="AP12" s="229">
        <f t="shared" si="19"/>
        <v>5</v>
      </c>
      <c r="AQ12" s="229">
        <f t="shared" si="20"/>
        <v>4</v>
      </c>
      <c r="AR12" s="229">
        <f t="shared" si="21"/>
        <v>4</v>
      </c>
      <c r="AS12" s="229" t="str">
        <f t="shared" si="22"/>
        <v/>
      </c>
      <c r="AT12" s="229">
        <f t="shared" si="23"/>
        <v>4</v>
      </c>
      <c r="AU12" s="229">
        <f t="shared" si="24"/>
        <v>5</v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v>8</v>
      </c>
      <c r="B13" s="74" t="s">
        <v>287</v>
      </c>
      <c r="C13" s="276" t="s">
        <v>31</v>
      </c>
      <c r="D13" s="277" t="s">
        <v>1198</v>
      </c>
      <c r="E13" s="77">
        <v>2551</v>
      </c>
      <c r="F13" s="78">
        <v>5</v>
      </c>
      <c r="G13" s="78">
        <v>4</v>
      </c>
      <c r="H13" s="78">
        <v>5</v>
      </c>
      <c r="I13" s="78"/>
      <c r="J13" s="78">
        <v>4</v>
      </c>
      <c r="K13" s="78">
        <v>5</v>
      </c>
      <c r="L13" s="78">
        <v>5</v>
      </c>
      <c r="M13" s="78">
        <v>5</v>
      </c>
      <c r="N13" s="78">
        <v>5</v>
      </c>
      <c r="O13" s="78">
        <v>4</v>
      </c>
      <c r="P13" s="78">
        <v>4</v>
      </c>
      <c r="Q13" s="78">
        <v>5</v>
      </c>
      <c r="R13" s="78"/>
      <c r="S13" s="78">
        <v>5</v>
      </c>
      <c r="T13" s="78">
        <v>4</v>
      </c>
      <c r="U13" s="78"/>
      <c r="V13" s="230">
        <f t="shared" si="0"/>
        <v>4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0</v>
      </c>
      <c r="AA13" s="182">
        <f t="shared" si="5"/>
        <v>5</v>
      </c>
      <c r="AB13" s="182">
        <f t="shared" si="6"/>
        <v>8</v>
      </c>
      <c r="AC13" s="182">
        <f t="shared" si="7"/>
        <v>13</v>
      </c>
      <c r="AD13" s="272">
        <f t="shared" si="8"/>
        <v>4.615384615384615</v>
      </c>
      <c r="AE13" s="90">
        <f t="shared" si="9"/>
        <v>0</v>
      </c>
      <c r="AG13" s="229">
        <f t="shared" si="10"/>
        <v>5</v>
      </c>
      <c r="AH13" s="229">
        <f t="shared" si="11"/>
        <v>4</v>
      </c>
      <c r="AI13" s="229">
        <f t="shared" si="12"/>
        <v>5</v>
      </c>
      <c r="AJ13" s="229" t="str">
        <f t="shared" si="13"/>
        <v/>
      </c>
      <c r="AK13" s="229">
        <f t="shared" si="14"/>
        <v>4</v>
      </c>
      <c r="AL13" s="229">
        <f t="shared" si="15"/>
        <v>5</v>
      </c>
      <c r="AM13" s="229">
        <f t="shared" si="16"/>
        <v>5</v>
      </c>
      <c r="AN13" s="229">
        <f t="shared" si="17"/>
        <v>5</v>
      </c>
      <c r="AO13" s="229">
        <f t="shared" si="18"/>
        <v>5</v>
      </c>
      <c r="AP13" s="229">
        <f t="shared" si="19"/>
        <v>4</v>
      </c>
      <c r="AQ13" s="229">
        <f t="shared" si="20"/>
        <v>4</v>
      </c>
      <c r="AR13" s="229">
        <f t="shared" si="21"/>
        <v>5</v>
      </c>
      <c r="AS13" s="229" t="str">
        <f t="shared" si="22"/>
        <v/>
      </c>
      <c r="AT13" s="229">
        <f t="shared" si="23"/>
        <v>5</v>
      </c>
      <c r="AU13" s="229">
        <f t="shared" si="24"/>
        <v>4</v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3">
      <c r="A14" s="73">
        <v>9</v>
      </c>
      <c r="B14" s="273"/>
      <c r="C14" s="276" t="s">
        <v>31</v>
      </c>
      <c r="D14" s="277" t="s">
        <v>1199</v>
      </c>
      <c r="E14" s="77">
        <v>2551</v>
      </c>
      <c r="F14" s="78">
        <v>5</v>
      </c>
      <c r="G14" s="78">
        <v>3</v>
      </c>
      <c r="H14" s="78">
        <v>4</v>
      </c>
      <c r="I14" s="78"/>
      <c r="J14" s="78">
        <v>5</v>
      </c>
      <c r="K14" s="78">
        <v>5</v>
      </c>
      <c r="L14" s="78">
        <v>5</v>
      </c>
      <c r="M14" s="78">
        <v>5</v>
      </c>
      <c r="N14" s="78">
        <v>5</v>
      </c>
      <c r="O14" s="78">
        <v>3</v>
      </c>
      <c r="P14" s="78">
        <v>5</v>
      </c>
      <c r="Q14" s="78">
        <v>4</v>
      </c>
      <c r="R14" s="78"/>
      <c r="S14" s="78">
        <v>4</v>
      </c>
      <c r="T14" s="78">
        <v>4</v>
      </c>
      <c r="U14" s="78"/>
      <c r="V14" s="116">
        <f t="shared" si="0"/>
        <v>3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2</v>
      </c>
      <c r="AA14" s="226">
        <f t="shared" si="5"/>
        <v>4</v>
      </c>
      <c r="AB14" s="226">
        <f t="shared" si="6"/>
        <v>7</v>
      </c>
      <c r="AC14" s="226">
        <f t="shared" si="7"/>
        <v>13</v>
      </c>
      <c r="AD14" s="227">
        <f t="shared" si="8"/>
        <v>4.384615384615385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3</v>
      </c>
      <c r="AI14" s="229">
        <f t="shared" si="12"/>
        <v>4</v>
      </c>
      <c r="AJ14" s="229" t="str">
        <f t="shared" si="13"/>
        <v/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3</v>
      </c>
      <c r="AQ14" s="229">
        <f t="shared" si="20"/>
        <v>5</v>
      </c>
      <c r="AR14" s="229">
        <f t="shared" si="21"/>
        <v>4</v>
      </c>
      <c r="AS14" s="229" t="str">
        <f t="shared" si="22"/>
        <v/>
      </c>
      <c r="AT14" s="229">
        <f t="shared" si="23"/>
        <v>4</v>
      </c>
      <c r="AU14" s="229">
        <f t="shared" si="24"/>
        <v>4</v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3">
      <c r="A15" s="73">
        <v>10</v>
      </c>
      <c r="B15" s="273"/>
      <c r="C15" s="276" t="s">
        <v>31</v>
      </c>
      <c r="D15" s="277" t="s">
        <v>1200</v>
      </c>
      <c r="E15" s="77">
        <v>2551</v>
      </c>
      <c r="F15" s="78">
        <v>5</v>
      </c>
      <c r="G15" s="78">
        <v>4</v>
      </c>
      <c r="H15" s="78">
        <v>5</v>
      </c>
      <c r="I15" s="78"/>
      <c r="J15" s="78">
        <v>5</v>
      </c>
      <c r="K15" s="78">
        <v>5</v>
      </c>
      <c r="L15" s="78">
        <v>5</v>
      </c>
      <c r="M15" s="78">
        <v>4</v>
      </c>
      <c r="N15" s="78">
        <v>4</v>
      </c>
      <c r="O15" s="78">
        <v>4</v>
      </c>
      <c r="P15" s="78">
        <v>5</v>
      </c>
      <c r="Q15" s="78">
        <v>4</v>
      </c>
      <c r="R15" s="78"/>
      <c r="S15" s="78">
        <v>5</v>
      </c>
      <c r="T15" s="78">
        <v>5</v>
      </c>
      <c r="U15" s="78"/>
      <c r="V15" s="116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5</v>
      </c>
      <c r="AB15" s="226">
        <f t="shared" si="6"/>
        <v>8</v>
      </c>
      <c r="AC15" s="226">
        <f t="shared" si="7"/>
        <v>13</v>
      </c>
      <c r="AD15" s="227">
        <f t="shared" si="8"/>
        <v>4.615384615384615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4</v>
      </c>
      <c r="AI15" s="229">
        <f t="shared" si="12"/>
        <v>5</v>
      </c>
      <c r="AJ15" s="229" t="str">
        <f t="shared" si="13"/>
        <v/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4</v>
      </c>
      <c r="AO15" s="229">
        <f t="shared" si="18"/>
        <v>4</v>
      </c>
      <c r="AP15" s="229">
        <f t="shared" si="19"/>
        <v>4</v>
      </c>
      <c r="AQ15" s="229">
        <f t="shared" si="20"/>
        <v>5</v>
      </c>
      <c r="AR15" s="229">
        <f t="shared" si="21"/>
        <v>4</v>
      </c>
      <c r="AS15" s="229" t="str">
        <f t="shared" si="22"/>
        <v/>
      </c>
      <c r="AT15" s="229">
        <f t="shared" si="23"/>
        <v>5</v>
      </c>
      <c r="AU15" s="229">
        <f t="shared" si="24"/>
        <v>5</v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v>11</v>
      </c>
      <c r="B16" s="273"/>
      <c r="C16" s="276" t="s">
        <v>31</v>
      </c>
      <c r="D16" s="277" t="s">
        <v>1201</v>
      </c>
      <c r="E16" s="77">
        <v>2551</v>
      </c>
      <c r="F16" s="78">
        <v>5</v>
      </c>
      <c r="G16" s="78">
        <v>5</v>
      </c>
      <c r="H16" s="78">
        <v>5</v>
      </c>
      <c r="I16" s="78"/>
      <c r="J16" s="78">
        <v>5</v>
      </c>
      <c r="K16" s="78">
        <v>5</v>
      </c>
      <c r="L16" s="78">
        <v>5</v>
      </c>
      <c r="M16" s="78">
        <v>5</v>
      </c>
      <c r="N16" s="78">
        <v>5</v>
      </c>
      <c r="O16" s="78">
        <v>4</v>
      </c>
      <c r="P16" s="78">
        <v>5</v>
      </c>
      <c r="Q16" s="78">
        <v>5</v>
      </c>
      <c r="R16" s="78"/>
      <c r="S16" s="78">
        <v>5</v>
      </c>
      <c r="T16" s="78">
        <v>5</v>
      </c>
      <c r="U16" s="78"/>
      <c r="V16" s="116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1</v>
      </c>
      <c r="AB16" s="226">
        <f t="shared" si="6"/>
        <v>12</v>
      </c>
      <c r="AC16" s="226">
        <f t="shared" si="7"/>
        <v>13</v>
      </c>
      <c r="AD16" s="227">
        <f t="shared" si="8"/>
        <v>4.9230769230769234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 t="str">
        <f t="shared" si="13"/>
        <v/>
      </c>
      <c r="AK16" s="229">
        <f t="shared" si="14"/>
        <v>5</v>
      </c>
      <c r="AL16" s="229">
        <f t="shared" si="15"/>
        <v>5</v>
      </c>
      <c r="AM16" s="229">
        <f t="shared" si="16"/>
        <v>5</v>
      </c>
      <c r="AN16" s="229">
        <f t="shared" si="17"/>
        <v>5</v>
      </c>
      <c r="AO16" s="229">
        <f t="shared" si="18"/>
        <v>5</v>
      </c>
      <c r="AP16" s="229">
        <f t="shared" si="19"/>
        <v>4</v>
      </c>
      <c r="AQ16" s="229">
        <f t="shared" si="20"/>
        <v>5</v>
      </c>
      <c r="AR16" s="229">
        <f t="shared" si="21"/>
        <v>5</v>
      </c>
      <c r="AS16" s="229" t="str">
        <f t="shared" si="22"/>
        <v/>
      </c>
      <c r="AT16" s="229">
        <f t="shared" si="23"/>
        <v>5</v>
      </c>
      <c r="AU16" s="229">
        <f t="shared" si="24"/>
        <v>5</v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4"/>
      <c r="C17" s="276" t="s">
        <v>31</v>
      </c>
      <c r="D17" s="277" t="s">
        <v>711</v>
      </c>
      <c r="E17" s="77">
        <v>2551</v>
      </c>
      <c r="F17" s="78">
        <v>5</v>
      </c>
      <c r="G17" s="78">
        <v>4</v>
      </c>
      <c r="H17" s="78">
        <v>4</v>
      </c>
      <c r="I17" s="78"/>
      <c r="J17" s="78">
        <v>4</v>
      </c>
      <c r="K17" s="78">
        <v>5</v>
      </c>
      <c r="L17" s="78">
        <v>4</v>
      </c>
      <c r="M17" s="78">
        <v>4</v>
      </c>
      <c r="N17" s="78">
        <v>4</v>
      </c>
      <c r="O17" s="78">
        <v>4</v>
      </c>
      <c r="P17" s="78">
        <v>3</v>
      </c>
      <c r="Q17" s="78">
        <v>4</v>
      </c>
      <c r="R17" s="78"/>
      <c r="S17" s="78">
        <v>4</v>
      </c>
      <c r="T17" s="78">
        <v>4</v>
      </c>
      <c r="U17" s="78"/>
      <c r="V17" s="116">
        <f t="shared" si="0"/>
        <v>3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1</v>
      </c>
      <c r="AA17" s="226">
        <f t="shared" si="5"/>
        <v>10</v>
      </c>
      <c r="AB17" s="226">
        <f t="shared" si="6"/>
        <v>2</v>
      </c>
      <c r="AC17" s="226">
        <f t="shared" si="7"/>
        <v>13</v>
      </c>
      <c r="AD17" s="227">
        <f t="shared" si="8"/>
        <v>4.0769230769230766</v>
      </c>
      <c r="AE17" s="228">
        <f t="shared" si="9"/>
        <v>0</v>
      </c>
      <c r="AF17" s="1"/>
      <c r="AG17" s="229">
        <f t="shared" si="10"/>
        <v>5</v>
      </c>
      <c r="AH17" s="229">
        <f t="shared" si="11"/>
        <v>4</v>
      </c>
      <c r="AI17" s="229">
        <f t="shared" si="12"/>
        <v>4</v>
      </c>
      <c r="AJ17" s="229" t="str">
        <f t="shared" si="13"/>
        <v/>
      </c>
      <c r="AK17" s="229">
        <f t="shared" si="14"/>
        <v>4</v>
      </c>
      <c r="AL17" s="229">
        <f t="shared" si="15"/>
        <v>5</v>
      </c>
      <c r="AM17" s="229">
        <f t="shared" si="16"/>
        <v>4</v>
      </c>
      <c r="AN17" s="229">
        <f t="shared" si="17"/>
        <v>4</v>
      </c>
      <c r="AO17" s="229">
        <f t="shared" si="18"/>
        <v>4</v>
      </c>
      <c r="AP17" s="229">
        <f t="shared" si="19"/>
        <v>4</v>
      </c>
      <c r="AQ17" s="229">
        <f t="shared" si="20"/>
        <v>3</v>
      </c>
      <c r="AR17" s="229">
        <f t="shared" si="21"/>
        <v>4</v>
      </c>
      <c r="AS17" s="229" t="str">
        <f t="shared" si="22"/>
        <v/>
      </c>
      <c r="AT17" s="229">
        <f t="shared" si="23"/>
        <v>4</v>
      </c>
      <c r="AU17" s="229">
        <f t="shared" si="24"/>
        <v>4</v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v>13</v>
      </c>
      <c r="B18" s="190"/>
      <c r="C18" s="276" t="s">
        <v>110</v>
      </c>
      <c r="D18" s="277" t="s">
        <v>1202</v>
      </c>
      <c r="E18" s="77">
        <v>2551</v>
      </c>
      <c r="F18" s="78">
        <v>5</v>
      </c>
      <c r="G18" s="78">
        <v>5</v>
      </c>
      <c r="H18" s="78">
        <v>5</v>
      </c>
      <c r="I18" s="78"/>
      <c r="J18" s="78">
        <v>4</v>
      </c>
      <c r="K18" s="78">
        <v>5</v>
      </c>
      <c r="L18" s="78">
        <v>5</v>
      </c>
      <c r="M18" s="78">
        <v>5</v>
      </c>
      <c r="N18" s="78">
        <v>5</v>
      </c>
      <c r="O18" s="78">
        <v>5</v>
      </c>
      <c r="P18" s="78">
        <v>5</v>
      </c>
      <c r="Q18" s="78">
        <v>5</v>
      </c>
      <c r="R18" s="78"/>
      <c r="S18" s="78">
        <v>5</v>
      </c>
      <c r="T18" s="78">
        <v>5</v>
      </c>
      <c r="U18" s="78"/>
      <c r="V18" s="116">
        <f t="shared" si="0"/>
        <v>4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1</v>
      </c>
      <c r="AB18" s="226">
        <f t="shared" si="6"/>
        <v>12</v>
      </c>
      <c r="AC18" s="226">
        <f t="shared" si="7"/>
        <v>13</v>
      </c>
      <c r="AD18" s="227">
        <f t="shared" si="8"/>
        <v>4.9230769230769234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>
        <f t="shared" si="12"/>
        <v>5</v>
      </c>
      <c r="AJ18" s="229" t="str">
        <f t="shared" si="13"/>
        <v/>
      </c>
      <c r="AK18" s="229">
        <f t="shared" si="14"/>
        <v>4</v>
      </c>
      <c r="AL18" s="229">
        <f t="shared" si="15"/>
        <v>5</v>
      </c>
      <c r="AM18" s="229">
        <f t="shared" si="16"/>
        <v>5</v>
      </c>
      <c r="AN18" s="229">
        <f t="shared" si="17"/>
        <v>5</v>
      </c>
      <c r="AO18" s="229">
        <f t="shared" si="18"/>
        <v>5</v>
      </c>
      <c r="AP18" s="229">
        <f t="shared" si="19"/>
        <v>5</v>
      </c>
      <c r="AQ18" s="229">
        <f t="shared" si="20"/>
        <v>5</v>
      </c>
      <c r="AR18" s="229">
        <f t="shared" si="21"/>
        <v>5</v>
      </c>
      <c r="AS18" s="229" t="str">
        <f t="shared" si="22"/>
        <v/>
      </c>
      <c r="AT18" s="229">
        <f t="shared" si="23"/>
        <v>5</v>
      </c>
      <c r="AU18" s="229">
        <f t="shared" si="24"/>
        <v>5</v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v>14</v>
      </c>
      <c r="B19" s="190"/>
      <c r="C19" s="276" t="s">
        <v>31</v>
      </c>
      <c r="D19" s="277" t="s">
        <v>1203</v>
      </c>
      <c r="E19" s="77">
        <v>2551</v>
      </c>
      <c r="F19" s="78">
        <v>5</v>
      </c>
      <c r="G19" s="78">
        <v>5</v>
      </c>
      <c r="H19" s="78">
        <v>4</v>
      </c>
      <c r="I19" s="78"/>
      <c r="J19" s="78">
        <v>4</v>
      </c>
      <c r="K19" s="78">
        <v>5</v>
      </c>
      <c r="L19" s="78">
        <v>5</v>
      </c>
      <c r="M19" s="78">
        <v>4</v>
      </c>
      <c r="N19" s="78">
        <v>3</v>
      </c>
      <c r="O19" s="78">
        <v>4</v>
      </c>
      <c r="P19" s="78">
        <v>5</v>
      </c>
      <c r="Q19" s="78">
        <v>4</v>
      </c>
      <c r="R19" s="78"/>
      <c r="S19" s="78">
        <v>4</v>
      </c>
      <c r="T19" s="78">
        <v>5</v>
      </c>
      <c r="U19" s="78"/>
      <c r="V19" s="116">
        <f t="shared" si="0"/>
        <v>3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1</v>
      </c>
      <c r="AA19" s="226">
        <f t="shared" si="5"/>
        <v>6</v>
      </c>
      <c r="AB19" s="226">
        <f t="shared" si="6"/>
        <v>6</v>
      </c>
      <c r="AC19" s="226">
        <f t="shared" si="7"/>
        <v>13</v>
      </c>
      <c r="AD19" s="227">
        <f t="shared" si="8"/>
        <v>4.384615384615385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>
        <f t="shared" si="12"/>
        <v>4</v>
      </c>
      <c r="AJ19" s="229" t="str">
        <f t="shared" si="13"/>
        <v/>
      </c>
      <c r="AK19" s="229">
        <f t="shared" si="14"/>
        <v>4</v>
      </c>
      <c r="AL19" s="229">
        <f t="shared" si="15"/>
        <v>5</v>
      </c>
      <c r="AM19" s="229">
        <f t="shared" si="16"/>
        <v>5</v>
      </c>
      <c r="AN19" s="229">
        <f t="shared" si="17"/>
        <v>4</v>
      </c>
      <c r="AO19" s="229">
        <f t="shared" si="18"/>
        <v>3</v>
      </c>
      <c r="AP19" s="229">
        <f t="shared" si="19"/>
        <v>4</v>
      </c>
      <c r="AQ19" s="229">
        <f t="shared" si="20"/>
        <v>5</v>
      </c>
      <c r="AR19" s="229">
        <f t="shared" si="21"/>
        <v>4</v>
      </c>
      <c r="AS19" s="229" t="str">
        <f t="shared" si="22"/>
        <v/>
      </c>
      <c r="AT19" s="229">
        <f t="shared" si="23"/>
        <v>4</v>
      </c>
      <c r="AU19" s="229">
        <f t="shared" si="24"/>
        <v>5</v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v>15</v>
      </c>
      <c r="B20" s="190"/>
      <c r="C20" s="276" t="s">
        <v>31</v>
      </c>
      <c r="D20" s="277" t="s">
        <v>1204</v>
      </c>
      <c r="E20" s="77">
        <v>2551</v>
      </c>
      <c r="F20" s="78">
        <v>5</v>
      </c>
      <c r="G20" s="78">
        <v>5</v>
      </c>
      <c r="H20" s="78">
        <v>4</v>
      </c>
      <c r="I20" s="78"/>
      <c r="J20" s="78">
        <v>5</v>
      </c>
      <c r="K20" s="78">
        <v>5</v>
      </c>
      <c r="L20" s="78">
        <v>5</v>
      </c>
      <c r="M20" s="78">
        <v>5</v>
      </c>
      <c r="N20" s="78">
        <v>5</v>
      </c>
      <c r="O20" s="78">
        <v>3</v>
      </c>
      <c r="P20" s="78">
        <v>5</v>
      </c>
      <c r="Q20" s="78">
        <v>5</v>
      </c>
      <c r="R20" s="78"/>
      <c r="S20" s="78">
        <v>4</v>
      </c>
      <c r="T20" s="78">
        <v>4</v>
      </c>
      <c r="U20" s="78"/>
      <c r="V20" s="116">
        <f t="shared" si="0"/>
        <v>3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1</v>
      </c>
      <c r="AA20" s="226">
        <f t="shared" si="5"/>
        <v>3</v>
      </c>
      <c r="AB20" s="226">
        <f t="shared" si="6"/>
        <v>9</v>
      </c>
      <c r="AC20" s="226">
        <f t="shared" si="7"/>
        <v>13</v>
      </c>
      <c r="AD20" s="227">
        <f t="shared" si="8"/>
        <v>4.615384615384615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5</v>
      </c>
      <c r="AI20" s="229">
        <f t="shared" si="12"/>
        <v>4</v>
      </c>
      <c r="AJ20" s="229" t="str">
        <f t="shared" si="13"/>
        <v/>
      </c>
      <c r="AK20" s="229">
        <f t="shared" si="14"/>
        <v>5</v>
      </c>
      <c r="AL20" s="229">
        <f t="shared" si="15"/>
        <v>5</v>
      </c>
      <c r="AM20" s="229">
        <f t="shared" si="16"/>
        <v>5</v>
      </c>
      <c r="AN20" s="229">
        <f t="shared" si="17"/>
        <v>5</v>
      </c>
      <c r="AO20" s="229">
        <f t="shared" si="18"/>
        <v>5</v>
      </c>
      <c r="AP20" s="229">
        <f t="shared" si="19"/>
        <v>3</v>
      </c>
      <c r="AQ20" s="229">
        <f t="shared" si="20"/>
        <v>5</v>
      </c>
      <c r="AR20" s="229">
        <f t="shared" si="21"/>
        <v>5</v>
      </c>
      <c r="AS20" s="229" t="str">
        <f t="shared" si="22"/>
        <v/>
      </c>
      <c r="AT20" s="229">
        <f t="shared" si="23"/>
        <v>4</v>
      </c>
      <c r="AU20" s="229">
        <f t="shared" si="24"/>
        <v>4</v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v>16</v>
      </c>
      <c r="B21" s="190"/>
      <c r="C21" s="276" t="s">
        <v>31</v>
      </c>
      <c r="D21" s="277" t="s">
        <v>1205</v>
      </c>
      <c r="E21" s="77">
        <v>2551</v>
      </c>
      <c r="F21" s="78">
        <v>5</v>
      </c>
      <c r="G21" s="78">
        <v>5</v>
      </c>
      <c r="H21" s="78">
        <v>5</v>
      </c>
      <c r="I21" s="78"/>
      <c r="J21" s="78">
        <v>5</v>
      </c>
      <c r="K21" s="78">
        <v>5</v>
      </c>
      <c r="L21" s="78">
        <v>5</v>
      </c>
      <c r="M21" s="78">
        <v>5</v>
      </c>
      <c r="N21" s="78">
        <v>5</v>
      </c>
      <c r="O21" s="78">
        <v>5</v>
      </c>
      <c r="P21" s="78">
        <v>5</v>
      </c>
      <c r="Q21" s="78">
        <v>5</v>
      </c>
      <c r="R21" s="78"/>
      <c r="S21" s="78">
        <v>5</v>
      </c>
      <c r="T21" s="78">
        <v>5</v>
      </c>
      <c r="U21" s="78"/>
      <c r="V21" s="116">
        <f t="shared" si="0"/>
        <v>5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0</v>
      </c>
      <c r="AB21" s="226">
        <f t="shared" si="6"/>
        <v>13</v>
      </c>
      <c r="AC21" s="226">
        <f t="shared" si="7"/>
        <v>13</v>
      </c>
      <c r="AD21" s="227">
        <f t="shared" si="8"/>
        <v>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>
        <f t="shared" si="12"/>
        <v>5</v>
      </c>
      <c r="AJ21" s="229" t="str">
        <f t="shared" si="13"/>
        <v/>
      </c>
      <c r="AK21" s="229">
        <f t="shared" si="14"/>
        <v>5</v>
      </c>
      <c r="AL21" s="229">
        <f t="shared" si="15"/>
        <v>5</v>
      </c>
      <c r="AM21" s="229">
        <f t="shared" si="16"/>
        <v>5</v>
      </c>
      <c r="AN21" s="229">
        <f t="shared" si="17"/>
        <v>5</v>
      </c>
      <c r="AO21" s="229">
        <f t="shared" si="18"/>
        <v>5</v>
      </c>
      <c r="AP21" s="229">
        <f t="shared" si="19"/>
        <v>5</v>
      </c>
      <c r="AQ21" s="229">
        <f t="shared" si="20"/>
        <v>5</v>
      </c>
      <c r="AR21" s="229">
        <f t="shared" si="21"/>
        <v>5</v>
      </c>
      <c r="AS21" s="229" t="str">
        <f t="shared" si="22"/>
        <v/>
      </c>
      <c r="AT21" s="229">
        <f t="shared" si="23"/>
        <v>5</v>
      </c>
      <c r="AU21" s="229">
        <f t="shared" si="24"/>
        <v>5</v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v>17</v>
      </c>
      <c r="B22" s="190"/>
      <c r="C22" s="276" t="s">
        <v>31</v>
      </c>
      <c r="D22" s="277" t="s">
        <v>1206</v>
      </c>
      <c r="E22" s="77">
        <v>2551</v>
      </c>
      <c r="F22" s="78">
        <v>5</v>
      </c>
      <c r="G22" s="78">
        <v>4</v>
      </c>
      <c r="H22" s="78">
        <v>4</v>
      </c>
      <c r="I22" s="78"/>
      <c r="J22" s="78">
        <v>4</v>
      </c>
      <c r="K22" s="78">
        <v>5</v>
      </c>
      <c r="L22" s="78">
        <v>4</v>
      </c>
      <c r="M22" s="78">
        <v>5</v>
      </c>
      <c r="N22" s="78">
        <v>3</v>
      </c>
      <c r="O22" s="78">
        <v>4</v>
      </c>
      <c r="P22" s="78">
        <v>5</v>
      </c>
      <c r="Q22" s="78">
        <v>3</v>
      </c>
      <c r="R22" s="78"/>
      <c r="S22" s="78">
        <v>5</v>
      </c>
      <c r="T22" s="78">
        <v>4</v>
      </c>
      <c r="U22" s="78"/>
      <c r="V22" s="116">
        <f t="shared" si="0"/>
        <v>3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2</v>
      </c>
      <c r="AA22" s="226">
        <f t="shared" si="5"/>
        <v>6</v>
      </c>
      <c r="AB22" s="226">
        <f t="shared" si="6"/>
        <v>5</v>
      </c>
      <c r="AC22" s="226">
        <f t="shared" si="7"/>
        <v>13</v>
      </c>
      <c r="AD22" s="227">
        <f t="shared" si="8"/>
        <v>4.2307692307692308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4</v>
      </c>
      <c r="AI22" s="229">
        <f t="shared" si="12"/>
        <v>4</v>
      </c>
      <c r="AJ22" s="229" t="str">
        <f t="shared" si="13"/>
        <v/>
      </c>
      <c r="AK22" s="229">
        <f t="shared" si="14"/>
        <v>4</v>
      </c>
      <c r="AL22" s="229">
        <f t="shared" si="15"/>
        <v>5</v>
      </c>
      <c r="AM22" s="229">
        <f t="shared" si="16"/>
        <v>4</v>
      </c>
      <c r="AN22" s="229">
        <f t="shared" si="17"/>
        <v>5</v>
      </c>
      <c r="AO22" s="229">
        <f t="shared" si="18"/>
        <v>3</v>
      </c>
      <c r="AP22" s="229">
        <f t="shared" si="19"/>
        <v>4</v>
      </c>
      <c r="AQ22" s="229">
        <f t="shared" si="20"/>
        <v>5</v>
      </c>
      <c r="AR22" s="229">
        <f t="shared" si="21"/>
        <v>3</v>
      </c>
      <c r="AS22" s="229" t="str">
        <f t="shared" si="22"/>
        <v/>
      </c>
      <c r="AT22" s="229">
        <f t="shared" si="23"/>
        <v>5</v>
      </c>
      <c r="AU22" s="229">
        <f t="shared" si="24"/>
        <v>4</v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v>18</v>
      </c>
      <c r="B23" s="190"/>
      <c r="C23" s="276" t="s">
        <v>31</v>
      </c>
      <c r="D23" s="277" t="s">
        <v>1207</v>
      </c>
      <c r="E23" s="77">
        <v>2551</v>
      </c>
      <c r="F23" s="78">
        <v>5</v>
      </c>
      <c r="G23" s="78">
        <v>5</v>
      </c>
      <c r="H23" s="78">
        <v>4</v>
      </c>
      <c r="I23" s="78"/>
      <c r="J23" s="78">
        <v>4</v>
      </c>
      <c r="K23" s="78">
        <v>5</v>
      </c>
      <c r="L23" s="78">
        <v>4</v>
      </c>
      <c r="M23" s="78">
        <v>4</v>
      </c>
      <c r="N23" s="78">
        <v>3</v>
      </c>
      <c r="O23" s="78">
        <v>3</v>
      </c>
      <c r="P23" s="78">
        <v>3</v>
      </c>
      <c r="Q23" s="78">
        <v>3</v>
      </c>
      <c r="R23" s="78"/>
      <c r="S23" s="78">
        <v>4</v>
      </c>
      <c r="T23" s="78">
        <v>4</v>
      </c>
      <c r="U23" s="78"/>
      <c r="V23" s="116">
        <f t="shared" si="0"/>
        <v>3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4</v>
      </c>
      <c r="AA23" s="226">
        <f t="shared" si="5"/>
        <v>6</v>
      </c>
      <c r="AB23" s="226">
        <f t="shared" si="6"/>
        <v>3</v>
      </c>
      <c r="AC23" s="226">
        <f t="shared" si="7"/>
        <v>13</v>
      </c>
      <c r="AD23" s="227">
        <f t="shared" si="8"/>
        <v>3.9230769230769229</v>
      </c>
      <c r="AE23" s="228">
        <f t="shared" si="9"/>
        <v>0</v>
      </c>
      <c r="AF23" s="1"/>
      <c r="AG23" s="229">
        <f t="shared" si="10"/>
        <v>5</v>
      </c>
      <c r="AH23" s="229">
        <f t="shared" si="11"/>
        <v>5</v>
      </c>
      <c r="AI23" s="229">
        <f t="shared" si="12"/>
        <v>4</v>
      </c>
      <c r="AJ23" s="229" t="str">
        <f t="shared" si="13"/>
        <v/>
      </c>
      <c r="AK23" s="229">
        <f t="shared" si="14"/>
        <v>4</v>
      </c>
      <c r="AL23" s="229">
        <f t="shared" si="15"/>
        <v>5</v>
      </c>
      <c r="AM23" s="229">
        <f t="shared" si="16"/>
        <v>4</v>
      </c>
      <c r="AN23" s="229">
        <f t="shared" si="17"/>
        <v>4</v>
      </c>
      <c r="AO23" s="229">
        <f t="shared" si="18"/>
        <v>3</v>
      </c>
      <c r="AP23" s="229">
        <f t="shared" si="19"/>
        <v>3</v>
      </c>
      <c r="AQ23" s="229">
        <f t="shared" si="20"/>
        <v>3</v>
      </c>
      <c r="AR23" s="229">
        <f t="shared" si="21"/>
        <v>3</v>
      </c>
      <c r="AS23" s="229" t="str">
        <f t="shared" si="22"/>
        <v/>
      </c>
      <c r="AT23" s="229">
        <f t="shared" si="23"/>
        <v>4</v>
      </c>
      <c r="AU23" s="229">
        <f t="shared" si="24"/>
        <v>4</v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v>19</v>
      </c>
      <c r="B24" s="190"/>
      <c r="C24" s="276" t="s">
        <v>110</v>
      </c>
      <c r="D24" s="277" t="s">
        <v>1208</v>
      </c>
      <c r="E24" s="77">
        <v>2551</v>
      </c>
      <c r="F24" s="78">
        <v>5</v>
      </c>
      <c r="G24" s="78">
        <v>4</v>
      </c>
      <c r="H24" s="78">
        <v>5</v>
      </c>
      <c r="I24" s="78"/>
      <c r="J24" s="78">
        <v>5</v>
      </c>
      <c r="K24" s="78">
        <v>5</v>
      </c>
      <c r="L24" s="78">
        <v>5</v>
      </c>
      <c r="M24" s="78">
        <v>3</v>
      </c>
      <c r="N24" s="78">
        <v>3</v>
      </c>
      <c r="O24" s="78">
        <v>3</v>
      </c>
      <c r="P24" s="78">
        <v>3</v>
      </c>
      <c r="Q24" s="78">
        <v>3</v>
      </c>
      <c r="R24" s="78"/>
      <c r="S24" s="78">
        <v>4</v>
      </c>
      <c r="T24" s="78">
        <v>5</v>
      </c>
      <c r="U24" s="78"/>
      <c r="V24" s="116">
        <f t="shared" si="0"/>
        <v>3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5</v>
      </c>
      <c r="AA24" s="226">
        <f t="shared" si="5"/>
        <v>2</v>
      </c>
      <c r="AB24" s="226">
        <f t="shared" si="6"/>
        <v>6</v>
      </c>
      <c r="AC24" s="226">
        <f t="shared" si="7"/>
        <v>13</v>
      </c>
      <c r="AD24" s="227">
        <f t="shared" si="8"/>
        <v>4.0769230769230766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4</v>
      </c>
      <c r="AI24" s="229">
        <f t="shared" si="12"/>
        <v>5</v>
      </c>
      <c r="AJ24" s="229" t="str">
        <f t="shared" si="13"/>
        <v/>
      </c>
      <c r="AK24" s="229">
        <f t="shared" si="14"/>
        <v>5</v>
      </c>
      <c r="AL24" s="229">
        <f t="shared" si="15"/>
        <v>5</v>
      </c>
      <c r="AM24" s="229">
        <f t="shared" si="16"/>
        <v>5</v>
      </c>
      <c r="AN24" s="229">
        <f t="shared" si="17"/>
        <v>3</v>
      </c>
      <c r="AO24" s="229">
        <f t="shared" si="18"/>
        <v>3</v>
      </c>
      <c r="AP24" s="229">
        <f t="shared" si="19"/>
        <v>3</v>
      </c>
      <c r="AQ24" s="229">
        <f t="shared" si="20"/>
        <v>3</v>
      </c>
      <c r="AR24" s="229">
        <f t="shared" si="21"/>
        <v>3</v>
      </c>
      <c r="AS24" s="229" t="str">
        <f t="shared" si="22"/>
        <v/>
      </c>
      <c r="AT24" s="229">
        <f t="shared" si="23"/>
        <v>4</v>
      </c>
      <c r="AU24" s="229">
        <f t="shared" si="24"/>
        <v>5</v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v>20</v>
      </c>
      <c r="B25" s="190"/>
      <c r="C25" s="276" t="s">
        <v>31</v>
      </c>
      <c r="D25" s="277" t="s">
        <v>1209</v>
      </c>
      <c r="E25" s="77">
        <v>2551</v>
      </c>
      <c r="F25" s="78">
        <v>5</v>
      </c>
      <c r="G25" s="78">
        <v>5</v>
      </c>
      <c r="H25" s="78">
        <v>4</v>
      </c>
      <c r="I25" s="78"/>
      <c r="J25" s="78">
        <v>4</v>
      </c>
      <c r="K25" s="78">
        <v>5</v>
      </c>
      <c r="L25" s="78">
        <v>4</v>
      </c>
      <c r="M25" s="78">
        <v>4</v>
      </c>
      <c r="N25" s="78">
        <v>4</v>
      </c>
      <c r="O25" s="78">
        <v>4</v>
      </c>
      <c r="P25" s="78">
        <v>5</v>
      </c>
      <c r="Q25" s="78">
        <v>5</v>
      </c>
      <c r="R25" s="78"/>
      <c r="S25" s="78">
        <v>5</v>
      </c>
      <c r="T25" s="78">
        <v>4</v>
      </c>
      <c r="U25" s="78"/>
      <c r="V25" s="116">
        <f t="shared" si="0"/>
        <v>4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7</v>
      </c>
      <c r="AB25" s="226">
        <f t="shared" si="6"/>
        <v>6</v>
      </c>
      <c r="AC25" s="226">
        <f t="shared" si="7"/>
        <v>13</v>
      </c>
      <c r="AD25" s="227">
        <f t="shared" si="8"/>
        <v>4.4615384615384617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>
        <f t="shared" si="12"/>
        <v>4</v>
      </c>
      <c r="AJ25" s="229" t="str">
        <f t="shared" si="13"/>
        <v/>
      </c>
      <c r="AK25" s="229">
        <f t="shared" si="14"/>
        <v>4</v>
      </c>
      <c r="AL25" s="229">
        <f t="shared" si="15"/>
        <v>5</v>
      </c>
      <c r="AM25" s="229">
        <f t="shared" si="16"/>
        <v>4</v>
      </c>
      <c r="AN25" s="229">
        <f t="shared" si="17"/>
        <v>4</v>
      </c>
      <c r="AO25" s="229">
        <f t="shared" si="18"/>
        <v>4</v>
      </c>
      <c r="AP25" s="229">
        <f t="shared" si="19"/>
        <v>4</v>
      </c>
      <c r="AQ25" s="229">
        <f t="shared" si="20"/>
        <v>5</v>
      </c>
      <c r="AR25" s="229">
        <f t="shared" si="21"/>
        <v>5</v>
      </c>
      <c r="AS25" s="229" t="str">
        <f t="shared" si="22"/>
        <v/>
      </c>
      <c r="AT25" s="229">
        <f t="shared" si="23"/>
        <v>5</v>
      </c>
      <c r="AU25" s="229">
        <f t="shared" si="24"/>
        <v>4</v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>
        <v>21</v>
      </c>
      <c r="B26" s="190"/>
      <c r="C26" s="276" t="s">
        <v>31</v>
      </c>
      <c r="D26" s="277" t="s">
        <v>1210</v>
      </c>
      <c r="E26" s="77">
        <v>2551</v>
      </c>
      <c r="F26" s="78">
        <v>5</v>
      </c>
      <c r="G26" s="78" t="s">
        <v>331</v>
      </c>
      <c r="H26" s="78" t="s">
        <v>331</v>
      </c>
      <c r="I26" s="78">
        <v>5</v>
      </c>
      <c r="J26" s="78">
        <v>5</v>
      </c>
      <c r="K26" s="78">
        <v>5</v>
      </c>
      <c r="L26" s="78">
        <v>5</v>
      </c>
      <c r="M26" s="78">
        <v>5</v>
      </c>
      <c r="N26" s="78">
        <v>5</v>
      </c>
      <c r="O26" s="78">
        <v>5</v>
      </c>
      <c r="P26" s="78">
        <v>5</v>
      </c>
      <c r="Q26" s="78">
        <v>5</v>
      </c>
      <c r="R26" s="78"/>
      <c r="S26" s="78" t="s">
        <v>331</v>
      </c>
      <c r="T26" s="78">
        <v>5</v>
      </c>
      <c r="U26" s="78"/>
      <c r="V26" s="116">
        <f t="shared" si="0"/>
        <v>5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11</v>
      </c>
      <c r="AC26" s="226">
        <f t="shared" si="7"/>
        <v>11</v>
      </c>
      <c r="AD26" s="227">
        <f t="shared" si="8"/>
        <v>5</v>
      </c>
      <c r="AE26" s="228">
        <f t="shared" si="9"/>
        <v>0</v>
      </c>
      <c r="AF26" s="1"/>
      <c r="AG26" s="229">
        <f t="shared" si="10"/>
        <v>5</v>
      </c>
      <c r="AH26" s="229" t="str">
        <f t="shared" si="11"/>
        <v>А</v>
      </c>
      <c r="AI26" s="229" t="str">
        <f t="shared" si="12"/>
        <v>А</v>
      </c>
      <c r="AJ26" s="229">
        <f t="shared" si="13"/>
        <v>5</v>
      </c>
      <c r="AK26" s="229">
        <f t="shared" si="14"/>
        <v>5</v>
      </c>
      <c r="AL26" s="229">
        <f t="shared" si="15"/>
        <v>5</v>
      </c>
      <c r="AM26" s="229">
        <f t="shared" si="16"/>
        <v>5</v>
      </c>
      <c r="AN26" s="229">
        <f t="shared" si="17"/>
        <v>5</v>
      </c>
      <c r="AO26" s="229">
        <f t="shared" si="18"/>
        <v>5</v>
      </c>
      <c r="AP26" s="229">
        <f t="shared" si="19"/>
        <v>5</v>
      </c>
      <c r="AQ26" s="229">
        <f t="shared" si="20"/>
        <v>5</v>
      </c>
      <c r="AR26" s="229">
        <f t="shared" si="21"/>
        <v>5</v>
      </c>
      <c r="AS26" s="229" t="str">
        <f t="shared" si="22"/>
        <v/>
      </c>
      <c r="AT26" s="229" t="str">
        <f t="shared" si="23"/>
        <v>А</v>
      </c>
      <c r="AU26" s="229">
        <f t="shared" si="24"/>
        <v>5</v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3">
      <c r="A27" s="73">
        <v>22</v>
      </c>
      <c r="B27" s="190"/>
      <c r="C27" s="276" t="s">
        <v>31</v>
      </c>
      <c r="D27" s="277" t="s">
        <v>1211</v>
      </c>
      <c r="E27" s="77">
        <v>2551</v>
      </c>
      <c r="F27" s="78">
        <v>5</v>
      </c>
      <c r="G27" s="78">
        <v>5</v>
      </c>
      <c r="H27" s="78">
        <v>5</v>
      </c>
      <c r="I27" s="78">
        <v>5</v>
      </c>
      <c r="J27" s="78">
        <v>5</v>
      </c>
      <c r="K27" s="78">
        <v>5</v>
      </c>
      <c r="L27" s="78">
        <v>5</v>
      </c>
      <c r="M27" s="78">
        <v>5</v>
      </c>
      <c r="N27" s="78">
        <v>5</v>
      </c>
      <c r="O27" s="78">
        <v>5</v>
      </c>
      <c r="P27" s="78">
        <v>5</v>
      </c>
      <c r="Q27" s="78">
        <v>5</v>
      </c>
      <c r="R27" s="78"/>
      <c r="S27" s="78" t="s">
        <v>331</v>
      </c>
      <c r="T27" s="78">
        <v>5</v>
      </c>
      <c r="U27" s="78"/>
      <c r="V27" s="116">
        <f t="shared" si="0"/>
        <v>5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0</v>
      </c>
      <c r="AB27" s="226">
        <f t="shared" si="6"/>
        <v>13</v>
      </c>
      <c r="AC27" s="226">
        <f t="shared" si="7"/>
        <v>13</v>
      </c>
      <c r="AD27" s="227">
        <f t="shared" si="8"/>
        <v>5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5</v>
      </c>
      <c r="AI27" s="229">
        <f t="shared" si="12"/>
        <v>5</v>
      </c>
      <c r="AJ27" s="229">
        <f t="shared" si="13"/>
        <v>5</v>
      </c>
      <c r="AK27" s="229">
        <f t="shared" si="14"/>
        <v>5</v>
      </c>
      <c r="AL27" s="229">
        <f t="shared" si="15"/>
        <v>5</v>
      </c>
      <c r="AM27" s="229">
        <f t="shared" si="16"/>
        <v>5</v>
      </c>
      <c r="AN27" s="229">
        <f t="shared" si="17"/>
        <v>5</v>
      </c>
      <c r="AO27" s="229">
        <f t="shared" si="18"/>
        <v>5</v>
      </c>
      <c r="AP27" s="229">
        <f t="shared" si="19"/>
        <v>5</v>
      </c>
      <c r="AQ27" s="229">
        <f t="shared" si="20"/>
        <v>5</v>
      </c>
      <c r="AR27" s="229">
        <f t="shared" si="21"/>
        <v>5</v>
      </c>
      <c r="AS27" s="229" t="str">
        <f t="shared" si="22"/>
        <v/>
      </c>
      <c r="AT27" s="229" t="str">
        <f t="shared" si="23"/>
        <v>А</v>
      </c>
      <c r="AU27" s="229">
        <f t="shared" si="24"/>
        <v>5</v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3">
      <c r="A28" s="73">
        <v>23</v>
      </c>
      <c r="B28" s="190"/>
      <c r="C28" s="276" t="s">
        <v>31</v>
      </c>
      <c r="D28" s="277" t="s">
        <v>1212</v>
      </c>
      <c r="E28" s="77">
        <v>2551</v>
      </c>
      <c r="F28" s="78">
        <v>5</v>
      </c>
      <c r="G28" s="78">
        <v>5</v>
      </c>
      <c r="H28" s="78">
        <v>5</v>
      </c>
      <c r="I28" s="78"/>
      <c r="J28" s="78">
        <v>4</v>
      </c>
      <c r="K28" s="78">
        <v>5</v>
      </c>
      <c r="L28" s="78">
        <v>5</v>
      </c>
      <c r="M28" s="78">
        <v>5</v>
      </c>
      <c r="N28" s="78">
        <v>5</v>
      </c>
      <c r="O28" s="78">
        <v>4</v>
      </c>
      <c r="P28" s="78">
        <v>4</v>
      </c>
      <c r="Q28" s="78">
        <v>4</v>
      </c>
      <c r="R28" s="78"/>
      <c r="S28" s="78">
        <v>5</v>
      </c>
      <c r="T28" s="78">
        <v>4</v>
      </c>
      <c r="U28" s="78"/>
      <c r="V28" s="116">
        <f t="shared" si="0"/>
        <v>4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5</v>
      </c>
      <c r="AB28" s="226">
        <f t="shared" si="6"/>
        <v>8</v>
      </c>
      <c r="AC28" s="226">
        <f t="shared" si="7"/>
        <v>13</v>
      </c>
      <c r="AD28" s="227">
        <f t="shared" si="8"/>
        <v>4.615384615384615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5</v>
      </c>
      <c r="AI28" s="229">
        <f t="shared" si="12"/>
        <v>5</v>
      </c>
      <c r="AJ28" s="229" t="str">
        <f t="shared" si="13"/>
        <v/>
      </c>
      <c r="AK28" s="229">
        <f t="shared" si="14"/>
        <v>4</v>
      </c>
      <c r="AL28" s="229">
        <f t="shared" si="15"/>
        <v>5</v>
      </c>
      <c r="AM28" s="229">
        <f t="shared" si="16"/>
        <v>5</v>
      </c>
      <c r="AN28" s="229">
        <f t="shared" si="17"/>
        <v>5</v>
      </c>
      <c r="AO28" s="229">
        <f t="shared" si="18"/>
        <v>5</v>
      </c>
      <c r="AP28" s="229">
        <f t="shared" si="19"/>
        <v>4</v>
      </c>
      <c r="AQ28" s="229">
        <f t="shared" si="20"/>
        <v>4</v>
      </c>
      <c r="AR28" s="229">
        <f t="shared" si="21"/>
        <v>4</v>
      </c>
      <c r="AS28" s="229" t="str">
        <f t="shared" si="22"/>
        <v/>
      </c>
      <c r="AT28" s="229">
        <f t="shared" si="23"/>
        <v>5</v>
      </c>
      <c r="AU28" s="229">
        <f t="shared" si="24"/>
        <v>4</v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3">
      <c r="A29" s="73">
        <v>24</v>
      </c>
      <c r="B29" s="190"/>
      <c r="C29" s="276" t="s">
        <v>31</v>
      </c>
      <c r="D29" s="277" t="s">
        <v>1213</v>
      </c>
      <c r="E29" s="77">
        <v>2551</v>
      </c>
      <c r="F29" s="78">
        <v>5</v>
      </c>
      <c r="G29" s="78">
        <v>5</v>
      </c>
      <c r="H29" s="78">
        <v>5</v>
      </c>
      <c r="I29" s="78"/>
      <c r="J29" s="78">
        <v>5</v>
      </c>
      <c r="K29" s="78">
        <v>5</v>
      </c>
      <c r="L29" s="78">
        <v>5</v>
      </c>
      <c r="M29" s="78">
        <v>5</v>
      </c>
      <c r="N29" s="78">
        <v>4</v>
      </c>
      <c r="O29" s="78">
        <v>4</v>
      </c>
      <c r="P29" s="78">
        <v>5</v>
      </c>
      <c r="Q29" s="78">
        <v>5</v>
      </c>
      <c r="R29" s="78"/>
      <c r="S29" s="78">
        <v>5</v>
      </c>
      <c r="T29" s="78">
        <v>5</v>
      </c>
      <c r="U29" s="78"/>
      <c r="V29" s="116">
        <f t="shared" si="0"/>
        <v>4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2</v>
      </c>
      <c r="AB29" s="226">
        <f t="shared" si="6"/>
        <v>11</v>
      </c>
      <c r="AC29" s="226">
        <f t="shared" si="7"/>
        <v>13</v>
      </c>
      <c r="AD29" s="227">
        <f t="shared" si="8"/>
        <v>4.8461538461538458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>
        <f t="shared" si="12"/>
        <v>5</v>
      </c>
      <c r="AJ29" s="229" t="str">
        <f t="shared" si="13"/>
        <v/>
      </c>
      <c r="AK29" s="229">
        <f t="shared" si="14"/>
        <v>5</v>
      </c>
      <c r="AL29" s="229">
        <f t="shared" si="15"/>
        <v>5</v>
      </c>
      <c r="AM29" s="229">
        <f t="shared" si="16"/>
        <v>5</v>
      </c>
      <c r="AN29" s="229">
        <f t="shared" si="17"/>
        <v>5</v>
      </c>
      <c r="AO29" s="229">
        <f t="shared" si="18"/>
        <v>4</v>
      </c>
      <c r="AP29" s="229">
        <f t="shared" si="19"/>
        <v>4</v>
      </c>
      <c r="AQ29" s="229">
        <f t="shared" si="20"/>
        <v>5</v>
      </c>
      <c r="AR29" s="229">
        <f t="shared" si="21"/>
        <v>5</v>
      </c>
      <c r="AS29" s="229" t="str">
        <f t="shared" si="22"/>
        <v/>
      </c>
      <c r="AT29" s="229">
        <f t="shared" si="23"/>
        <v>5</v>
      </c>
      <c r="AU29" s="229">
        <f t="shared" si="24"/>
        <v>5</v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>
        <v>25</v>
      </c>
      <c r="B30" s="190"/>
      <c r="C30" s="276" t="s">
        <v>31</v>
      </c>
      <c r="D30" s="277" t="s">
        <v>1214</v>
      </c>
      <c r="E30" s="77">
        <v>2551</v>
      </c>
      <c r="F30" s="78">
        <v>5</v>
      </c>
      <c r="G30" s="78">
        <v>5</v>
      </c>
      <c r="H30" s="78">
        <v>5</v>
      </c>
      <c r="I30" s="78"/>
      <c r="J30" s="78">
        <v>5</v>
      </c>
      <c r="K30" s="78">
        <v>5</v>
      </c>
      <c r="L30" s="78">
        <v>5</v>
      </c>
      <c r="M30" s="78">
        <v>5</v>
      </c>
      <c r="N30" s="78">
        <v>5</v>
      </c>
      <c r="O30" s="78">
        <v>4</v>
      </c>
      <c r="P30" s="78">
        <v>5</v>
      </c>
      <c r="Q30" s="78">
        <v>5</v>
      </c>
      <c r="R30" s="78"/>
      <c r="S30" s="78">
        <v>5</v>
      </c>
      <c r="T30" s="78">
        <v>5</v>
      </c>
      <c r="U30" s="78"/>
      <c r="V30" s="116">
        <f t="shared" si="0"/>
        <v>4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1</v>
      </c>
      <c r="AB30" s="226">
        <f t="shared" si="6"/>
        <v>12</v>
      </c>
      <c r="AC30" s="226">
        <f t="shared" si="7"/>
        <v>13</v>
      </c>
      <c r="AD30" s="227">
        <f t="shared" si="8"/>
        <v>4.9230769230769234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>
        <f t="shared" si="12"/>
        <v>5</v>
      </c>
      <c r="AJ30" s="229" t="str">
        <f t="shared" si="13"/>
        <v/>
      </c>
      <c r="AK30" s="229">
        <f t="shared" si="14"/>
        <v>5</v>
      </c>
      <c r="AL30" s="229">
        <f t="shared" si="15"/>
        <v>5</v>
      </c>
      <c r="AM30" s="229">
        <f t="shared" si="16"/>
        <v>5</v>
      </c>
      <c r="AN30" s="229">
        <f t="shared" si="17"/>
        <v>5</v>
      </c>
      <c r="AO30" s="229">
        <f t="shared" si="18"/>
        <v>5</v>
      </c>
      <c r="AP30" s="229">
        <f t="shared" si="19"/>
        <v>4</v>
      </c>
      <c r="AQ30" s="229">
        <f t="shared" si="20"/>
        <v>5</v>
      </c>
      <c r="AR30" s="229">
        <f t="shared" si="21"/>
        <v>5</v>
      </c>
      <c r="AS30" s="229" t="str">
        <f t="shared" si="22"/>
        <v/>
      </c>
      <c r="AT30" s="229">
        <f t="shared" si="23"/>
        <v>5</v>
      </c>
      <c r="AU30" s="229">
        <f t="shared" si="24"/>
        <v>5</v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>
        <v>26</v>
      </c>
      <c r="B31" s="190"/>
      <c r="C31" s="276"/>
      <c r="D31" s="277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116">
        <f t="shared" si="0"/>
        <v>0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0</v>
      </c>
      <c r="AC31" s="226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3">
      <c r="A32" s="73"/>
      <c r="B32" s="27"/>
      <c r="C32" s="276"/>
      <c r="D32" s="277"/>
      <c r="E32" s="77"/>
      <c r="F32" s="78"/>
      <c r="G32" s="78"/>
      <c r="H32" s="78"/>
      <c r="I32" s="78"/>
      <c r="J32" s="78"/>
      <c r="K32" s="78"/>
      <c r="L32" s="78"/>
      <c r="M32" s="383"/>
      <c r="N32" s="383"/>
      <c r="O32" s="78"/>
      <c r="P32" s="78"/>
      <c r="Q32" s="78"/>
      <c r="R32" s="78"/>
      <c r="S32" s="78"/>
      <c r="T32" s="78"/>
      <c r="U32" s="78"/>
      <c r="V32" s="116">
        <f t="shared" si="0"/>
        <v>0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0</v>
      </c>
      <c r="AC32" s="226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317" t="str">
        <f t="shared" si="10"/>
        <v/>
      </c>
      <c r="AH32" s="317" t="str">
        <f t="shared" si="11"/>
        <v/>
      </c>
      <c r="AI32" s="317" t="str">
        <f t="shared" si="12"/>
        <v/>
      </c>
      <c r="AJ32" s="317" t="str">
        <f t="shared" si="13"/>
        <v/>
      </c>
      <c r="AK32" s="317" t="str">
        <f t="shared" si="14"/>
        <v/>
      </c>
      <c r="AL32" s="317" t="str">
        <f t="shared" si="15"/>
        <v/>
      </c>
      <c r="AM32" s="317" t="str">
        <f t="shared" si="16"/>
        <v/>
      </c>
      <c r="AN32" s="317" t="str">
        <f t="shared" si="17"/>
        <v/>
      </c>
      <c r="AO32" s="317" t="str">
        <f t="shared" si="18"/>
        <v/>
      </c>
      <c r="AP32" s="317" t="str">
        <f t="shared" si="19"/>
        <v/>
      </c>
      <c r="AQ32" s="317" t="str">
        <f t="shared" si="20"/>
        <v/>
      </c>
      <c r="AR32" s="317" t="str">
        <f t="shared" si="21"/>
        <v/>
      </c>
      <c r="AS32" s="317" t="str">
        <f t="shared" si="22"/>
        <v/>
      </c>
      <c r="AT32" s="317" t="str">
        <f t="shared" si="23"/>
        <v/>
      </c>
      <c r="AU32" s="317" t="str">
        <f t="shared" si="24"/>
        <v/>
      </c>
      <c r="AV32" s="317" t="str">
        <f t="shared" si="25"/>
        <v/>
      </c>
      <c r="AW32" s="116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/>
      <c r="B33" s="27"/>
      <c r="F33" s="78"/>
      <c r="G33" s="78"/>
      <c r="H33" s="78"/>
      <c r="I33" s="78"/>
      <c r="J33" s="78"/>
      <c r="K33" s="78"/>
      <c r="L33" s="78"/>
      <c r="M33" s="383"/>
      <c r="N33" s="383"/>
      <c r="O33" s="78"/>
      <c r="P33" s="78"/>
      <c r="Q33" s="78"/>
      <c r="R33" s="78"/>
      <c r="S33" s="78"/>
      <c r="T33" s="78"/>
      <c r="U33" s="78"/>
      <c r="V33" s="116">
        <f t="shared" si="0"/>
        <v>0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317" t="str">
        <f t="shared" si="10"/>
        <v/>
      </c>
      <c r="AH33" s="317" t="str">
        <f t="shared" si="11"/>
        <v/>
      </c>
      <c r="AI33" s="317" t="str">
        <f t="shared" si="12"/>
        <v/>
      </c>
      <c r="AJ33" s="317" t="str">
        <f t="shared" si="13"/>
        <v/>
      </c>
      <c r="AK33" s="317" t="str">
        <f t="shared" si="14"/>
        <v/>
      </c>
      <c r="AL33" s="317" t="str">
        <f t="shared" si="15"/>
        <v/>
      </c>
      <c r="AM33" s="317" t="str">
        <f t="shared" si="16"/>
        <v/>
      </c>
      <c r="AN33" s="317" t="str">
        <f t="shared" si="17"/>
        <v/>
      </c>
      <c r="AO33" s="317" t="str">
        <f t="shared" si="18"/>
        <v/>
      </c>
      <c r="AP33" s="317" t="str">
        <f t="shared" si="19"/>
        <v/>
      </c>
      <c r="AQ33" s="317" t="str">
        <f t="shared" si="20"/>
        <v/>
      </c>
      <c r="AR33" s="317" t="str">
        <f t="shared" si="21"/>
        <v/>
      </c>
      <c r="AS33" s="317" t="str">
        <f t="shared" si="22"/>
        <v/>
      </c>
      <c r="AT33" s="317" t="str">
        <f t="shared" si="23"/>
        <v/>
      </c>
      <c r="AU33" s="317" t="str">
        <f t="shared" si="24"/>
        <v/>
      </c>
      <c r="AV33" s="317" t="str">
        <f t="shared" si="25"/>
        <v/>
      </c>
      <c r="AW33" s="116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/>
      <c r="B34" s="110"/>
      <c r="C34" s="110"/>
      <c r="D34" s="112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116">
        <f t="shared" si="0"/>
        <v>0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317" t="str">
        <f t="shared" si="10"/>
        <v/>
      </c>
      <c r="AH34" s="317" t="str">
        <f t="shared" si="11"/>
        <v/>
      </c>
      <c r="AI34" s="317" t="str">
        <f t="shared" si="12"/>
        <v/>
      </c>
      <c r="AJ34" s="317" t="str">
        <f t="shared" si="13"/>
        <v/>
      </c>
      <c r="AK34" s="317" t="str">
        <f t="shared" si="14"/>
        <v/>
      </c>
      <c r="AL34" s="317" t="str">
        <f t="shared" si="15"/>
        <v/>
      </c>
      <c r="AM34" s="317" t="str">
        <f t="shared" si="16"/>
        <v/>
      </c>
      <c r="AN34" s="317" t="str">
        <f t="shared" si="17"/>
        <v/>
      </c>
      <c r="AO34" s="317" t="str">
        <f t="shared" si="18"/>
        <v/>
      </c>
      <c r="AP34" s="317" t="str">
        <f t="shared" si="19"/>
        <v/>
      </c>
      <c r="AQ34" s="317" t="str">
        <f t="shared" si="20"/>
        <v/>
      </c>
      <c r="AR34" s="317" t="str">
        <f t="shared" si="21"/>
        <v/>
      </c>
      <c r="AS34" s="317" t="str">
        <f t="shared" si="22"/>
        <v/>
      </c>
      <c r="AT34" s="317" t="str">
        <f t="shared" si="23"/>
        <v/>
      </c>
      <c r="AU34" s="317" t="str">
        <f t="shared" si="24"/>
        <v/>
      </c>
      <c r="AV34" s="317" t="str">
        <f t="shared" si="25"/>
        <v/>
      </c>
      <c r="AW34" s="116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/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116">
        <f t="shared" si="0"/>
        <v>0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317" t="str">
        <f t="shared" si="10"/>
        <v/>
      </c>
      <c r="AH35" s="317" t="str">
        <f t="shared" si="11"/>
        <v/>
      </c>
      <c r="AI35" s="317" t="str">
        <f t="shared" si="12"/>
        <v/>
      </c>
      <c r="AJ35" s="317" t="str">
        <f t="shared" si="13"/>
        <v/>
      </c>
      <c r="AK35" s="317" t="str">
        <f t="shared" si="14"/>
        <v/>
      </c>
      <c r="AL35" s="317" t="str">
        <f t="shared" si="15"/>
        <v/>
      </c>
      <c r="AM35" s="317" t="str">
        <f t="shared" si="16"/>
        <v/>
      </c>
      <c r="AN35" s="317" t="str">
        <f t="shared" si="17"/>
        <v/>
      </c>
      <c r="AO35" s="317" t="str">
        <f t="shared" si="18"/>
        <v/>
      </c>
      <c r="AP35" s="317" t="str">
        <f t="shared" si="19"/>
        <v/>
      </c>
      <c r="AQ35" s="317" t="str">
        <f t="shared" si="20"/>
        <v/>
      </c>
      <c r="AR35" s="317" t="str">
        <f t="shared" si="21"/>
        <v/>
      </c>
      <c r="AS35" s="317" t="str">
        <f t="shared" si="22"/>
        <v/>
      </c>
      <c r="AT35" s="317" t="str">
        <f t="shared" si="23"/>
        <v/>
      </c>
      <c r="AU35" s="317" t="str">
        <f t="shared" si="24"/>
        <v/>
      </c>
      <c r="AV35" s="317" t="str">
        <f t="shared" si="25"/>
        <v/>
      </c>
      <c r="AW35" s="116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/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93"/>
      <c r="S36" s="78"/>
      <c r="T36" s="78"/>
      <c r="U36" s="78"/>
      <c r="V36" s="116">
        <f t="shared" si="0"/>
        <v>0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228">
        <f t="shared" si="9"/>
        <v>0</v>
      </c>
      <c r="AF36" s="1"/>
      <c r="AG36" s="317" t="str">
        <f t="shared" si="10"/>
        <v/>
      </c>
      <c r="AH36" s="317" t="str">
        <f t="shared" si="11"/>
        <v/>
      </c>
      <c r="AI36" s="317" t="str">
        <f t="shared" si="12"/>
        <v/>
      </c>
      <c r="AJ36" s="317" t="str">
        <f t="shared" si="13"/>
        <v/>
      </c>
      <c r="AK36" s="317" t="str">
        <f t="shared" si="14"/>
        <v/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COUNTIF(E6:E36,"2551")</f>
        <v>25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116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62</v>
      </c>
      <c r="D38" s="119"/>
      <c r="E38" s="116"/>
      <c r="F38" s="279">
        <f t="array" ref="F38:U45">AG38:AV45</f>
        <v>5</v>
      </c>
      <c r="G38" s="279">
        <v>4.541666666666667</v>
      </c>
      <c r="H38" s="279">
        <v>4.666666666666667</v>
      </c>
      <c r="I38" s="279">
        <v>5</v>
      </c>
      <c r="J38" s="279">
        <v>4.625</v>
      </c>
      <c r="K38" s="279">
        <v>5</v>
      </c>
      <c r="L38" s="279">
        <v>4.791666666666667</v>
      </c>
      <c r="M38" s="279">
        <v>4.625</v>
      </c>
      <c r="N38" s="279">
        <v>4.3600000000000003</v>
      </c>
      <c r="O38" s="121">
        <v>4</v>
      </c>
      <c r="P38" s="121">
        <v>4.4400000000000004</v>
      </c>
      <c r="Q38" s="121">
        <v>4.3600000000000003</v>
      </c>
      <c r="R38" s="121" t="str">
        <v xml:space="preserve"> </v>
      </c>
      <c r="S38" s="279">
        <v>4.6086956521739131</v>
      </c>
      <c r="T38" s="279">
        <v>4.5999999999999996</v>
      </c>
      <c r="U38" s="279" t="str">
        <v xml:space="preserve"> </v>
      </c>
      <c r="V38" s="116">
        <f>сводн.!T37</f>
        <v>3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21</v>
      </c>
      <c r="AA38" s="226">
        <f>SUM(AA6:AA37)</f>
        <v>90</v>
      </c>
      <c r="AB38" s="226">
        <f>SUM(AB6:AB37)</f>
        <v>210</v>
      </c>
      <c r="AC38" s="226">
        <f t="shared" si="7"/>
        <v>321</v>
      </c>
      <c r="AD38" s="227">
        <f t="shared" si="8"/>
        <v>4.5887850467289724</v>
      </c>
      <c r="AE38" s="281"/>
      <c r="AF38" s="1"/>
      <c r="AG38" s="282">
        <f t="shared" ref="AG38:AV38" si="28">IF(COUNT(AG6:AG37)=0," ",SUM(AG6:AG37)/COUNT(AG6:AG37))</f>
        <v>5</v>
      </c>
      <c r="AH38" s="282">
        <f t="shared" si="28"/>
        <v>4.541666666666667</v>
      </c>
      <c r="AI38" s="282">
        <f t="shared" si="28"/>
        <v>4.666666666666667</v>
      </c>
      <c r="AJ38" s="282">
        <f t="shared" si="28"/>
        <v>5</v>
      </c>
      <c r="AK38" s="282">
        <f t="shared" si="28"/>
        <v>4.625</v>
      </c>
      <c r="AL38" s="282">
        <f t="shared" si="28"/>
        <v>5</v>
      </c>
      <c r="AM38" s="282">
        <f t="shared" si="28"/>
        <v>4.791666666666667</v>
      </c>
      <c r="AN38" s="282">
        <f t="shared" si="28"/>
        <v>4.625</v>
      </c>
      <c r="AO38" s="282">
        <f t="shared" si="28"/>
        <v>4.3600000000000003</v>
      </c>
      <c r="AP38" s="282">
        <f t="shared" si="28"/>
        <v>4</v>
      </c>
      <c r="AQ38" s="282">
        <f t="shared" si="28"/>
        <v>4.4400000000000004</v>
      </c>
      <c r="AR38" s="282">
        <f t="shared" si="28"/>
        <v>4.3600000000000003</v>
      </c>
      <c r="AS38" s="282" t="str">
        <f t="shared" si="28"/>
        <v xml:space="preserve"> </v>
      </c>
      <c r="AT38" s="282">
        <f t="shared" si="28"/>
        <v>4.6086956521739131</v>
      </c>
      <c r="AU38" s="282">
        <f t="shared" si="28"/>
        <v>4.5999999999999996</v>
      </c>
      <c r="AV38" s="283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63</v>
      </c>
      <c r="D39" s="128"/>
      <c r="E39" s="129"/>
      <c r="F39" s="284">
        <v>25</v>
      </c>
      <c r="G39" s="284">
        <v>14</v>
      </c>
      <c r="H39" s="284">
        <v>16</v>
      </c>
      <c r="I39" s="284">
        <v>3</v>
      </c>
      <c r="J39" s="284">
        <v>15</v>
      </c>
      <c r="K39" s="284">
        <v>25</v>
      </c>
      <c r="L39" s="284">
        <v>19</v>
      </c>
      <c r="M39" s="284">
        <v>17</v>
      </c>
      <c r="N39" s="284">
        <v>13</v>
      </c>
      <c r="O39" s="285">
        <v>7</v>
      </c>
      <c r="P39" s="285">
        <v>15</v>
      </c>
      <c r="Q39" s="285">
        <v>12</v>
      </c>
      <c r="R39" s="285" t="str">
        <v>0</v>
      </c>
      <c r="S39" s="284">
        <v>14</v>
      </c>
      <c r="T39" s="284">
        <v>15</v>
      </c>
      <c r="U39" s="284" t="str">
        <v xml:space="preserve"> </v>
      </c>
      <c r="V39" s="286">
        <f>IF(COUNTIF(V6:V37,5)=0,"0",COUNTIF(V6:V37,5))</f>
        <v>4</v>
      </c>
      <c r="W39" s="129"/>
      <c r="X39" s="287">
        <f>SUM(X38:AB38)</f>
        <v>321</v>
      </c>
      <c r="Y39" s="287"/>
      <c r="Z39" s="287"/>
      <c r="AA39" s="287"/>
      <c r="AB39" s="287"/>
      <c r="AC39" s="287"/>
      <c r="AD39" s="227"/>
      <c r="AE39" s="288"/>
      <c r="AG39" s="289">
        <f t="shared" ref="AG39:AU39" si="29">IF(COUNTIF(AG6:AG37,5)=0,"0",COUNTIF(AG6:AG37,5))</f>
        <v>25</v>
      </c>
      <c r="AH39" s="289">
        <f t="shared" si="29"/>
        <v>14</v>
      </c>
      <c r="AI39" s="289">
        <f t="shared" si="29"/>
        <v>16</v>
      </c>
      <c r="AJ39" s="289">
        <f t="shared" si="29"/>
        <v>3</v>
      </c>
      <c r="AK39" s="289">
        <f t="shared" si="29"/>
        <v>15</v>
      </c>
      <c r="AL39" s="289">
        <f t="shared" si="29"/>
        <v>25</v>
      </c>
      <c r="AM39" s="289">
        <f t="shared" si="29"/>
        <v>19</v>
      </c>
      <c r="AN39" s="289">
        <f t="shared" si="29"/>
        <v>17</v>
      </c>
      <c r="AO39" s="289">
        <f t="shared" si="29"/>
        <v>13</v>
      </c>
      <c r="AP39" s="289">
        <f t="shared" si="29"/>
        <v>7</v>
      </c>
      <c r="AQ39" s="289">
        <f t="shared" si="29"/>
        <v>15</v>
      </c>
      <c r="AR39" s="289">
        <f t="shared" si="29"/>
        <v>12</v>
      </c>
      <c r="AS39" s="289" t="str">
        <f t="shared" si="29"/>
        <v>0</v>
      </c>
      <c r="AT39" s="289">
        <f t="shared" si="29"/>
        <v>14</v>
      </c>
      <c r="AU39" s="289">
        <f t="shared" si="29"/>
        <v>15</v>
      </c>
      <c r="AV39" s="290" t="str">
        <f>IF(COUNTIF(AV6:AV37,5)=0," ",COUNTIF(AV6:AV37,5))</f>
        <v xml:space="preserve"> </v>
      </c>
      <c r="AW39" s="289"/>
      <c r="AX39" s="291"/>
      <c r="AY39" s="292"/>
      <c r="AZ39" s="292"/>
      <c r="BA39" s="292"/>
      <c r="BB39" s="292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  <c r="CG39" s="293"/>
      <c r="CH39" s="293"/>
      <c r="CI39" s="293"/>
      <c r="CJ39" s="293"/>
      <c r="CK39" s="293"/>
      <c r="CL39" s="293"/>
      <c r="CM39" s="293"/>
    </row>
    <row r="40" spans="1:102" ht="13.2" x14ac:dyDescent="0.25">
      <c r="A40" s="142"/>
      <c r="B40" s="142"/>
      <c r="C40" s="143" t="s">
        <v>64</v>
      </c>
      <c r="D40" s="143"/>
      <c r="E40" s="144"/>
      <c r="F40" s="294" t="str">
        <v>0</v>
      </c>
      <c r="G40" s="294">
        <v>9</v>
      </c>
      <c r="H40" s="294">
        <v>8</v>
      </c>
      <c r="I40" s="294" t="str">
        <v>0</v>
      </c>
      <c r="J40" s="294">
        <v>9</v>
      </c>
      <c r="K40" s="294" t="str">
        <v>0</v>
      </c>
      <c r="L40" s="294">
        <v>5</v>
      </c>
      <c r="M40" s="294">
        <v>5</v>
      </c>
      <c r="N40" s="294">
        <v>8</v>
      </c>
      <c r="O40" s="295">
        <v>11</v>
      </c>
      <c r="P40" s="295">
        <v>6</v>
      </c>
      <c r="Q40" s="295">
        <v>10</v>
      </c>
      <c r="R40" s="295" t="str">
        <v>0</v>
      </c>
      <c r="S40" s="294">
        <v>9</v>
      </c>
      <c r="T40" s="294">
        <v>10</v>
      </c>
      <c r="U40" s="294" t="str">
        <v xml:space="preserve"> </v>
      </c>
      <c r="V40" s="296">
        <f>IF(COUNTIF(V6:V37,4)=0,"0",COUNTIF(V6:V37,4))</f>
        <v>11</v>
      </c>
      <c r="W40" s="297"/>
      <c r="X40" s="297"/>
      <c r="Y40" s="297" t="str">
        <f>IF(COUNTIF(Y6:Y37,4)=0," ",COUNTIF(Y6:Y37,4))</f>
        <v xml:space="preserve"> </v>
      </c>
      <c r="Z40" s="297">
        <f>IF(COUNTIF(Z6:Z37,4)=0," ",COUNTIF(Z6:Z37,4))</f>
        <v>1</v>
      </c>
      <c r="AA40" s="297">
        <f>IF(COUNTIF(AA6:AA37,4)=0," ",COUNTIF(AA6:AA37,4))</f>
        <v>1</v>
      </c>
      <c r="AB40" s="297" t="str">
        <f>IF(COUNTIF(AB6:AB37,4)=0," ",COUNTIF(AB6:AB37,4))</f>
        <v xml:space="preserve"> </v>
      </c>
      <c r="AC40" s="297"/>
      <c r="AD40" s="297"/>
      <c r="AE40" s="298" t="str">
        <f>IF(COUNTIF(AE6:AE37,4)=0," ",COUNTIF(AE6:AE37,4))</f>
        <v xml:space="preserve"> </v>
      </c>
      <c r="AF40" s="297" t="str">
        <f>IF(COUNTIF(AF6:AF37,4)=0," ",COUNTIF(AF6:AF37,4))</f>
        <v xml:space="preserve"> </v>
      </c>
      <c r="AG40" s="297" t="str">
        <f t="shared" ref="AG40:AU40" si="30">IF(COUNTIF(AG6:AG37,4)=0,"0",COUNTIF(AG6:AG37,4))</f>
        <v>0</v>
      </c>
      <c r="AH40" s="297">
        <f t="shared" si="30"/>
        <v>9</v>
      </c>
      <c r="AI40" s="297">
        <f t="shared" si="30"/>
        <v>8</v>
      </c>
      <c r="AJ40" s="297" t="str">
        <f t="shared" si="30"/>
        <v>0</v>
      </c>
      <c r="AK40" s="297">
        <f t="shared" si="30"/>
        <v>9</v>
      </c>
      <c r="AL40" s="297" t="str">
        <f t="shared" si="30"/>
        <v>0</v>
      </c>
      <c r="AM40" s="297">
        <f t="shared" si="30"/>
        <v>5</v>
      </c>
      <c r="AN40" s="297">
        <f t="shared" si="30"/>
        <v>5</v>
      </c>
      <c r="AO40" s="297">
        <f t="shared" si="30"/>
        <v>8</v>
      </c>
      <c r="AP40" s="297">
        <f t="shared" si="30"/>
        <v>11</v>
      </c>
      <c r="AQ40" s="297">
        <f t="shared" si="30"/>
        <v>6</v>
      </c>
      <c r="AR40" s="297">
        <f t="shared" si="30"/>
        <v>10</v>
      </c>
      <c r="AS40" s="297" t="str">
        <f t="shared" si="30"/>
        <v>0</v>
      </c>
      <c r="AT40" s="297">
        <f t="shared" si="30"/>
        <v>9</v>
      </c>
      <c r="AU40" s="297">
        <f t="shared" si="30"/>
        <v>10</v>
      </c>
      <c r="AV40" s="299" t="str">
        <f>IF(COUNTIF(AV6:AV37,4)=0," ",COUNTIF(AV6:AV37,4))</f>
        <v xml:space="preserve"> </v>
      </c>
      <c r="AW40" s="297"/>
      <c r="AX40" s="300"/>
      <c r="AY40" s="301"/>
      <c r="AZ40" s="301"/>
      <c r="BA40" s="301"/>
      <c r="BB40" s="301"/>
      <c r="BC40" s="301"/>
      <c r="BD40" s="301"/>
      <c r="BE40" s="301"/>
      <c r="BF40" s="301"/>
      <c r="BG40" s="301"/>
      <c r="BH40" s="301"/>
      <c r="BI40" s="301"/>
      <c r="BJ40" s="301"/>
      <c r="BK40" s="301"/>
      <c r="BL40" s="301"/>
      <c r="BM40" s="301"/>
      <c r="BN40" s="301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</row>
    <row r="41" spans="1:102" ht="13.2" x14ac:dyDescent="0.25">
      <c r="A41" s="155"/>
      <c r="B41" s="155"/>
      <c r="C41" s="156" t="s">
        <v>65</v>
      </c>
      <c r="D41" s="156"/>
      <c r="E41" s="157"/>
      <c r="F41" s="303" t="str">
        <v>0</v>
      </c>
      <c r="G41" s="303">
        <v>1</v>
      </c>
      <c r="H41" s="303" t="str">
        <v>0</v>
      </c>
      <c r="I41" s="303" t="str">
        <v>0</v>
      </c>
      <c r="J41" s="303" t="str">
        <v>0</v>
      </c>
      <c r="K41" s="303" t="str">
        <v>0</v>
      </c>
      <c r="L41" s="303" t="str">
        <v>0</v>
      </c>
      <c r="M41" s="303">
        <v>2</v>
      </c>
      <c r="N41" s="303">
        <v>4</v>
      </c>
      <c r="O41" s="304">
        <v>7</v>
      </c>
      <c r="P41" s="304">
        <v>4</v>
      </c>
      <c r="Q41" s="304">
        <v>3</v>
      </c>
      <c r="R41" s="304" t="str">
        <v>0</v>
      </c>
      <c r="S41" s="303" t="str">
        <v>0</v>
      </c>
      <c r="T41" s="303" t="str">
        <v>0</v>
      </c>
      <c r="U41" s="303" t="str">
        <v xml:space="preserve"> </v>
      </c>
      <c r="V41" s="305">
        <f>IF(COUNTIF(V6:V37,3)=0,"0",COUNTIF(V6:V37,3))</f>
        <v>10</v>
      </c>
      <c r="W41" s="306"/>
      <c r="X41" s="306"/>
      <c r="Y41" s="306" t="str">
        <f>IF(COUNTIF(Y6:Y37,3)=0," ",COUNTIF(Y6:Y37,3))</f>
        <v xml:space="preserve"> </v>
      </c>
      <c r="Z41" s="306" t="str">
        <f>IF(COUNTIF(Z6:Z37,3)=0," ",COUNTIF(Z6:Z37,3))</f>
        <v xml:space="preserve"> </v>
      </c>
      <c r="AA41" s="306">
        <f>IF(COUNTIF(AA6:AA37,3)=0," ",COUNTIF(AA6:AA37,3))</f>
        <v>3</v>
      </c>
      <c r="AB41" s="306">
        <f>IF(COUNTIF(AB6:AB37,3)=0," ",COUNTIF(AB6:AB37,3))</f>
        <v>1</v>
      </c>
      <c r="AC41" s="306"/>
      <c r="AD41" s="306"/>
      <c r="AE41" s="307" t="str">
        <f>IF(COUNTIF(AE6:AE37,3)=0," ",COUNTIF(AE6:AE37,3))</f>
        <v xml:space="preserve"> </v>
      </c>
      <c r="AF41" s="306" t="str">
        <f>IF(COUNTIF(AF6:AF37,3)=0," ",COUNTIF(AF6:AF37,3))</f>
        <v xml:space="preserve"> </v>
      </c>
      <c r="AG41" s="306" t="str">
        <f t="shared" ref="AG41:AU41" si="31">IF(COUNTIF(AG6:AG37,3)=0,"0",COUNTIF(AG6:AG37,3))</f>
        <v>0</v>
      </c>
      <c r="AH41" s="306">
        <f t="shared" si="31"/>
        <v>1</v>
      </c>
      <c r="AI41" s="306" t="str">
        <f t="shared" si="31"/>
        <v>0</v>
      </c>
      <c r="AJ41" s="306" t="str">
        <f t="shared" si="31"/>
        <v>0</v>
      </c>
      <c r="AK41" s="306" t="str">
        <f t="shared" si="31"/>
        <v>0</v>
      </c>
      <c r="AL41" s="306" t="str">
        <f t="shared" si="31"/>
        <v>0</v>
      </c>
      <c r="AM41" s="306" t="str">
        <f t="shared" si="31"/>
        <v>0</v>
      </c>
      <c r="AN41" s="306">
        <f t="shared" si="31"/>
        <v>2</v>
      </c>
      <c r="AO41" s="306">
        <f t="shared" si="31"/>
        <v>4</v>
      </c>
      <c r="AP41" s="306">
        <f t="shared" si="31"/>
        <v>7</v>
      </c>
      <c r="AQ41" s="306">
        <f t="shared" si="31"/>
        <v>4</v>
      </c>
      <c r="AR41" s="306">
        <f t="shared" si="31"/>
        <v>3</v>
      </c>
      <c r="AS41" s="306" t="str">
        <f t="shared" si="31"/>
        <v>0</v>
      </c>
      <c r="AT41" s="306" t="str">
        <f t="shared" si="31"/>
        <v>0</v>
      </c>
      <c r="AU41" s="306" t="str">
        <f t="shared" si="31"/>
        <v>0</v>
      </c>
      <c r="AV41" s="308" t="str">
        <f>IF(COUNTIF(AV6:AV37,3)=0," ",COUNTIF(AV6:AV37,3))</f>
        <v xml:space="preserve"> </v>
      </c>
      <c r="AW41" s="306"/>
      <c r="AX41" s="309"/>
      <c r="AY41" s="310"/>
      <c r="AZ41" s="310"/>
      <c r="BA41" s="310"/>
      <c r="BB41" s="310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1"/>
      <c r="BP41" s="311"/>
      <c r="BQ41" s="311"/>
      <c r="BR41" s="311"/>
      <c r="BS41" s="311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1"/>
      <c r="CJ41" s="311"/>
      <c r="CK41" s="311"/>
      <c r="CL41" s="311"/>
      <c r="CM41" s="311"/>
    </row>
    <row r="42" spans="1:102" ht="13.2" x14ac:dyDescent="0.25">
      <c r="A42" s="118"/>
      <c r="B42" s="118"/>
      <c r="C42" s="119" t="s">
        <v>66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4</v>
      </c>
      <c r="AA42" s="230">
        <f>IF(COUNTIF(AA6:AA37,2)=0," ",COUNTIF(AA6:AA37,2))</f>
        <v>2</v>
      </c>
      <c r="AB42" s="230">
        <f>IF(COUNTIF(AB6:AB37,2)=0," ",COUNTIF(AB6:AB37,2))</f>
        <v>2</v>
      </c>
      <c r="AC42" s="230"/>
      <c r="AD42" s="230"/>
      <c r="AE42" s="312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67</v>
      </c>
      <c r="D43" s="119"/>
      <c r="E43" s="116"/>
      <c r="F43" s="78">
        <v>0</v>
      </c>
      <c r="G43" s="78">
        <v>1</v>
      </c>
      <c r="H43" s="78">
        <v>1</v>
      </c>
      <c r="I43" s="78">
        <v>0</v>
      </c>
      <c r="J43" s="78">
        <v>1</v>
      </c>
      <c r="K43" s="78">
        <v>0</v>
      </c>
      <c r="L43" s="78">
        <v>1</v>
      </c>
      <c r="M43" s="78">
        <v>1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2</v>
      </c>
      <c r="T43" s="78">
        <v>0</v>
      </c>
      <c r="U43" s="78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COUNTBLANK(AD6:AD30)</f>
        <v>0</v>
      </c>
      <c r="AE43" s="312" t="str">
        <f>IF(COUNTIF(AE6:AE37,"б")=0," ",COUNTIF(AE6:AE37,"б"))</f>
        <v xml:space="preserve"> </v>
      </c>
      <c r="AF43" s="313">
        <f t="shared" ref="AF43:BK43" si="34">IF(COUNTIF(AF6:AF37,"б")=0+COUNTIF(AF6:AF37,"а")=0,"0",COUNTIF(AF6:AF37,"б")+COUNTIF(AF6:AF37,"а"))</f>
        <v>0</v>
      </c>
      <c r="AG43" s="313">
        <f t="shared" si="34"/>
        <v>0</v>
      </c>
      <c r="AH43" s="313">
        <f t="shared" si="34"/>
        <v>1</v>
      </c>
      <c r="AI43" s="313">
        <f t="shared" si="34"/>
        <v>1</v>
      </c>
      <c r="AJ43" s="313">
        <f t="shared" si="34"/>
        <v>0</v>
      </c>
      <c r="AK43" s="313">
        <f t="shared" si="34"/>
        <v>1</v>
      </c>
      <c r="AL43" s="313">
        <f t="shared" si="34"/>
        <v>0</v>
      </c>
      <c r="AM43" s="313">
        <f t="shared" si="34"/>
        <v>1</v>
      </c>
      <c r="AN43" s="313">
        <f t="shared" si="34"/>
        <v>1</v>
      </c>
      <c r="AO43" s="313">
        <f t="shared" si="34"/>
        <v>0</v>
      </c>
      <c r="AP43" s="313">
        <f t="shared" si="34"/>
        <v>0</v>
      </c>
      <c r="AQ43" s="313">
        <f t="shared" si="34"/>
        <v>0</v>
      </c>
      <c r="AR43" s="313">
        <f t="shared" si="34"/>
        <v>0</v>
      </c>
      <c r="AS43" s="313">
        <f t="shared" si="34"/>
        <v>0</v>
      </c>
      <c r="AT43" s="313">
        <f t="shared" si="34"/>
        <v>2</v>
      </c>
      <c r="AU43" s="313">
        <f t="shared" si="34"/>
        <v>0</v>
      </c>
      <c r="AV43" s="313">
        <f t="shared" si="34"/>
        <v>0</v>
      </c>
      <c r="AW43" s="313">
        <f t="shared" si="34"/>
        <v>0</v>
      </c>
      <c r="AX43" s="313">
        <f t="shared" si="34"/>
        <v>0</v>
      </c>
      <c r="AY43" s="313">
        <f t="shared" si="34"/>
        <v>0</v>
      </c>
      <c r="AZ43" s="313">
        <f t="shared" si="34"/>
        <v>0</v>
      </c>
      <c r="BA43" s="313">
        <f t="shared" si="34"/>
        <v>0</v>
      </c>
      <c r="BB43" s="313">
        <f t="shared" si="34"/>
        <v>0</v>
      </c>
      <c r="BC43" s="313">
        <f t="shared" si="34"/>
        <v>0</v>
      </c>
      <c r="BD43" s="313">
        <f t="shared" si="34"/>
        <v>0</v>
      </c>
      <c r="BE43" s="313">
        <f t="shared" si="34"/>
        <v>0</v>
      </c>
      <c r="BF43" s="313">
        <f t="shared" si="34"/>
        <v>0</v>
      </c>
      <c r="BG43" s="313">
        <f t="shared" si="34"/>
        <v>0</v>
      </c>
      <c r="BH43" s="313">
        <f t="shared" si="34"/>
        <v>0</v>
      </c>
      <c r="BI43" s="313">
        <f t="shared" si="34"/>
        <v>0</v>
      </c>
      <c r="BJ43" s="313">
        <f t="shared" si="34"/>
        <v>0</v>
      </c>
      <c r="BK43" s="313">
        <f t="shared" si="34"/>
        <v>0</v>
      </c>
      <c r="BL43" s="313">
        <f t="shared" ref="BL43:CB43" si="35">IF(COUNTIF(BL6:BL37,"б")=0+COUNTIF(BL6:BL37,"а")=0,"0",COUNTIF(BL6:BL37,"б")+COUNTIF(BL6:BL37,"а"))</f>
        <v>0</v>
      </c>
      <c r="BM43" s="313">
        <f t="shared" si="35"/>
        <v>0</v>
      </c>
      <c r="BN43" s="313">
        <f t="shared" si="35"/>
        <v>0</v>
      </c>
      <c r="BO43" s="313">
        <f t="shared" si="35"/>
        <v>0</v>
      </c>
      <c r="BP43" s="313">
        <f t="shared" si="35"/>
        <v>0</v>
      </c>
      <c r="BQ43" s="313">
        <f t="shared" si="35"/>
        <v>0</v>
      </c>
      <c r="BR43" s="313">
        <f t="shared" si="35"/>
        <v>0</v>
      </c>
      <c r="BS43" s="313">
        <f t="shared" si="35"/>
        <v>0</v>
      </c>
      <c r="BT43" s="313">
        <f t="shared" si="35"/>
        <v>0</v>
      </c>
      <c r="BU43" s="313">
        <f t="shared" si="35"/>
        <v>0</v>
      </c>
      <c r="BV43" s="313">
        <f t="shared" si="35"/>
        <v>0</v>
      </c>
      <c r="BW43" s="313">
        <f t="shared" si="35"/>
        <v>0</v>
      </c>
      <c r="BX43" s="313">
        <f t="shared" si="35"/>
        <v>0</v>
      </c>
      <c r="BY43" s="313">
        <f t="shared" si="35"/>
        <v>0</v>
      </c>
      <c r="BZ43" s="313">
        <f t="shared" si="35"/>
        <v>0</v>
      </c>
      <c r="CA43" s="313">
        <f t="shared" si="35"/>
        <v>0</v>
      </c>
      <c r="CB43" s="313">
        <f t="shared" si="35"/>
        <v>0</v>
      </c>
    </row>
    <row r="44" spans="1:102" ht="13.2" x14ac:dyDescent="0.25">
      <c r="A44" s="118"/>
      <c r="B44" s="118"/>
      <c r="C44" s="119" t="s">
        <v>68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2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 t="str">
        <f t="shared" si="36"/>
        <v>0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69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2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7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44019.541676273147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760</v>
      </c>
      <c r="G2" s="382"/>
      <c r="H2" s="382"/>
      <c r="I2" s="382"/>
      <c r="J2" s="382"/>
      <c r="K2" s="382"/>
      <c r="L2" s="382"/>
      <c r="M2" s="382"/>
      <c r="N2" s="372" t="s">
        <v>2</v>
      </c>
      <c r="O2" s="394"/>
      <c r="P2" s="333"/>
      <c r="Q2" s="333"/>
      <c r="R2" s="333"/>
      <c r="S2" s="395" t="s">
        <v>277</v>
      </c>
      <c r="T2" s="395"/>
      <c r="U2" s="39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2541</v>
      </c>
      <c r="B3" s="29"/>
      <c r="C3" s="29"/>
      <c r="D3" s="30" t="s">
        <v>3</v>
      </c>
      <c r="E3" s="31"/>
      <c r="F3" s="33" t="s">
        <v>1215</v>
      </c>
      <c r="G3" s="33" t="s">
        <v>1003</v>
      </c>
      <c r="H3" s="33" t="s">
        <v>1216</v>
      </c>
      <c r="I3" s="33" t="s">
        <v>761</v>
      </c>
      <c r="J3" s="33" t="s">
        <v>1119</v>
      </c>
      <c r="K3" s="33" t="s">
        <v>1217</v>
      </c>
      <c r="L3" s="33" t="s">
        <v>521</v>
      </c>
      <c r="M3" s="33" t="s">
        <v>762</v>
      </c>
      <c r="N3" s="33" t="s">
        <v>727</v>
      </c>
      <c r="O3" s="194" t="s">
        <v>1050</v>
      </c>
      <c r="P3" s="33" t="s">
        <v>1123</v>
      </c>
      <c r="Q3" s="33" t="s">
        <v>693</v>
      </c>
      <c r="R3" s="397"/>
      <c r="S3" s="194" t="s">
        <v>762</v>
      </c>
      <c r="T3" s="194"/>
      <c r="U3" s="33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8"/>
      <c r="H4" s="44"/>
      <c r="I4" s="44"/>
      <c r="J4" s="44"/>
      <c r="K4" s="48"/>
      <c r="L4" s="48"/>
      <c r="M4" s="44"/>
      <c r="N4" s="48"/>
      <c r="O4" s="45"/>
      <c r="P4" s="45"/>
      <c r="Q4" s="45"/>
      <c r="R4" s="45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76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1009</v>
      </c>
      <c r="G5" s="56" t="s">
        <v>1007</v>
      </c>
      <c r="H5" s="57" t="s">
        <v>1008</v>
      </c>
      <c r="I5" s="61" t="s">
        <v>1218</v>
      </c>
      <c r="J5" s="57" t="s">
        <v>1010</v>
      </c>
      <c r="K5" s="56" t="s">
        <v>20</v>
      </c>
      <c r="L5" s="56" t="s">
        <v>1011</v>
      </c>
      <c r="M5" s="56" t="s">
        <v>1013</v>
      </c>
      <c r="N5" s="56" t="s">
        <v>1219</v>
      </c>
      <c r="O5" s="57" t="s">
        <v>1015</v>
      </c>
      <c r="P5" s="57" t="s">
        <v>766</v>
      </c>
      <c r="Q5" s="57" t="s">
        <v>1189</v>
      </c>
      <c r="R5" s="56"/>
      <c r="S5" s="57" t="s">
        <v>766</v>
      </c>
      <c r="T5" s="57" t="s">
        <v>1189</v>
      </c>
      <c r="U5" s="57" t="s">
        <v>1219</v>
      </c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17.399999999999999" x14ac:dyDescent="0.3">
      <c r="A6" s="73">
        <v>1</v>
      </c>
      <c r="B6" s="74" t="s">
        <v>287</v>
      </c>
      <c r="C6" s="276" t="s">
        <v>31</v>
      </c>
      <c r="D6" s="380" t="s">
        <v>1220</v>
      </c>
      <c r="E6" s="77">
        <v>2541</v>
      </c>
      <c r="F6" s="78">
        <v>4</v>
      </c>
      <c r="G6" s="78">
        <v>5</v>
      </c>
      <c r="H6" s="78">
        <v>5</v>
      </c>
      <c r="I6" s="78">
        <v>4</v>
      </c>
      <c r="J6" s="78">
        <v>4</v>
      </c>
      <c r="K6" s="78">
        <v>5</v>
      </c>
      <c r="L6" s="78">
        <v>4</v>
      </c>
      <c r="M6" s="78">
        <v>4</v>
      </c>
      <c r="N6" s="78">
        <v>3</v>
      </c>
      <c r="O6" s="78">
        <v>3</v>
      </c>
      <c r="P6" s="78">
        <v>4</v>
      </c>
      <c r="Q6" s="78">
        <v>3</v>
      </c>
      <c r="R6" s="78"/>
      <c r="S6" s="78">
        <v>4</v>
      </c>
      <c r="T6" s="78"/>
      <c r="U6" s="78"/>
      <c r="V6" s="230">
        <f t="shared" ref="V6:V36" si="0">IF(AC6&gt;0,IF(SUM(X6:Y6)/AC6&gt;0,2,IF(AND(SUM(X6:Y6)/AC6=0,Z6/AC6&gt;0),3,IF(AND((AB6/AC6+AA6/AC6)=1,AA6/AC6&gt;0),4,5))),0)</f>
        <v>3</v>
      </c>
      <c r="W6" s="182">
        <f t="shared" ref="W6:W36" si="1">COUNTIF(AG6:AV6,"б")</f>
        <v>0</v>
      </c>
      <c r="X6" s="182">
        <f t="shared" ref="X6:X15" si="2">COUNTIF(AG6:AV6,"д")</f>
        <v>0</v>
      </c>
      <c r="Y6" s="182">
        <f t="shared" ref="Y6:Y36" si="3">COUNTIF(AG6:AV6,2)+COUNTIF(AG6:AV6,"н")+COUNTIF(AG6:AV6,"д")</f>
        <v>0</v>
      </c>
      <c r="Z6" s="182">
        <f t="shared" ref="Z6:Z36" si="4">COUNTIF(AG6:AV6,Z$5)</f>
        <v>3</v>
      </c>
      <c r="AA6" s="182">
        <f t="shared" ref="AA6:AA36" si="5">COUNTIF(AG6:AV6,AA$5)</f>
        <v>7</v>
      </c>
      <c r="AB6" s="182">
        <f t="shared" ref="AB6:AB36" si="6">COUNTIF(AG6:AV6,AB$5)</f>
        <v>3</v>
      </c>
      <c r="AC6" s="182">
        <f t="shared" ref="AC6:AC37" si="7">SUM(X6:AB6)</f>
        <v>13</v>
      </c>
      <c r="AD6" s="272">
        <f t="shared" ref="AD6:AD37" si="8">IF(ISERROR(((X6+Y6)*2+Z6*3+AA6*4+AB6*5)/SUM(X6,Y6:AB6)),"",((X6+Y6)*2+Z6*3+AA6*4+AB6*5)/SUM(X6,Y6:AB6))</f>
        <v>4</v>
      </c>
      <c r="AE6" s="90">
        <f t="shared" ref="AE6:AE36" si="9">IF(AX6=5,0.5,IF(AX6=4,0.25,IF(AX6&lt;=3,0)))</f>
        <v>0</v>
      </c>
      <c r="AG6" s="229">
        <f t="shared" ref="AG6:AG36" si="10">IF(ISERROR(VALUE(LEFT(F6))),LEFT(F6),VALUE(LEFT(F6)))</f>
        <v>4</v>
      </c>
      <c r="AH6" s="229">
        <f t="shared" ref="AH6:AH36" si="11">IF(ISERROR(VALUE(LEFT(G6))),LEFT(G6),VALUE(LEFT(G6)))</f>
        <v>5</v>
      </c>
      <c r="AI6" s="229">
        <f t="shared" ref="AI6:AI36" si="12">IF(ISERROR(VALUE(LEFT(H6))),LEFT(H6),VALUE(LEFT(H6)))</f>
        <v>5</v>
      </c>
      <c r="AJ6" s="229">
        <f t="shared" ref="AJ6:AJ36" si="13">IF(ISERROR(VALUE(LEFT(I6))),LEFT(I6),VALUE(LEFT(I6)))</f>
        <v>4</v>
      </c>
      <c r="AK6" s="229">
        <f t="shared" ref="AK6:AK36" si="14">IF(ISERROR(VALUE(LEFT(J6))),LEFT(J6),VALUE(LEFT(J6)))</f>
        <v>4</v>
      </c>
      <c r="AL6" s="229">
        <f t="shared" ref="AL6:AL36" si="15">IF(ISERROR(VALUE(LEFT(K6))),LEFT(K6),VALUE(LEFT(K6)))</f>
        <v>5</v>
      </c>
      <c r="AM6" s="229">
        <f t="shared" ref="AM6:AM36" si="16">IF(ISERROR(VALUE(LEFT(L6))),LEFT(L6),VALUE(LEFT(L6)))</f>
        <v>4</v>
      </c>
      <c r="AN6" s="229">
        <f t="shared" ref="AN6:AN36" si="17">IF(ISERROR(VALUE(LEFT(M6))),LEFT(M6),VALUE(LEFT(M6)))</f>
        <v>4</v>
      </c>
      <c r="AO6" s="229">
        <f t="shared" ref="AO6:AO36" si="18">IF(ISERROR(VALUE(LEFT(N6))),LEFT(N6),VALUE(LEFT(N6)))</f>
        <v>3</v>
      </c>
      <c r="AP6" s="229">
        <f t="shared" ref="AP6:AP36" si="19">IF(ISERROR(VALUE(LEFT(O6))),LEFT(O6),VALUE(LEFT(O6)))</f>
        <v>3</v>
      </c>
      <c r="AQ6" s="229">
        <f t="shared" ref="AQ6:AQ36" si="20">IF(ISERROR(VALUE(LEFT(P6))),LEFT(P6),VALUE(LEFT(P6)))</f>
        <v>4</v>
      </c>
      <c r="AR6" s="229">
        <f t="shared" ref="AR6:AR36" si="21">IF(ISERROR(VALUE(LEFT(Q6))),LEFT(Q6),VALUE(LEFT(Q6)))</f>
        <v>3</v>
      </c>
      <c r="AS6" s="229" t="str">
        <f t="shared" ref="AS6:AS36" si="22">IF(ISERROR(VALUE(LEFT(R6))),LEFT(R6),VALUE(LEFT(R6)))</f>
        <v/>
      </c>
      <c r="AT6" s="229">
        <f t="shared" ref="AT6:AT36" si="23">IF(ISERROR(VALUE(LEFT(S6))),LEFT(S6),VALUE(LEFT(S6)))</f>
        <v>4</v>
      </c>
      <c r="AU6" s="229" t="str">
        <f t="shared" ref="AU6:AU36" si="24">IF(ISERROR(VALUE(LEFT(T6))),LEFT(T6),VALUE(LEFT(T6)))</f>
        <v/>
      </c>
      <c r="AV6" s="229" t="str">
        <f t="shared" ref="AV6:AV36" si="25">IF(ISERROR(VALUE(LEFT(U6))),LEFT(U6),VALUE(LEFT(U6)))</f>
        <v/>
      </c>
      <c r="AW6" s="230">
        <f t="shared" ref="AW6:AW36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f t="shared" ref="A7:A25" si="27">A6+1</f>
        <v>2</v>
      </c>
      <c r="B7" s="74" t="s">
        <v>287</v>
      </c>
      <c r="C7" s="276" t="s">
        <v>31</v>
      </c>
      <c r="D7" s="277" t="s">
        <v>1221</v>
      </c>
      <c r="E7" s="77">
        <v>2541</v>
      </c>
      <c r="F7" s="78">
        <v>4</v>
      </c>
      <c r="G7" s="78">
        <v>5</v>
      </c>
      <c r="H7" s="78">
        <v>4</v>
      </c>
      <c r="I7" s="78">
        <v>4</v>
      </c>
      <c r="J7" s="78">
        <v>5</v>
      </c>
      <c r="K7" s="78">
        <v>5</v>
      </c>
      <c r="L7" s="78">
        <v>4</v>
      </c>
      <c r="M7" s="78">
        <v>3</v>
      </c>
      <c r="N7" s="78">
        <v>4</v>
      </c>
      <c r="O7" s="78">
        <v>4</v>
      </c>
      <c r="P7" s="78">
        <v>4</v>
      </c>
      <c r="Q7" s="78">
        <v>3</v>
      </c>
      <c r="R7" s="78"/>
      <c r="S7" s="78">
        <v>4</v>
      </c>
      <c r="T7" s="78"/>
      <c r="U7" s="78"/>
      <c r="V7" s="230">
        <f t="shared" si="0"/>
        <v>3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2</v>
      </c>
      <c r="AA7" s="182">
        <f t="shared" si="5"/>
        <v>8</v>
      </c>
      <c r="AB7" s="182">
        <f t="shared" si="6"/>
        <v>3</v>
      </c>
      <c r="AC7" s="182">
        <f t="shared" si="7"/>
        <v>13</v>
      </c>
      <c r="AD7" s="272">
        <f t="shared" si="8"/>
        <v>4.0769230769230766</v>
      </c>
      <c r="AE7" s="90">
        <f t="shared" si="9"/>
        <v>0</v>
      </c>
      <c r="AG7" s="229">
        <f t="shared" si="10"/>
        <v>4</v>
      </c>
      <c r="AH7" s="229">
        <f t="shared" si="11"/>
        <v>5</v>
      </c>
      <c r="AI7" s="229">
        <f t="shared" si="12"/>
        <v>4</v>
      </c>
      <c r="AJ7" s="229">
        <f t="shared" si="13"/>
        <v>4</v>
      </c>
      <c r="AK7" s="229">
        <f t="shared" si="14"/>
        <v>5</v>
      </c>
      <c r="AL7" s="229">
        <f t="shared" si="15"/>
        <v>5</v>
      </c>
      <c r="AM7" s="229">
        <f t="shared" si="16"/>
        <v>4</v>
      </c>
      <c r="AN7" s="229">
        <f t="shared" si="17"/>
        <v>3</v>
      </c>
      <c r="AO7" s="229">
        <f t="shared" si="18"/>
        <v>4</v>
      </c>
      <c r="AP7" s="229">
        <f t="shared" si="19"/>
        <v>4</v>
      </c>
      <c r="AQ7" s="229">
        <f t="shared" si="20"/>
        <v>4</v>
      </c>
      <c r="AR7" s="229">
        <f t="shared" si="21"/>
        <v>3</v>
      </c>
      <c r="AS7" s="229" t="str">
        <f t="shared" si="22"/>
        <v/>
      </c>
      <c r="AT7" s="229">
        <f t="shared" si="23"/>
        <v>4</v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f t="shared" si="27"/>
        <v>3</v>
      </c>
      <c r="B8" s="74" t="s">
        <v>287</v>
      </c>
      <c r="C8" s="276" t="s">
        <v>31</v>
      </c>
      <c r="D8" s="277" t="s">
        <v>1222</v>
      </c>
      <c r="E8" s="77">
        <v>2541</v>
      </c>
      <c r="F8" s="78">
        <v>4</v>
      </c>
      <c r="G8" s="78">
        <v>5</v>
      </c>
      <c r="H8" s="78">
        <v>5</v>
      </c>
      <c r="I8" s="78">
        <v>5</v>
      </c>
      <c r="J8" s="78">
        <v>5</v>
      </c>
      <c r="K8" s="78">
        <v>5</v>
      </c>
      <c r="L8" s="78">
        <v>5</v>
      </c>
      <c r="M8" s="78">
        <v>4</v>
      </c>
      <c r="N8" s="78">
        <v>5</v>
      </c>
      <c r="O8" s="78">
        <v>5</v>
      </c>
      <c r="P8" s="78">
        <v>5</v>
      </c>
      <c r="Q8" s="78">
        <v>4</v>
      </c>
      <c r="R8" s="78"/>
      <c r="S8" s="78">
        <v>4</v>
      </c>
      <c r="T8" s="78"/>
      <c r="U8" s="78"/>
      <c r="V8" s="230">
        <f t="shared" si="0"/>
        <v>4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0</v>
      </c>
      <c r="AA8" s="182">
        <f t="shared" si="5"/>
        <v>4</v>
      </c>
      <c r="AB8" s="182">
        <f t="shared" si="6"/>
        <v>9</v>
      </c>
      <c r="AC8" s="182">
        <f t="shared" si="7"/>
        <v>13</v>
      </c>
      <c r="AD8" s="272">
        <f t="shared" si="8"/>
        <v>4.6923076923076925</v>
      </c>
      <c r="AE8" s="90">
        <f t="shared" si="9"/>
        <v>0</v>
      </c>
      <c r="AG8" s="229">
        <f t="shared" si="10"/>
        <v>4</v>
      </c>
      <c r="AH8" s="229">
        <f t="shared" si="11"/>
        <v>5</v>
      </c>
      <c r="AI8" s="229">
        <f t="shared" si="12"/>
        <v>5</v>
      </c>
      <c r="AJ8" s="229">
        <f t="shared" si="13"/>
        <v>5</v>
      </c>
      <c r="AK8" s="229">
        <f t="shared" si="14"/>
        <v>5</v>
      </c>
      <c r="AL8" s="229">
        <f t="shared" si="15"/>
        <v>5</v>
      </c>
      <c r="AM8" s="229">
        <f t="shared" si="16"/>
        <v>5</v>
      </c>
      <c r="AN8" s="229">
        <f t="shared" si="17"/>
        <v>4</v>
      </c>
      <c r="AO8" s="229">
        <f t="shared" si="18"/>
        <v>5</v>
      </c>
      <c r="AP8" s="229">
        <f t="shared" si="19"/>
        <v>5</v>
      </c>
      <c r="AQ8" s="229">
        <f t="shared" si="20"/>
        <v>5</v>
      </c>
      <c r="AR8" s="229">
        <f t="shared" si="21"/>
        <v>4</v>
      </c>
      <c r="AS8" s="229" t="str">
        <f t="shared" si="22"/>
        <v/>
      </c>
      <c r="AT8" s="229">
        <f t="shared" si="23"/>
        <v>4</v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f t="shared" si="27"/>
        <v>4</v>
      </c>
      <c r="B9" s="74" t="s">
        <v>287</v>
      </c>
      <c r="C9" s="276" t="s">
        <v>110</v>
      </c>
      <c r="D9" s="277" t="s">
        <v>1223</v>
      </c>
      <c r="E9" s="77">
        <v>2541</v>
      </c>
      <c r="F9" s="78">
        <v>4</v>
      </c>
      <c r="G9" s="78">
        <v>5</v>
      </c>
      <c r="H9" s="78">
        <v>5</v>
      </c>
      <c r="I9" s="78">
        <v>4</v>
      </c>
      <c r="J9" s="78">
        <v>5</v>
      </c>
      <c r="K9" s="78">
        <v>4</v>
      </c>
      <c r="L9" s="78">
        <v>4</v>
      </c>
      <c r="M9" s="78">
        <v>5</v>
      </c>
      <c r="N9" s="78">
        <v>5</v>
      </c>
      <c r="O9" s="78">
        <v>4</v>
      </c>
      <c r="P9" s="78">
        <v>4</v>
      </c>
      <c r="Q9" s="78">
        <v>4</v>
      </c>
      <c r="R9" s="78"/>
      <c r="S9" s="78">
        <v>4</v>
      </c>
      <c r="T9" s="78"/>
      <c r="U9" s="78"/>
      <c r="V9" s="230">
        <f t="shared" si="0"/>
        <v>4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0</v>
      </c>
      <c r="AA9" s="182">
        <f t="shared" si="5"/>
        <v>8</v>
      </c>
      <c r="AB9" s="182">
        <f t="shared" si="6"/>
        <v>5</v>
      </c>
      <c r="AC9" s="182">
        <f t="shared" si="7"/>
        <v>13</v>
      </c>
      <c r="AD9" s="272">
        <f t="shared" si="8"/>
        <v>4.384615384615385</v>
      </c>
      <c r="AE9" s="90">
        <f t="shared" si="9"/>
        <v>0</v>
      </c>
      <c r="AG9" s="229">
        <f t="shared" si="10"/>
        <v>4</v>
      </c>
      <c r="AH9" s="229">
        <f t="shared" si="11"/>
        <v>5</v>
      </c>
      <c r="AI9" s="229">
        <f t="shared" si="12"/>
        <v>5</v>
      </c>
      <c r="AJ9" s="229">
        <f t="shared" si="13"/>
        <v>4</v>
      </c>
      <c r="AK9" s="229">
        <f t="shared" si="14"/>
        <v>5</v>
      </c>
      <c r="AL9" s="229">
        <f t="shared" si="15"/>
        <v>4</v>
      </c>
      <c r="AM9" s="229">
        <f t="shared" si="16"/>
        <v>4</v>
      </c>
      <c r="AN9" s="229">
        <f t="shared" si="17"/>
        <v>5</v>
      </c>
      <c r="AO9" s="229">
        <f t="shared" si="18"/>
        <v>5</v>
      </c>
      <c r="AP9" s="229">
        <f t="shared" si="19"/>
        <v>4</v>
      </c>
      <c r="AQ9" s="229">
        <f t="shared" si="20"/>
        <v>4</v>
      </c>
      <c r="AR9" s="229">
        <f t="shared" si="21"/>
        <v>4</v>
      </c>
      <c r="AS9" s="229" t="str">
        <f t="shared" si="22"/>
        <v/>
      </c>
      <c r="AT9" s="229">
        <f t="shared" si="23"/>
        <v>4</v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f t="shared" si="27"/>
        <v>5</v>
      </c>
      <c r="B10" s="74" t="s">
        <v>287</v>
      </c>
      <c r="C10" s="276" t="s">
        <v>31</v>
      </c>
      <c r="D10" s="277" t="s">
        <v>1224</v>
      </c>
      <c r="E10" s="77">
        <v>2541</v>
      </c>
      <c r="F10" s="78">
        <v>4</v>
      </c>
      <c r="G10" s="78">
        <v>5</v>
      </c>
      <c r="H10" s="78">
        <v>5</v>
      </c>
      <c r="I10" s="78">
        <v>5</v>
      </c>
      <c r="J10" s="78">
        <v>5</v>
      </c>
      <c r="K10" s="78">
        <v>4</v>
      </c>
      <c r="L10" s="78">
        <v>5</v>
      </c>
      <c r="M10" s="78">
        <v>5</v>
      </c>
      <c r="N10" s="78">
        <v>5</v>
      </c>
      <c r="O10" s="78">
        <v>5</v>
      </c>
      <c r="P10" s="78">
        <v>5</v>
      </c>
      <c r="Q10" s="78">
        <v>5</v>
      </c>
      <c r="R10" s="78"/>
      <c r="S10" s="78">
        <v>5</v>
      </c>
      <c r="T10" s="78"/>
      <c r="U10" s="78"/>
      <c r="V10" s="230">
        <f t="shared" si="0"/>
        <v>4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2</v>
      </c>
      <c r="AB10" s="182">
        <f t="shared" si="6"/>
        <v>11</v>
      </c>
      <c r="AC10" s="182">
        <f t="shared" si="7"/>
        <v>13</v>
      </c>
      <c r="AD10" s="272">
        <f t="shared" si="8"/>
        <v>4.8461538461538458</v>
      </c>
      <c r="AE10" s="90">
        <f t="shared" si="9"/>
        <v>0</v>
      </c>
      <c r="AG10" s="229">
        <f t="shared" si="10"/>
        <v>4</v>
      </c>
      <c r="AH10" s="229">
        <f t="shared" si="11"/>
        <v>5</v>
      </c>
      <c r="AI10" s="229">
        <f t="shared" si="12"/>
        <v>5</v>
      </c>
      <c r="AJ10" s="229">
        <f t="shared" si="13"/>
        <v>5</v>
      </c>
      <c r="AK10" s="229">
        <f t="shared" si="14"/>
        <v>5</v>
      </c>
      <c r="AL10" s="229">
        <f t="shared" si="15"/>
        <v>4</v>
      </c>
      <c r="AM10" s="229">
        <f t="shared" si="16"/>
        <v>5</v>
      </c>
      <c r="AN10" s="229">
        <f t="shared" si="17"/>
        <v>5</v>
      </c>
      <c r="AO10" s="229">
        <f t="shared" si="18"/>
        <v>5</v>
      </c>
      <c r="AP10" s="229">
        <f t="shared" si="19"/>
        <v>5</v>
      </c>
      <c r="AQ10" s="229">
        <f t="shared" si="20"/>
        <v>5</v>
      </c>
      <c r="AR10" s="229">
        <f t="shared" si="21"/>
        <v>5</v>
      </c>
      <c r="AS10" s="229" t="str">
        <f t="shared" si="22"/>
        <v/>
      </c>
      <c r="AT10" s="229">
        <f t="shared" si="23"/>
        <v>5</v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f t="shared" si="27"/>
        <v>6</v>
      </c>
      <c r="B11" s="74" t="s">
        <v>287</v>
      </c>
      <c r="C11" s="276" t="s">
        <v>31</v>
      </c>
      <c r="D11" s="277" t="s">
        <v>1225</v>
      </c>
      <c r="E11" s="77">
        <v>2541</v>
      </c>
      <c r="F11" s="78">
        <v>4</v>
      </c>
      <c r="G11" s="78">
        <v>5</v>
      </c>
      <c r="H11" s="78">
        <v>4</v>
      </c>
      <c r="I11" s="78">
        <v>5</v>
      </c>
      <c r="J11" s="78">
        <v>4</v>
      </c>
      <c r="K11" s="78">
        <v>4</v>
      </c>
      <c r="L11" s="78">
        <v>4</v>
      </c>
      <c r="M11" s="78">
        <v>5</v>
      </c>
      <c r="N11" s="78">
        <v>4</v>
      </c>
      <c r="O11" s="78">
        <v>4</v>
      </c>
      <c r="P11" s="78">
        <v>4</v>
      </c>
      <c r="Q11" s="78">
        <v>4</v>
      </c>
      <c r="R11" s="78"/>
      <c r="S11" s="78">
        <v>4</v>
      </c>
      <c r="T11" s="78"/>
      <c r="U11" s="78"/>
      <c r="V11" s="230">
        <f t="shared" si="0"/>
        <v>4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10</v>
      </c>
      <c r="AB11" s="182">
        <f t="shared" si="6"/>
        <v>3</v>
      </c>
      <c r="AC11" s="182">
        <f t="shared" si="7"/>
        <v>13</v>
      </c>
      <c r="AD11" s="272">
        <f t="shared" si="8"/>
        <v>4.2307692307692308</v>
      </c>
      <c r="AE11" s="90">
        <f t="shared" si="9"/>
        <v>0</v>
      </c>
      <c r="AG11" s="229">
        <f t="shared" si="10"/>
        <v>4</v>
      </c>
      <c r="AH11" s="229">
        <f t="shared" si="11"/>
        <v>5</v>
      </c>
      <c r="AI11" s="229">
        <f t="shared" si="12"/>
        <v>4</v>
      </c>
      <c r="AJ11" s="229">
        <f t="shared" si="13"/>
        <v>5</v>
      </c>
      <c r="AK11" s="229">
        <f t="shared" si="14"/>
        <v>4</v>
      </c>
      <c r="AL11" s="229">
        <f t="shared" si="15"/>
        <v>4</v>
      </c>
      <c r="AM11" s="229">
        <f t="shared" si="16"/>
        <v>4</v>
      </c>
      <c r="AN11" s="229">
        <f t="shared" si="17"/>
        <v>5</v>
      </c>
      <c r="AO11" s="229">
        <f t="shared" si="18"/>
        <v>4</v>
      </c>
      <c r="AP11" s="229">
        <f t="shared" si="19"/>
        <v>4</v>
      </c>
      <c r="AQ11" s="229">
        <f t="shared" si="20"/>
        <v>4</v>
      </c>
      <c r="AR11" s="229">
        <f t="shared" si="21"/>
        <v>4</v>
      </c>
      <c r="AS11" s="229" t="str">
        <f t="shared" si="22"/>
        <v/>
      </c>
      <c r="AT11" s="229">
        <f t="shared" si="23"/>
        <v>4</v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f t="shared" si="27"/>
        <v>7</v>
      </c>
      <c r="B12" s="74" t="s">
        <v>287</v>
      </c>
      <c r="C12" s="276" t="s">
        <v>31</v>
      </c>
      <c r="D12" s="277" t="s">
        <v>1226</v>
      </c>
      <c r="E12" s="77">
        <v>2541</v>
      </c>
      <c r="F12" s="78">
        <v>4</v>
      </c>
      <c r="G12" s="78">
        <v>5</v>
      </c>
      <c r="H12" s="78">
        <v>5</v>
      </c>
      <c r="I12" s="78">
        <v>4</v>
      </c>
      <c r="J12" s="78">
        <v>4</v>
      </c>
      <c r="K12" s="78">
        <v>5</v>
      </c>
      <c r="L12" s="78">
        <v>4</v>
      </c>
      <c r="M12" s="78">
        <v>4</v>
      </c>
      <c r="N12" s="78">
        <v>4</v>
      </c>
      <c r="O12" s="78">
        <v>4</v>
      </c>
      <c r="P12" s="78">
        <v>3</v>
      </c>
      <c r="Q12" s="78">
        <v>3</v>
      </c>
      <c r="R12" s="78"/>
      <c r="S12" s="78">
        <v>4</v>
      </c>
      <c r="T12" s="78"/>
      <c r="U12" s="78"/>
      <c r="V12" s="230">
        <f t="shared" si="0"/>
        <v>3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2</v>
      </c>
      <c r="AA12" s="182">
        <f t="shared" si="5"/>
        <v>8</v>
      </c>
      <c r="AB12" s="182">
        <f t="shared" si="6"/>
        <v>3</v>
      </c>
      <c r="AC12" s="182">
        <f t="shared" si="7"/>
        <v>13</v>
      </c>
      <c r="AD12" s="272">
        <f t="shared" si="8"/>
        <v>4.0769230769230766</v>
      </c>
      <c r="AE12" s="90">
        <f t="shared" si="9"/>
        <v>0</v>
      </c>
      <c r="AG12" s="229">
        <f t="shared" si="10"/>
        <v>4</v>
      </c>
      <c r="AH12" s="229">
        <f t="shared" si="11"/>
        <v>5</v>
      </c>
      <c r="AI12" s="229">
        <f t="shared" si="12"/>
        <v>5</v>
      </c>
      <c r="AJ12" s="229">
        <f t="shared" si="13"/>
        <v>4</v>
      </c>
      <c r="AK12" s="229">
        <f t="shared" si="14"/>
        <v>4</v>
      </c>
      <c r="AL12" s="229">
        <f t="shared" si="15"/>
        <v>5</v>
      </c>
      <c r="AM12" s="229">
        <f t="shared" si="16"/>
        <v>4</v>
      </c>
      <c r="AN12" s="229">
        <f t="shared" si="17"/>
        <v>4</v>
      </c>
      <c r="AO12" s="229">
        <f t="shared" si="18"/>
        <v>4</v>
      </c>
      <c r="AP12" s="229">
        <f t="shared" si="19"/>
        <v>4</v>
      </c>
      <c r="AQ12" s="229">
        <f t="shared" si="20"/>
        <v>3</v>
      </c>
      <c r="AR12" s="229">
        <f t="shared" si="21"/>
        <v>3</v>
      </c>
      <c r="AS12" s="229" t="str">
        <f t="shared" si="22"/>
        <v/>
      </c>
      <c r="AT12" s="229">
        <f t="shared" si="23"/>
        <v>4</v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f t="shared" si="27"/>
        <v>8</v>
      </c>
      <c r="B13" s="273"/>
      <c r="C13" s="276" t="s">
        <v>31</v>
      </c>
      <c r="D13" s="277" t="s">
        <v>1227</v>
      </c>
      <c r="E13" s="77">
        <v>2541</v>
      </c>
      <c r="F13" s="78">
        <v>5</v>
      </c>
      <c r="G13" s="78">
        <v>5</v>
      </c>
      <c r="H13" s="78">
        <v>5</v>
      </c>
      <c r="I13" s="78">
        <v>5</v>
      </c>
      <c r="J13" s="78">
        <v>5</v>
      </c>
      <c r="K13" s="78">
        <v>5</v>
      </c>
      <c r="L13" s="78">
        <v>5</v>
      </c>
      <c r="M13" s="78">
        <v>4</v>
      </c>
      <c r="N13" s="78">
        <v>5</v>
      </c>
      <c r="O13" s="78">
        <v>5</v>
      </c>
      <c r="P13" s="78">
        <v>5</v>
      </c>
      <c r="Q13" s="78">
        <v>5</v>
      </c>
      <c r="R13" s="93"/>
      <c r="S13" s="78">
        <v>5</v>
      </c>
      <c r="T13" s="78"/>
      <c r="U13" s="78"/>
      <c r="V13" s="116">
        <f t="shared" si="0"/>
        <v>4</v>
      </c>
      <c r="W13" s="226">
        <f t="shared" si="1"/>
        <v>0</v>
      </c>
      <c r="X13" s="226">
        <f t="shared" si="2"/>
        <v>0</v>
      </c>
      <c r="Y13" s="226">
        <f t="shared" si="3"/>
        <v>0</v>
      </c>
      <c r="Z13" s="226">
        <f t="shared" si="4"/>
        <v>0</v>
      </c>
      <c r="AA13" s="226">
        <f t="shared" si="5"/>
        <v>1</v>
      </c>
      <c r="AB13" s="226">
        <f t="shared" si="6"/>
        <v>12</v>
      </c>
      <c r="AC13" s="226">
        <f t="shared" si="7"/>
        <v>13</v>
      </c>
      <c r="AD13" s="227">
        <f t="shared" si="8"/>
        <v>4.9230769230769234</v>
      </c>
      <c r="AE13" s="228">
        <f t="shared" si="9"/>
        <v>0</v>
      </c>
      <c r="AF13" s="1"/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5</v>
      </c>
      <c r="AN13" s="229">
        <f t="shared" si="17"/>
        <v>4</v>
      </c>
      <c r="AO13" s="229">
        <f t="shared" si="18"/>
        <v>5</v>
      </c>
      <c r="AP13" s="229">
        <f t="shared" si="19"/>
        <v>5</v>
      </c>
      <c r="AQ13" s="229">
        <f t="shared" si="20"/>
        <v>5</v>
      </c>
      <c r="AR13" s="229">
        <f t="shared" si="21"/>
        <v>5</v>
      </c>
      <c r="AS13" s="229" t="str">
        <f t="shared" si="22"/>
        <v/>
      </c>
      <c r="AT13" s="229">
        <f t="shared" si="23"/>
        <v>5</v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231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1"/>
      <c r="CG13" s="23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</row>
    <row r="14" spans="1:107" ht="17.399999999999999" x14ac:dyDescent="0.3">
      <c r="A14" s="73">
        <f t="shared" si="27"/>
        <v>9</v>
      </c>
      <c r="B14" s="273"/>
      <c r="C14" s="276" t="s">
        <v>31</v>
      </c>
      <c r="D14" s="277" t="s">
        <v>1228</v>
      </c>
      <c r="E14" s="77">
        <v>2541</v>
      </c>
      <c r="F14" s="78">
        <v>5</v>
      </c>
      <c r="G14" s="78">
        <v>5</v>
      </c>
      <c r="H14" s="78">
        <v>5</v>
      </c>
      <c r="I14" s="78">
        <v>5</v>
      </c>
      <c r="J14" s="78">
        <v>5</v>
      </c>
      <c r="K14" s="78">
        <v>5</v>
      </c>
      <c r="L14" s="78">
        <v>5</v>
      </c>
      <c r="M14" s="78">
        <v>5</v>
      </c>
      <c r="N14" s="78">
        <v>5</v>
      </c>
      <c r="O14" s="78">
        <v>5</v>
      </c>
      <c r="P14" s="78">
        <v>5</v>
      </c>
      <c r="Q14" s="78">
        <v>5</v>
      </c>
      <c r="R14" s="93"/>
      <c r="S14" s="78">
        <v>5</v>
      </c>
      <c r="T14" s="78"/>
      <c r="U14" s="78"/>
      <c r="V14" s="116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13</v>
      </c>
      <c r="AC14" s="226">
        <f t="shared" si="7"/>
        <v>13</v>
      </c>
      <c r="AD14" s="227">
        <f t="shared" si="8"/>
        <v>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5</v>
      </c>
      <c r="AQ14" s="229">
        <f t="shared" si="20"/>
        <v>5</v>
      </c>
      <c r="AR14" s="229">
        <f t="shared" si="21"/>
        <v>5</v>
      </c>
      <c r="AS14" s="229" t="str">
        <f t="shared" si="22"/>
        <v/>
      </c>
      <c r="AT14" s="229">
        <f t="shared" si="23"/>
        <v>5</v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3">
      <c r="A15" s="73">
        <f t="shared" si="27"/>
        <v>10</v>
      </c>
      <c r="B15" s="273"/>
      <c r="C15" s="276" t="s">
        <v>31</v>
      </c>
      <c r="D15" s="277" t="s">
        <v>1229</v>
      </c>
      <c r="E15" s="77">
        <v>2541</v>
      </c>
      <c r="F15" s="78">
        <v>5</v>
      </c>
      <c r="G15" s="78">
        <v>5</v>
      </c>
      <c r="H15" s="78">
        <v>5</v>
      </c>
      <c r="I15" s="78">
        <v>5</v>
      </c>
      <c r="J15" s="78">
        <v>5</v>
      </c>
      <c r="K15" s="78">
        <v>5</v>
      </c>
      <c r="L15" s="78">
        <v>5</v>
      </c>
      <c r="M15" s="78">
        <v>5</v>
      </c>
      <c r="N15" s="78">
        <v>5</v>
      </c>
      <c r="O15" s="78">
        <v>5</v>
      </c>
      <c r="P15" s="78">
        <v>5</v>
      </c>
      <c r="Q15" s="78">
        <v>5</v>
      </c>
      <c r="R15" s="93"/>
      <c r="S15" s="78">
        <v>5</v>
      </c>
      <c r="T15" s="78"/>
      <c r="U15" s="78"/>
      <c r="V15" s="116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13</v>
      </c>
      <c r="AC15" s="226">
        <f t="shared" si="7"/>
        <v>13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>
        <f t="shared" si="19"/>
        <v>5</v>
      </c>
      <c r="AQ15" s="229">
        <f t="shared" si="20"/>
        <v>5</v>
      </c>
      <c r="AR15" s="229">
        <f t="shared" si="21"/>
        <v>5</v>
      </c>
      <c r="AS15" s="229" t="str">
        <f t="shared" si="22"/>
        <v/>
      </c>
      <c r="AT15" s="229">
        <f t="shared" si="23"/>
        <v>5</v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f t="shared" si="27"/>
        <v>11</v>
      </c>
      <c r="B16" s="274"/>
      <c r="C16" s="276" t="s">
        <v>110</v>
      </c>
      <c r="D16" s="277" t="s">
        <v>1230</v>
      </c>
      <c r="E16" s="77">
        <v>2541</v>
      </c>
      <c r="F16" s="78">
        <v>5</v>
      </c>
      <c r="G16" s="78">
        <v>5</v>
      </c>
      <c r="H16" s="78">
        <v>5</v>
      </c>
      <c r="I16" s="78">
        <v>5</v>
      </c>
      <c r="J16" s="78">
        <v>5</v>
      </c>
      <c r="K16" s="78">
        <v>5</v>
      </c>
      <c r="L16" s="78">
        <v>5</v>
      </c>
      <c r="M16" s="78">
        <v>5</v>
      </c>
      <c r="N16" s="78">
        <v>5</v>
      </c>
      <c r="O16" s="78">
        <v>5</v>
      </c>
      <c r="P16" s="78">
        <v>5</v>
      </c>
      <c r="Q16" s="78">
        <v>5</v>
      </c>
      <c r="R16" s="93"/>
      <c r="S16" s="78">
        <v>5</v>
      </c>
      <c r="T16" s="78"/>
      <c r="U16" s="78"/>
      <c r="V16" s="116">
        <f t="shared" si="0"/>
        <v>5</v>
      </c>
      <c r="W16" s="226">
        <f t="shared" si="1"/>
        <v>0</v>
      </c>
      <c r="X16" s="226">
        <f t="shared" ref="X16:X36" si="28">COUNTIF(AF16:AU16,"д")</f>
        <v>0</v>
      </c>
      <c r="Y16" s="226">
        <f t="shared" si="3"/>
        <v>0</v>
      </c>
      <c r="Z16" s="226">
        <f t="shared" si="4"/>
        <v>0</v>
      </c>
      <c r="AA16" s="226">
        <f t="shared" si="5"/>
        <v>0</v>
      </c>
      <c r="AB16" s="226">
        <f t="shared" si="6"/>
        <v>13</v>
      </c>
      <c r="AC16" s="226">
        <f t="shared" si="7"/>
        <v>13</v>
      </c>
      <c r="AD16" s="227">
        <f t="shared" si="8"/>
        <v>5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>
        <f t="shared" si="12"/>
        <v>5</v>
      </c>
      <c r="AJ16" s="229">
        <f t="shared" si="13"/>
        <v>5</v>
      </c>
      <c r="AK16" s="229">
        <f t="shared" si="14"/>
        <v>5</v>
      </c>
      <c r="AL16" s="229">
        <f t="shared" si="15"/>
        <v>5</v>
      </c>
      <c r="AM16" s="229">
        <f t="shared" si="16"/>
        <v>5</v>
      </c>
      <c r="AN16" s="229">
        <f t="shared" si="17"/>
        <v>5</v>
      </c>
      <c r="AO16" s="229">
        <f t="shared" si="18"/>
        <v>5</v>
      </c>
      <c r="AP16" s="229">
        <f t="shared" si="19"/>
        <v>5</v>
      </c>
      <c r="AQ16" s="229">
        <f t="shared" si="20"/>
        <v>5</v>
      </c>
      <c r="AR16" s="229">
        <f t="shared" si="21"/>
        <v>5</v>
      </c>
      <c r="AS16" s="229" t="str">
        <f t="shared" si="22"/>
        <v/>
      </c>
      <c r="AT16" s="229">
        <f t="shared" si="23"/>
        <v>5</v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f t="shared" si="27"/>
        <v>12</v>
      </c>
      <c r="B17" s="190"/>
      <c r="C17" s="276" t="s">
        <v>110</v>
      </c>
      <c r="D17" s="277" t="s">
        <v>1231</v>
      </c>
      <c r="E17" s="77">
        <v>2541</v>
      </c>
      <c r="F17" s="78">
        <v>4</v>
      </c>
      <c r="G17" s="78">
        <v>5</v>
      </c>
      <c r="H17" s="78">
        <v>5</v>
      </c>
      <c r="I17" s="78">
        <v>4</v>
      </c>
      <c r="J17" s="78">
        <v>4</v>
      </c>
      <c r="K17" s="78">
        <v>5</v>
      </c>
      <c r="L17" s="78">
        <v>4</v>
      </c>
      <c r="M17" s="78">
        <v>4</v>
      </c>
      <c r="N17" s="78">
        <v>3</v>
      </c>
      <c r="O17" s="78">
        <v>5</v>
      </c>
      <c r="P17" s="78">
        <v>4</v>
      </c>
      <c r="Q17" s="78">
        <v>3</v>
      </c>
      <c r="R17" s="93"/>
      <c r="S17" s="78">
        <v>4</v>
      </c>
      <c r="T17" s="78"/>
      <c r="U17" s="78"/>
      <c r="V17" s="116">
        <f t="shared" si="0"/>
        <v>3</v>
      </c>
      <c r="W17" s="226">
        <f t="shared" si="1"/>
        <v>0</v>
      </c>
      <c r="X17" s="226">
        <f t="shared" si="28"/>
        <v>0</v>
      </c>
      <c r="Y17" s="226">
        <f t="shared" si="3"/>
        <v>0</v>
      </c>
      <c r="Z17" s="226">
        <f t="shared" si="4"/>
        <v>2</v>
      </c>
      <c r="AA17" s="226">
        <f t="shared" si="5"/>
        <v>7</v>
      </c>
      <c r="AB17" s="226">
        <f t="shared" si="6"/>
        <v>4</v>
      </c>
      <c r="AC17" s="226">
        <f t="shared" si="7"/>
        <v>13</v>
      </c>
      <c r="AD17" s="227">
        <f t="shared" si="8"/>
        <v>4.1538461538461542</v>
      </c>
      <c r="AE17" s="228">
        <f t="shared" si="9"/>
        <v>0</v>
      </c>
      <c r="AF17" s="1"/>
      <c r="AG17" s="229">
        <f t="shared" si="10"/>
        <v>4</v>
      </c>
      <c r="AH17" s="229">
        <f t="shared" si="11"/>
        <v>5</v>
      </c>
      <c r="AI17" s="229">
        <f t="shared" si="12"/>
        <v>5</v>
      </c>
      <c r="AJ17" s="229">
        <f t="shared" si="13"/>
        <v>4</v>
      </c>
      <c r="AK17" s="229">
        <f t="shared" si="14"/>
        <v>4</v>
      </c>
      <c r="AL17" s="229">
        <f t="shared" si="15"/>
        <v>5</v>
      </c>
      <c r="AM17" s="229">
        <f t="shared" si="16"/>
        <v>4</v>
      </c>
      <c r="AN17" s="229">
        <f t="shared" si="17"/>
        <v>4</v>
      </c>
      <c r="AO17" s="229">
        <f t="shared" si="18"/>
        <v>3</v>
      </c>
      <c r="AP17" s="229">
        <f t="shared" si="19"/>
        <v>5</v>
      </c>
      <c r="AQ17" s="229">
        <f t="shared" si="20"/>
        <v>4</v>
      </c>
      <c r="AR17" s="229">
        <f t="shared" si="21"/>
        <v>3</v>
      </c>
      <c r="AS17" s="229" t="str">
        <f t="shared" si="22"/>
        <v/>
      </c>
      <c r="AT17" s="229">
        <f t="shared" si="23"/>
        <v>4</v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f t="shared" si="27"/>
        <v>13</v>
      </c>
      <c r="B18" s="190"/>
      <c r="C18" s="276" t="s">
        <v>31</v>
      </c>
      <c r="D18" s="277" t="s">
        <v>1232</v>
      </c>
      <c r="E18" s="77">
        <v>2541</v>
      </c>
      <c r="F18" s="78">
        <v>4</v>
      </c>
      <c r="G18" s="78">
        <v>5</v>
      </c>
      <c r="H18" s="78">
        <v>5</v>
      </c>
      <c r="I18" s="78">
        <v>4</v>
      </c>
      <c r="J18" s="78">
        <v>4</v>
      </c>
      <c r="K18" s="78">
        <v>5</v>
      </c>
      <c r="L18" s="78">
        <v>4</v>
      </c>
      <c r="M18" s="78">
        <v>3</v>
      </c>
      <c r="N18" s="78">
        <v>4</v>
      </c>
      <c r="O18" s="78">
        <v>5</v>
      </c>
      <c r="P18" s="78">
        <v>4</v>
      </c>
      <c r="Q18" s="78">
        <v>4</v>
      </c>
      <c r="R18" s="78"/>
      <c r="S18" s="78">
        <v>4</v>
      </c>
      <c r="T18" s="78"/>
      <c r="U18" s="78"/>
      <c r="V18" s="116">
        <f t="shared" si="0"/>
        <v>3</v>
      </c>
      <c r="W18" s="226">
        <f t="shared" si="1"/>
        <v>0</v>
      </c>
      <c r="X18" s="226">
        <f t="shared" si="28"/>
        <v>0</v>
      </c>
      <c r="Y18" s="226">
        <f t="shared" si="3"/>
        <v>0</v>
      </c>
      <c r="Z18" s="226">
        <f t="shared" si="4"/>
        <v>1</v>
      </c>
      <c r="AA18" s="226">
        <f t="shared" si="5"/>
        <v>8</v>
      </c>
      <c r="AB18" s="226">
        <f t="shared" si="6"/>
        <v>4</v>
      </c>
      <c r="AC18" s="226">
        <f t="shared" si="7"/>
        <v>13</v>
      </c>
      <c r="AD18" s="227">
        <f t="shared" si="8"/>
        <v>4.2307692307692308</v>
      </c>
      <c r="AE18" s="228">
        <f t="shared" si="9"/>
        <v>0</v>
      </c>
      <c r="AF18" s="1"/>
      <c r="AG18" s="229">
        <f t="shared" si="10"/>
        <v>4</v>
      </c>
      <c r="AH18" s="229">
        <f t="shared" si="11"/>
        <v>5</v>
      </c>
      <c r="AI18" s="229">
        <f t="shared" si="12"/>
        <v>5</v>
      </c>
      <c r="AJ18" s="229">
        <f t="shared" si="13"/>
        <v>4</v>
      </c>
      <c r="AK18" s="229">
        <f t="shared" si="14"/>
        <v>4</v>
      </c>
      <c r="AL18" s="229">
        <f t="shared" si="15"/>
        <v>5</v>
      </c>
      <c r="AM18" s="229">
        <f t="shared" si="16"/>
        <v>4</v>
      </c>
      <c r="AN18" s="229">
        <f t="shared" si="17"/>
        <v>3</v>
      </c>
      <c r="AO18" s="229">
        <f t="shared" si="18"/>
        <v>4</v>
      </c>
      <c r="AP18" s="229">
        <f t="shared" si="19"/>
        <v>5</v>
      </c>
      <c r="AQ18" s="229">
        <f t="shared" si="20"/>
        <v>4</v>
      </c>
      <c r="AR18" s="229">
        <f t="shared" si="21"/>
        <v>4</v>
      </c>
      <c r="AS18" s="229" t="str">
        <f t="shared" si="22"/>
        <v/>
      </c>
      <c r="AT18" s="229">
        <f t="shared" si="23"/>
        <v>4</v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f t="shared" si="27"/>
        <v>14</v>
      </c>
      <c r="B19" s="190"/>
      <c r="C19" s="276" t="s">
        <v>31</v>
      </c>
      <c r="D19" s="277" t="s">
        <v>1233</v>
      </c>
      <c r="E19" s="77">
        <v>2541</v>
      </c>
      <c r="F19" s="78">
        <v>4</v>
      </c>
      <c r="G19" s="78">
        <v>5</v>
      </c>
      <c r="H19" s="78">
        <v>5</v>
      </c>
      <c r="I19" s="78">
        <v>4</v>
      </c>
      <c r="J19" s="78">
        <v>4</v>
      </c>
      <c r="K19" s="78">
        <v>5</v>
      </c>
      <c r="L19" s="78">
        <v>4</v>
      </c>
      <c r="M19" s="78">
        <v>4</v>
      </c>
      <c r="N19" s="78">
        <v>4</v>
      </c>
      <c r="O19" s="78">
        <v>4</v>
      </c>
      <c r="P19" s="78">
        <v>3</v>
      </c>
      <c r="Q19" s="78">
        <v>4</v>
      </c>
      <c r="R19" s="93"/>
      <c r="S19" s="78">
        <v>4</v>
      </c>
      <c r="T19" s="78"/>
      <c r="U19" s="78"/>
      <c r="V19" s="116">
        <f t="shared" si="0"/>
        <v>3</v>
      </c>
      <c r="W19" s="226">
        <f t="shared" si="1"/>
        <v>0</v>
      </c>
      <c r="X19" s="226">
        <f t="shared" si="28"/>
        <v>0</v>
      </c>
      <c r="Y19" s="226">
        <f t="shared" si="3"/>
        <v>0</v>
      </c>
      <c r="Z19" s="226">
        <f t="shared" si="4"/>
        <v>1</v>
      </c>
      <c r="AA19" s="226">
        <f t="shared" si="5"/>
        <v>9</v>
      </c>
      <c r="AB19" s="226">
        <f t="shared" si="6"/>
        <v>3</v>
      </c>
      <c r="AC19" s="226">
        <f t="shared" si="7"/>
        <v>13</v>
      </c>
      <c r="AD19" s="227">
        <f t="shared" si="8"/>
        <v>4.1538461538461542</v>
      </c>
      <c r="AE19" s="228">
        <f t="shared" si="9"/>
        <v>0</v>
      </c>
      <c r="AF19" s="1"/>
      <c r="AG19" s="229">
        <f t="shared" si="10"/>
        <v>4</v>
      </c>
      <c r="AH19" s="229">
        <f t="shared" si="11"/>
        <v>5</v>
      </c>
      <c r="AI19" s="229">
        <f t="shared" si="12"/>
        <v>5</v>
      </c>
      <c r="AJ19" s="229">
        <f t="shared" si="13"/>
        <v>4</v>
      </c>
      <c r="AK19" s="229">
        <f t="shared" si="14"/>
        <v>4</v>
      </c>
      <c r="AL19" s="229">
        <f t="shared" si="15"/>
        <v>5</v>
      </c>
      <c r="AM19" s="229">
        <f t="shared" si="16"/>
        <v>4</v>
      </c>
      <c r="AN19" s="229">
        <f t="shared" si="17"/>
        <v>4</v>
      </c>
      <c r="AO19" s="229">
        <f t="shared" si="18"/>
        <v>4</v>
      </c>
      <c r="AP19" s="229">
        <f t="shared" si="19"/>
        <v>4</v>
      </c>
      <c r="AQ19" s="229">
        <f t="shared" si="20"/>
        <v>3</v>
      </c>
      <c r="AR19" s="229">
        <f t="shared" si="21"/>
        <v>4</v>
      </c>
      <c r="AS19" s="229" t="str">
        <f t="shared" si="22"/>
        <v/>
      </c>
      <c r="AT19" s="229">
        <f t="shared" si="23"/>
        <v>4</v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f t="shared" si="27"/>
        <v>15</v>
      </c>
      <c r="B20" s="190"/>
      <c r="C20" s="276" t="s">
        <v>31</v>
      </c>
      <c r="D20" s="277" t="s">
        <v>1234</v>
      </c>
      <c r="E20" s="77">
        <v>2541</v>
      </c>
      <c r="F20" s="78">
        <v>4</v>
      </c>
      <c r="G20" s="78">
        <v>5</v>
      </c>
      <c r="H20" s="78">
        <v>5</v>
      </c>
      <c r="I20" s="78">
        <v>4</v>
      </c>
      <c r="J20" s="78">
        <v>5</v>
      </c>
      <c r="K20" s="78">
        <v>4</v>
      </c>
      <c r="L20" s="78">
        <v>4</v>
      </c>
      <c r="M20" s="78">
        <v>4</v>
      </c>
      <c r="N20" s="78">
        <v>4</v>
      </c>
      <c r="O20" s="78">
        <v>5</v>
      </c>
      <c r="P20" s="78">
        <v>4</v>
      </c>
      <c r="Q20" s="78">
        <v>4</v>
      </c>
      <c r="R20" s="93"/>
      <c r="S20" s="78">
        <v>4</v>
      </c>
      <c r="T20" s="78"/>
      <c r="U20" s="78"/>
      <c r="V20" s="116">
        <f t="shared" si="0"/>
        <v>4</v>
      </c>
      <c r="W20" s="226">
        <f t="shared" si="1"/>
        <v>0</v>
      </c>
      <c r="X20" s="226">
        <f t="shared" si="28"/>
        <v>0</v>
      </c>
      <c r="Y20" s="226">
        <f t="shared" si="3"/>
        <v>0</v>
      </c>
      <c r="Z20" s="226">
        <f t="shared" si="4"/>
        <v>0</v>
      </c>
      <c r="AA20" s="226">
        <f t="shared" si="5"/>
        <v>9</v>
      </c>
      <c r="AB20" s="226">
        <f t="shared" si="6"/>
        <v>4</v>
      </c>
      <c r="AC20" s="226">
        <f t="shared" si="7"/>
        <v>13</v>
      </c>
      <c r="AD20" s="227">
        <f t="shared" si="8"/>
        <v>4.3076923076923075</v>
      </c>
      <c r="AE20" s="228">
        <f t="shared" si="9"/>
        <v>0</v>
      </c>
      <c r="AF20" s="1"/>
      <c r="AG20" s="229">
        <f t="shared" si="10"/>
        <v>4</v>
      </c>
      <c r="AH20" s="229">
        <f t="shared" si="11"/>
        <v>5</v>
      </c>
      <c r="AI20" s="229">
        <f t="shared" si="12"/>
        <v>5</v>
      </c>
      <c r="AJ20" s="229">
        <f t="shared" si="13"/>
        <v>4</v>
      </c>
      <c r="AK20" s="229">
        <f t="shared" si="14"/>
        <v>5</v>
      </c>
      <c r="AL20" s="229">
        <f t="shared" si="15"/>
        <v>4</v>
      </c>
      <c r="AM20" s="229">
        <f t="shared" si="16"/>
        <v>4</v>
      </c>
      <c r="AN20" s="229">
        <f t="shared" si="17"/>
        <v>4</v>
      </c>
      <c r="AO20" s="229">
        <f t="shared" si="18"/>
        <v>4</v>
      </c>
      <c r="AP20" s="229">
        <f t="shared" si="19"/>
        <v>5</v>
      </c>
      <c r="AQ20" s="229">
        <f t="shared" si="20"/>
        <v>4</v>
      </c>
      <c r="AR20" s="229">
        <f t="shared" si="21"/>
        <v>4</v>
      </c>
      <c r="AS20" s="229" t="str">
        <f t="shared" si="22"/>
        <v/>
      </c>
      <c r="AT20" s="229">
        <f t="shared" si="23"/>
        <v>4</v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f t="shared" si="27"/>
        <v>16</v>
      </c>
      <c r="B21" s="190"/>
      <c r="C21" s="276" t="s">
        <v>137</v>
      </c>
      <c r="D21" s="277" t="s">
        <v>1235</v>
      </c>
      <c r="E21" s="77">
        <v>2541</v>
      </c>
      <c r="F21" s="78">
        <v>5</v>
      </c>
      <c r="G21" s="78">
        <v>5</v>
      </c>
      <c r="H21" s="78">
        <v>5</v>
      </c>
      <c r="I21" s="78">
        <v>5</v>
      </c>
      <c r="J21" s="78">
        <v>4</v>
      </c>
      <c r="K21" s="78">
        <v>3</v>
      </c>
      <c r="L21" s="78">
        <v>5</v>
      </c>
      <c r="M21" s="78">
        <v>5</v>
      </c>
      <c r="N21" s="78">
        <v>5</v>
      </c>
      <c r="O21" s="78">
        <v>5</v>
      </c>
      <c r="P21" s="78">
        <v>5</v>
      </c>
      <c r="Q21" s="78">
        <v>5</v>
      </c>
      <c r="R21" s="93"/>
      <c r="S21" s="78">
        <v>4</v>
      </c>
      <c r="T21" s="78"/>
      <c r="U21" s="78"/>
      <c r="V21" s="116">
        <f t="shared" si="0"/>
        <v>3</v>
      </c>
      <c r="W21" s="226">
        <f t="shared" si="1"/>
        <v>0</v>
      </c>
      <c r="X21" s="226">
        <f t="shared" si="28"/>
        <v>0</v>
      </c>
      <c r="Y21" s="226">
        <f t="shared" si="3"/>
        <v>0</v>
      </c>
      <c r="Z21" s="226">
        <f t="shared" si="4"/>
        <v>1</v>
      </c>
      <c r="AA21" s="226">
        <f t="shared" si="5"/>
        <v>2</v>
      </c>
      <c r="AB21" s="226">
        <f t="shared" si="6"/>
        <v>10</v>
      </c>
      <c r="AC21" s="226">
        <f t="shared" si="7"/>
        <v>13</v>
      </c>
      <c r="AD21" s="227">
        <f t="shared" si="8"/>
        <v>4.6923076923076925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>
        <f t="shared" si="12"/>
        <v>5</v>
      </c>
      <c r="AJ21" s="229">
        <f t="shared" si="13"/>
        <v>5</v>
      </c>
      <c r="AK21" s="229">
        <f t="shared" si="14"/>
        <v>4</v>
      </c>
      <c r="AL21" s="229">
        <f t="shared" si="15"/>
        <v>3</v>
      </c>
      <c r="AM21" s="229">
        <f t="shared" si="16"/>
        <v>5</v>
      </c>
      <c r="AN21" s="229">
        <f t="shared" si="17"/>
        <v>5</v>
      </c>
      <c r="AO21" s="229">
        <f t="shared" si="18"/>
        <v>5</v>
      </c>
      <c r="AP21" s="229">
        <f t="shared" si="19"/>
        <v>5</v>
      </c>
      <c r="AQ21" s="229">
        <f t="shared" si="20"/>
        <v>5</v>
      </c>
      <c r="AR21" s="229">
        <f t="shared" si="21"/>
        <v>5</v>
      </c>
      <c r="AS21" s="229" t="str">
        <f t="shared" si="22"/>
        <v/>
      </c>
      <c r="AT21" s="229">
        <f t="shared" si="23"/>
        <v>4</v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f t="shared" si="27"/>
        <v>17</v>
      </c>
      <c r="B22" s="190"/>
      <c r="C22" s="276" t="s">
        <v>31</v>
      </c>
      <c r="D22" s="277" t="s">
        <v>1236</v>
      </c>
      <c r="E22" s="77">
        <v>2541</v>
      </c>
      <c r="F22" s="78">
        <v>4</v>
      </c>
      <c r="G22" s="78">
        <v>5</v>
      </c>
      <c r="H22" s="78">
        <v>4</v>
      </c>
      <c r="I22" s="78">
        <v>4</v>
      </c>
      <c r="J22" s="78">
        <v>4</v>
      </c>
      <c r="K22" s="78">
        <v>5</v>
      </c>
      <c r="L22" s="78">
        <v>4</v>
      </c>
      <c r="M22" s="78">
        <v>4</v>
      </c>
      <c r="N22" s="78">
        <v>4</v>
      </c>
      <c r="O22" s="78">
        <v>5</v>
      </c>
      <c r="P22" s="78">
        <v>4</v>
      </c>
      <c r="Q22" s="78">
        <v>4</v>
      </c>
      <c r="R22" s="93"/>
      <c r="S22" s="78">
        <v>4</v>
      </c>
      <c r="T22" s="78"/>
      <c r="U22" s="78"/>
      <c r="V22" s="116">
        <f t="shared" si="0"/>
        <v>4</v>
      </c>
      <c r="W22" s="226">
        <f t="shared" si="1"/>
        <v>0</v>
      </c>
      <c r="X22" s="226">
        <f t="shared" si="28"/>
        <v>0</v>
      </c>
      <c r="Y22" s="226">
        <f t="shared" si="3"/>
        <v>0</v>
      </c>
      <c r="Z22" s="226">
        <f t="shared" si="4"/>
        <v>0</v>
      </c>
      <c r="AA22" s="226">
        <f t="shared" si="5"/>
        <v>10</v>
      </c>
      <c r="AB22" s="226">
        <f t="shared" si="6"/>
        <v>3</v>
      </c>
      <c r="AC22" s="226">
        <f t="shared" si="7"/>
        <v>13</v>
      </c>
      <c r="AD22" s="227">
        <f t="shared" si="8"/>
        <v>4.2307692307692308</v>
      </c>
      <c r="AE22" s="228">
        <f t="shared" si="9"/>
        <v>0</v>
      </c>
      <c r="AF22" s="1"/>
      <c r="AG22" s="229">
        <f t="shared" si="10"/>
        <v>4</v>
      </c>
      <c r="AH22" s="229">
        <f t="shared" si="11"/>
        <v>5</v>
      </c>
      <c r="AI22" s="229">
        <f t="shared" si="12"/>
        <v>4</v>
      </c>
      <c r="AJ22" s="229">
        <f t="shared" si="13"/>
        <v>4</v>
      </c>
      <c r="AK22" s="229">
        <f t="shared" si="14"/>
        <v>4</v>
      </c>
      <c r="AL22" s="229">
        <f t="shared" si="15"/>
        <v>5</v>
      </c>
      <c r="AM22" s="229">
        <f t="shared" si="16"/>
        <v>4</v>
      </c>
      <c r="AN22" s="229">
        <f t="shared" si="17"/>
        <v>4</v>
      </c>
      <c r="AO22" s="229">
        <f t="shared" si="18"/>
        <v>4</v>
      </c>
      <c r="AP22" s="229">
        <f t="shared" si="19"/>
        <v>5</v>
      </c>
      <c r="AQ22" s="229">
        <f t="shared" si="20"/>
        <v>4</v>
      </c>
      <c r="AR22" s="229">
        <f t="shared" si="21"/>
        <v>4</v>
      </c>
      <c r="AS22" s="229" t="str">
        <f t="shared" si="22"/>
        <v/>
      </c>
      <c r="AT22" s="229">
        <f t="shared" si="23"/>
        <v>4</v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f t="shared" si="27"/>
        <v>18</v>
      </c>
      <c r="B23" s="190"/>
      <c r="C23" s="276" t="s">
        <v>31</v>
      </c>
      <c r="D23" s="380" t="s">
        <v>1237</v>
      </c>
      <c r="E23" s="77">
        <v>2541</v>
      </c>
      <c r="F23" s="78">
        <v>4</v>
      </c>
      <c r="G23" s="78">
        <v>5</v>
      </c>
      <c r="H23" s="78">
        <v>4</v>
      </c>
      <c r="I23" s="78">
        <v>4</v>
      </c>
      <c r="J23" s="78">
        <v>4</v>
      </c>
      <c r="K23" s="78">
        <v>5</v>
      </c>
      <c r="L23" s="78">
        <v>4</v>
      </c>
      <c r="M23" s="78">
        <v>4</v>
      </c>
      <c r="N23" s="78">
        <v>4</v>
      </c>
      <c r="O23" s="78">
        <v>3</v>
      </c>
      <c r="P23" s="78">
        <v>4</v>
      </c>
      <c r="Q23" s="78">
        <v>4</v>
      </c>
      <c r="R23" s="93"/>
      <c r="S23" s="78">
        <v>4</v>
      </c>
      <c r="T23" s="78"/>
      <c r="U23" s="78"/>
      <c r="V23" s="116">
        <f t="shared" si="0"/>
        <v>3</v>
      </c>
      <c r="W23" s="226">
        <f t="shared" si="1"/>
        <v>0</v>
      </c>
      <c r="X23" s="226">
        <f t="shared" si="28"/>
        <v>0</v>
      </c>
      <c r="Y23" s="226">
        <f t="shared" si="3"/>
        <v>0</v>
      </c>
      <c r="Z23" s="226">
        <f t="shared" si="4"/>
        <v>1</v>
      </c>
      <c r="AA23" s="226">
        <f t="shared" si="5"/>
        <v>10</v>
      </c>
      <c r="AB23" s="226">
        <f t="shared" si="6"/>
        <v>2</v>
      </c>
      <c r="AC23" s="226">
        <f t="shared" si="7"/>
        <v>13</v>
      </c>
      <c r="AD23" s="227">
        <f t="shared" si="8"/>
        <v>4.0769230769230766</v>
      </c>
      <c r="AE23" s="228">
        <f t="shared" si="9"/>
        <v>0</v>
      </c>
      <c r="AF23" s="1"/>
      <c r="AG23" s="229">
        <f t="shared" si="10"/>
        <v>4</v>
      </c>
      <c r="AH23" s="229">
        <f t="shared" si="11"/>
        <v>5</v>
      </c>
      <c r="AI23" s="229">
        <f t="shared" si="12"/>
        <v>4</v>
      </c>
      <c r="AJ23" s="229">
        <f t="shared" si="13"/>
        <v>4</v>
      </c>
      <c r="AK23" s="229">
        <f t="shared" si="14"/>
        <v>4</v>
      </c>
      <c r="AL23" s="229">
        <f t="shared" si="15"/>
        <v>5</v>
      </c>
      <c r="AM23" s="229">
        <f t="shared" si="16"/>
        <v>4</v>
      </c>
      <c r="AN23" s="229">
        <f t="shared" si="17"/>
        <v>4</v>
      </c>
      <c r="AO23" s="229">
        <f t="shared" si="18"/>
        <v>4</v>
      </c>
      <c r="AP23" s="229">
        <f t="shared" si="19"/>
        <v>3</v>
      </c>
      <c r="AQ23" s="229">
        <f t="shared" si="20"/>
        <v>4</v>
      </c>
      <c r="AR23" s="229">
        <f t="shared" si="21"/>
        <v>4</v>
      </c>
      <c r="AS23" s="229" t="str">
        <f t="shared" si="22"/>
        <v/>
      </c>
      <c r="AT23" s="229">
        <f t="shared" si="23"/>
        <v>4</v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f t="shared" si="27"/>
        <v>19</v>
      </c>
      <c r="B24" s="190"/>
      <c r="C24" s="276" t="s">
        <v>31</v>
      </c>
      <c r="D24" s="277" t="s">
        <v>1238</v>
      </c>
      <c r="E24" s="77">
        <v>2541</v>
      </c>
      <c r="F24" s="78">
        <v>4</v>
      </c>
      <c r="G24" s="78">
        <v>5</v>
      </c>
      <c r="H24" s="78">
        <v>4</v>
      </c>
      <c r="I24" s="78">
        <v>4</v>
      </c>
      <c r="J24" s="78">
        <v>4</v>
      </c>
      <c r="K24" s="78">
        <v>5</v>
      </c>
      <c r="L24" s="78">
        <v>5</v>
      </c>
      <c r="M24" s="78">
        <v>3</v>
      </c>
      <c r="N24" s="78">
        <v>4</v>
      </c>
      <c r="O24" s="78">
        <v>5</v>
      </c>
      <c r="P24" s="78">
        <v>4</v>
      </c>
      <c r="Q24" s="78">
        <v>4</v>
      </c>
      <c r="R24" s="93"/>
      <c r="S24" s="78">
        <v>4</v>
      </c>
      <c r="T24" s="78"/>
      <c r="U24" s="78"/>
      <c r="V24" s="116">
        <f t="shared" si="0"/>
        <v>3</v>
      </c>
      <c r="W24" s="226">
        <f t="shared" si="1"/>
        <v>0</v>
      </c>
      <c r="X24" s="226">
        <f t="shared" si="28"/>
        <v>0</v>
      </c>
      <c r="Y24" s="226">
        <f t="shared" si="3"/>
        <v>0</v>
      </c>
      <c r="Z24" s="226">
        <f t="shared" si="4"/>
        <v>1</v>
      </c>
      <c r="AA24" s="226">
        <f t="shared" si="5"/>
        <v>8</v>
      </c>
      <c r="AB24" s="226">
        <f t="shared" si="6"/>
        <v>4</v>
      </c>
      <c r="AC24" s="226">
        <f t="shared" si="7"/>
        <v>13</v>
      </c>
      <c r="AD24" s="227">
        <f t="shared" si="8"/>
        <v>4.2307692307692308</v>
      </c>
      <c r="AE24" s="228">
        <f t="shared" si="9"/>
        <v>0</v>
      </c>
      <c r="AF24" s="1"/>
      <c r="AG24" s="229">
        <f t="shared" si="10"/>
        <v>4</v>
      </c>
      <c r="AH24" s="229">
        <f t="shared" si="11"/>
        <v>5</v>
      </c>
      <c r="AI24" s="229">
        <f t="shared" si="12"/>
        <v>4</v>
      </c>
      <c r="AJ24" s="229">
        <f t="shared" si="13"/>
        <v>4</v>
      </c>
      <c r="AK24" s="229">
        <f t="shared" si="14"/>
        <v>4</v>
      </c>
      <c r="AL24" s="229">
        <f t="shared" si="15"/>
        <v>5</v>
      </c>
      <c r="AM24" s="229">
        <f t="shared" si="16"/>
        <v>5</v>
      </c>
      <c r="AN24" s="229">
        <f t="shared" si="17"/>
        <v>3</v>
      </c>
      <c r="AO24" s="229">
        <f t="shared" si="18"/>
        <v>4</v>
      </c>
      <c r="AP24" s="229">
        <f t="shared" si="19"/>
        <v>5</v>
      </c>
      <c r="AQ24" s="229">
        <f t="shared" si="20"/>
        <v>4</v>
      </c>
      <c r="AR24" s="229">
        <f t="shared" si="21"/>
        <v>4</v>
      </c>
      <c r="AS24" s="229" t="str">
        <f t="shared" si="22"/>
        <v/>
      </c>
      <c r="AT24" s="229">
        <f t="shared" si="23"/>
        <v>4</v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f t="shared" si="27"/>
        <v>20</v>
      </c>
      <c r="B25" s="190"/>
      <c r="C25" s="276"/>
      <c r="D25" s="277"/>
      <c r="E25" s="77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8"/>
      <c r="V25" s="116">
        <f t="shared" si="0"/>
        <v>0</v>
      </c>
      <c r="W25" s="226">
        <f t="shared" si="1"/>
        <v>0</v>
      </c>
      <c r="X25" s="226">
        <f t="shared" si="28"/>
        <v>0</v>
      </c>
      <c r="Y25" s="226">
        <f t="shared" si="3"/>
        <v>0</v>
      </c>
      <c r="Z25" s="226">
        <f t="shared" si="4"/>
        <v>0</v>
      </c>
      <c r="AA25" s="226">
        <f t="shared" si="5"/>
        <v>0</v>
      </c>
      <c r="AB25" s="226">
        <f t="shared" si="6"/>
        <v>0</v>
      </c>
      <c r="AC25" s="226">
        <f t="shared" si="7"/>
        <v>0</v>
      </c>
      <c r="AD25" s="227" t="str">
        <f t="shared" si="8"/>
        <v/>
      </c>
      <c r="AE25" s="228">
        <f t="shared" si="9"/>
        <v>0</v>
      </c>
      <c r="AF25" s="1"/>
      <c r="AG25" s="229" t="str">
        <f t="shared" si="10"/>
        <v/>
      </c>
      <c r="AH25" s="229" t="str">
        <f t="shared" si="11"/>
        <v/>
      </c>
      <c r="AI25" s="229" t="str">
        <f t="shared" si="12"/>
        <v/>
      </c>
      <c r="AJ25" s="229" t="str">
        <f t="shared" si="13"/>
        <v/>
      </c>
      <c r="AK25" s="229" t="str">
        <f t="shared" si="14"/>
        <v/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/>
      <c r="B26" s="190"/>
      <c r="C26" s="276"/>
      <c r="D26" s="277"/>
      <c r="E26" s="77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8"/>
      <c r="V26" s="116">
        <f t="shared" si="0"/>
        <v>0</v>
      </c>
      <c r="W26" s="226">
        <f t="shared" si="1"/>
        <v>0</v>
      </c>
      <c r="X26" s="226">
        <f t="shared" si="28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0</v>
      </c>
      <c r="AC26" s="226">
        <f t="shared" si="7"/>
        <v>0</v>
      </c>
      <c r="AD26" s="227" t="str">
        <f t="shared" si="8"/>
        <v/>
      </c>
      <c r="AE26" s="228">
        <f t="shared" si="9"/>
        <v>0</v>
      </c>
      <c r="AF26" s="1"/>
      <c r="AG26" s="229" t="str">
        <f t="shared" si="10"/>
        <v/>
      </c>
      <c r="AH26" s="229" t="str">
        <f t="shared" si="11"/>
        <v/>
      </c>
      <c r="AI26" s="229" t="str">
        <f t="shared" si="12"/>
        <v/>
      </c>
      <c r="AJ26" s="229" t="str">
        <f t="shared" si="13"/>
        <v/>
      </c>
      <c r="AK26" s="229" t="str">
        <f t="shared" si="14"/>
        <v/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25">
      <c r="A27" s="73"/>
      <c r="B27" s="190"/>
      <c r="C27" s="386"/>
      <c r="D27" s="177"/>
      <c r="E27" s="77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8"/>
      <c r="V27" s="116">
        <f t="shared" si="0"/>
        <v>0</v>
      </c>
      <c r="W27" s="226">
        <f t="shared" si="1"/>
        <v>0</v>
      </c>
      <c r="X27" s="226">
        <f t="shared" si="28"/>
        <v>0</v>
      </c>
      <c r="Y27" s="226">
        <f t="shared" si="3"/>
        <v>0</v>
      </c>
      <c r="Z27" s="226">
        <f t="shared" si="4"/>
        <v>0</v>
      </c>
      <c r="AA27" s="226">
        <f t="shared" si="5"/>
        <v>0</v>
      </c>
      <c r="AB27" s="226">
        <f t="shared" si="6"/>
        <v>0</v>
      </c>
      <c r="AC27" s="226">
        <f t="shared" si="7"/>
        <v>0</v>
      </c>
      <c r="AD27" s="227" t="str">
        <f t="shared" si="8"/>
        <v/>
      </c>
      <c r="AE27" s="228">
        <f t="shared" si="9"/>
        <v>0</v>
      </c>
      <c r="AF27" s="1"/>
      <c r="AG27" s="229" t="str">
        <f t="shared" si="10"/>
        <v/>
      </c>
      <c r="AH27" s="229" t="str">
        <f t="shared" si="11"/>
        <v/>
      </c>
      <c r="AI27" s="229" t="str">
        <f t="shared" si="12"/>
        <v/>
      </c>
      <c r="AJ27" s="229" t="str">
        <f t="shared" si="13"/>
        <v/>
      </c>
      <c r="AK27" s="229" t="str">
        <f t="shared" si="14"/>
        <v/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25">
      <c r="A28" s="73"/>
      <c r="B28" s="190"/>
      <c r="C28" s="386"/>
      <c r="D28" s="177"/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8"/>
      <c r="V28" s="116">
        <f t="shared" si="0"/>
        <v>0</v>
      </c>
      <c r="W28" s="226">
        <f t="shared" si="1"/>
        <v>0</v>
      </c>
      <c r="X28" s="226">
        <f t="shared" si="28"/>
        <v>0</v>
      </c>
      <c r="Y28" s="226">
        <f t="shared" si="3"/>
        <v>0</v>
      </c>
      <c r="Z28" s="226">
        <f t="shared" si="4"/>
        <v>0</v>
      </c>
      <c r="AA28" s="226">
        <f t="shared" si="5"/>
        <v>0</v>
      </c>
      <c r="AB28" s="226">
        <f t="shared" si="6"/>
        <v>0</v>
      </c>
      <c r="AC28" s="226">
        <f t="shared" si="7"/>
        <v>0</v>
      </c>
      <c r="AD28" s="227" t="str">
        <f t="shared" si="8"/>
        <v/>
      </c>
      <c r="AE28" s="228">
        <f t="shared" si="9"/>
        <v>0</v>
      </c>
      <c r="AF28" s="1"/>
      <c r="AG28" s="229" t="str">
        <f t="shared" si="10"/>
        <v/>
      </c>
      <c r="AH28" s="229" t="str">
        <f t="shared" si="11"/>
        <v/>
      </c>
      <c r="AI28" s="229" t="str">
        <f t="shared" si="12"/>
        <v/>
      </c>
      <c r="AJ28" s="229" t="str">
        <f t="shared" si="13"/>
        <v/>
      </c>
      <c r="AK28" s="229" t="str">
        <f t="shared" si="14"/>
        <v/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/>
      <c r="B29" s="190"/>
      <c r="C29" s="386"/>
      <c r="D29" s="177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8"/>
      <c r="V29" s="116">
        <f t="shared" si="0"/>
        <v>0</v>
      </c>
      <c r="W29" s="226">
        <f t="shared" si="1"/>
        <v>0</v>
      </c>
      <c r="X29" s="226">
        <f t="shared" si="28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0</v>
      </c>
      <c r="AC29" s="226">
        <f t="shared" si="7"/>
        <v>0</v>
      </c>
      <c r="AD29" s="227" t="str">
        <f t="shared" si="8"/>
        <v/>
      </c>
      <c r="AE29" s="228">
        <f t="shared" si="9"/>
        <v>0</v>
      </c>
      <c r="AF29" s="1"/>
      <c r="AG29" s="229" t="str">
        <f t="shared" si="10"/>
        <v/>
      </c>
      <c r="AH29" s="229" t="str">
        <f t="shared" si="11"/>
        <v/>
      </c>
      <c r="AI29" s="229" t="str">
        <f t="shared" si="12"/>
        <v/>
      </c>
      <c r="AJ29" s="229" t="str">
        <f t="shared" si="13"/>
        <v/>
      </c>
      <c r="AK29" s="229" t="str">
        <f t="shared" si="14"/>
        <v/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25">
      <c r="A30" s="189"/>
      <c r="B30" s="190"/>
      <c r="C30" s="27"/>
      <c r="D30" s="27"/>
      <c r="E30" s="33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8"/>
      <c r="V30" s="116">
        <f t="shared" si="0"/>
        <v>0</v>
      </c>
      <c r="W30" s="226">
        <f t="shared" si="1"/>
        <v>0</v>
      </c>
      <c r="X30" s="226">
        <f t="shared" si="28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0</v>
      </c>
      <c r="AC30" s="226">
        <f t="shared" si="7"/>
        <v>0</v>
      </c>
      <c r="AD30" s="227" t="str">
        <f t="shared" si="8"/>
        <v/>
      </c>
      <c r="AE30" s="228">
        <f t="shared" si="9"/>
        <v>0</v>
      </c>
      <c r="AF30" s="1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25">
      <c r="A31" s="189"/>
      <c r="B31" s="27"/>
      <c r="C31" s="27"/>
      <c r="D31" s="27"/>
      <c r="E31" s="337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93"/>
      <c r="S31" s="78"/>
      <c r="T31" s="78"/>
      <c r="U31" s="78"/>
      <c r="V31" s="116">
        <f t="shared" si="0"/>
        <v>0</v>
      </c>
      <c r="W31" s="226">
        <f t="shared" si="1"/>
        <v>0</v>
      </c>
      <c r="X31" s="226">
        <f t="shared" si="28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0</v>
      </c>
      <c r="AC31" s="226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189"/>
      <c r="B32" s="27"/>
      <c r="C32" s="27"/>
      <c r="D32" s="27"/>
      <c r="E32" s="337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3"/>
      <c r="S32" s="78"/>
      <c r="T32" s="78"/>
      <c r="U32" s="78"/>
      <c r="V32" s="116">
        <f t="shared" si="0"/>
        <v>0</v>
      </c>
      <c r="W32" s="226">
        <f t="shared" si="1"/>
        <v>0</v>
      </c>
      <c r="X32" s="226">
        <f t="shared" si="28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0</v>
      </c>
      <c r="AC32" s="226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/>
      <c r="B33" s="110"/>
      <c r="C33" s="110"/>
      <c r="D33" s="113"/>
      <c r="E33" s="77"/>
      <c r="F33" s="78"/>
      <c r="G33" s="78"/>
      <c r="H33" s="78"/>
      <c r="I33" s="78"/>
      <c r="J33" s="78"/>
      <c r="K33" s="78"/>
      <c r="L33" s="93"/>
      <c r="M33" s="78"/>
      <c r="N33" s="78"/>
      <c r="O33" s="93"/>
      <c r="P33" s="78"/>
      <c r="Q33" s="93"/>
      <c r="R33" s="93"/>
      <c r="S33" s="78"/>
      <c r="T33" s="78"/>
      <c r="U33" s="78"/>
      <c r="V33" s="116">
        <f t="shared" si="0"/>
        <v>0</v>
      </c>
      <c r="W33" s="226">
        <f t="shared" si="1"/>
        <v>0</v>
      </c>
      <c r="X33" s="226">
        <f t="shared" si="28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/>
      <c r="B34" s="110"/>
      <c r="C34" s="110"/>
      <c r="D34" s="11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116">
        <f t="shared" si="0"/>
        <v>0</v>
      </c>
      <c r="W34" s="226">
        <f t="shared" si="1"/>
        <v>0</v>
      </c>
      <c r="X34" s="226">
        <f t="shared" si="28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/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116">
        <f t="shared" si="0"/>
        <v>0</v>
      </c>
      <c r="W35" s="226">
        <f t="shared" si="1"/>
        <v>0</v>
      </c>
      <c r="X35" s="226">
        <f t="shared" si="28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3.8" x14ac:dyDescent="0.3">
      <c r="A36" s="114"/>
      <c r="B36" s="115"/>
      <c r="C36" s="115"/>
      <c r="D36" s="115"/>
      <c r="E36" s="116">
        <f>COUNTIF(E6:E35,"2541")</f>
        <v>19</v>
      </c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78"/>
      <c r="R36" s="93"/>
      <c r="S36" s="78"/>
      <c r="T36" s="78"/>
      <c r="U36" s="78"/>
      <c r="V36" s="116">
        <f t="shared" si="0"/>
        <v>0</v>
      </c>
      <c r="W36" s="226">
        <f t="shared" si="1"/>
        <v>0</v>
      </c>
      <c r="X36" s="226">
        <f t="shared" si="28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323">
        <f t="shared" si="9"/>
        <v>0</v>
      </c>
      <c r="AF36" s="1"/>
      <c r="AG36" s="317" t="str">
        <f t="shared" si="10"/>
        <v/>
      </c>
      <c r="AH36" s="317" t="str">
        <f t="shared" si="11"/>
        <v/>
      </c>
      <c r="AI36" s="317" t="str">
        <f t="shared" si="12"/>
        <v/>
      </c>
      <c r="AJ36" s="317" t="str">
        <f t="shared" si="13"/>
        <v/>
      </c>
      <c r="AK36" s="317" t="str">
        <f t="shared" si="14"/>
        <v/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2" x14ac:dyDescent="0.25">
      <c r="A37" s="118"/>
      <c r="B37" s="118"/>
      <c r="C37" s="119" t="s">
        <v>62</v>
      </c>
      <c r="D37" s="119"/>
      <c r="E37" s="116"/>
      <c r="F37" s="279">
        <f t="array" ref="F37:U44">AG37:AV44</f>
        <v>4.2631578947368425</v>
      </c>
      <c r="G37" s="279">
        <v>5</v>
      </c>
      <c r="H37" s="279">
        <v>4.7368421052631575</v>
      </c>
      <c r="I37" s="279">
        <v>4.4210526315789478</v>
      </c>
      <c r="J37" s="279">
        <v>4.4736842105263159</v>
      </c>
      <c r="K37" s="279">
        <v>4.6842105263157894</v>
      </c>
      <c r="L37" s="279">
        <v>4.4210526315789478</v>
      </c>
      <c r="M37" s="279">
        <v>4.2105263157894735</v>
      </c>
      <c r="N37" s="279">
        <v>4.3157894736842106</v>
      </c>
      <c r="O37" s="121">
        <v>4.5263157894736841</v>
      </c>
      <c r="P37" s="121">
        <v>4.2631578947368425</v>
      </c>
      <c r="Q37" s="121">
        <v>4.1052631578947372</v>
      </c>
      <c r="R37" s="121" t="str">
        <v xml:space="preserve"> </v>
      </c>
      <c r="S37" s="279">
        <v>4.2631578947368425</v>
      </c>
      <c r="T37" s="279" t="str">
        <v xml:space="preserve"> </v>
      </c>
      <c r="U37" s="279" t="str">
        <v xml:space="preserve"> </v>
      </c>
      <c r="V37" s="116">
        <f>сводн.!T38</f>
        <v>3</v>
      </c>
      <c r="W37" s="226">
        <f>SUM(W6:W36)</f>
        <v>0</v>
      </c>
      <c r="X37" s="226">
        <f>SUM(X6:X36)</f>
        <v>0</v>
      </c>
      <c r="Y37" s="226">
        <f>SUM(Y6:Y36)-X37</f>
        <v>0</v>
      </c>
      <c r="Z37" s="226">
        <f>SUM(Z6:Z36)</f>
        <v>14</v>
      </c>
      <c r="AA37" s="226">
        <f>SUM(AA6:AA36)</f>
        <v>111</v>
      </c>
      <c r="AB37" s="226">
        <f>SUM(AB6:AB36)</f>
        <v>122</v>
      </c>
      <c r="AC37" s="226">
        <f t="shared" si="7"/>
        <v>247</v>
      </c>
      <c r="AD37" s="227">
        <f t="shared" si="8"/>
        <v>4.4372469635627532</v>
      </c>
      <c r="AE37" s="281"/>
      <c r="AF37" s="1"/>
      <c r="AG37" s="282">
        <f t="shared" ref="AG37:AV37" si="29">IF(COUNT(AG6:AG36)=0," ",SUM(AG6:AG36)/COUNT(AG6:AG36))</f>
        <v>4.2631578947368425</v>
      </c>
      <c r="AH37" s="282">
        <f t="shared" si="29"/>
        <v>5</v>
      </c>
      <c r="AI37" s="282">
        <f t="shared" si="29"/>
        <v>4.7368421052631575</v>
      </c>
      <c r="AJ37" s="282">
        <f t="shared" si="29"/>
        <v>4.4210526315789478</v>
      </c>
      <c r="AK37" s="282">
        <f t="shared" si="29"/>
        <v>4.4736842105263159</v>
      </c>
      <c r="AL37" s="282">
        <f t="shared" si="29"/>
        <v>4.6842105263157894</v>
      </c>
      <c r="AM37" s="282">
        <f t="shared" si="29"/>
        <v>4.4210526315789478</v>
      </c>
      <c r="AN37" s="282">
        <f t="shared" si="29"/>
        <v>4.2105263157894735</v>
      </c>
      <c r="AO37" s="282">
        <f t="shared" si="29"/>
        <v>4.3157894736842106</v>
      </c>
      <c r="AP37" s="282">
        <f t="shared" si="29"/>
        <v>4.5263157894736841</v>
      </c>
      <c r="AQ37" s="282">
        <f t="shared" si="29"/>
        <v>4.2631578947368425</v>
      </c>
      <c r="AR37" s="282">
        <f t="shared" si="29"/>
        <v>4.1052631578947372</v>
      </c>
      <c r="AS37" s="282" t="str">
        <f t="shared" si="29"/>
        <v xml:space="preserve"> </v>
      </c>
      <c r="AT37" s="282">
        <f t="shared" si="29"/>
        <v>4.2631578947368425</v>
      </c>
      <c r="AU37" s="282" t="str">
        <f t="shared" si="29"/>
        <v xml:space="preserve"> </v>
      </c>
      <c r="AV37" s="283" t="str">
        <f t="shared" si="29"/>
        <v xml:space="preserve"> </v>
      </c>
      <c r="AW37" s="230"/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27"/>
      <c r="B38" s="127"/>
      <c r="C38" s="128" t="s">
        <v>63</v>
      </c>
      <c r="D38" s="128"/>
      <c r="E38" s="129"/>
      <c r="F38" s="284">
        <v>5</v>
      </c>
      <c r="G38" s="284">
        <v>19</v>
      </c>
      <c r="H38" s="284">
        <v>14</v>
      </c>
      <c r="I38" s="284">
        <v>8</v>
      </c>
      <c r="J38" s="284">
        <v>9</v>
      </c>
      <c r="K38" s="284">
        <v>14</v>
      </c>
      <c r="L38" s="284">
        <v>8</v>
      </c>
      <c r="M38" s="284">
        <v>7</v>
      </c>
      <c r="N38" s="284">
        <v>8</v>
      </c>
      <c r="O38" s="285">
        <v>12</v>
      </c>
      <c r="P38" s="285">
        <v>7</v>
      </c>
      <c r="Q38" s="285">
        <v>6</v>
      </c>
      <c r="R38" s="285" t="str">
        <v>0</v>
      </c>
      <c r="S38" s="284">
        <v>5</v>
      </c>
      <c r="T38" s="284" t="str">
        <v>0</v>
      </c>
      <c r="U38" s="284" t="str">
        <v xml:space="preserve"> </v>
      </c>
      <c r="V38" s="286">
        <f>IF(COUNTIF(V6:V36,5)=0,"0",COUNTIF(V6:V36,5))</f>
        <v>3</v>
      </c>
      <c r="W38" s="129"/>
      <c r="X38" s="287">
        <f>SUM(X37:AB37)</f>
        <v>247</v>
      </c>
      <c r="Y38" s="287"/>
      <c r="Z38" s="287"/>
      <c r="AA38" s="287"/>
      <c r="AB38" s="287"/>
      <c r="AC38" s="287"/>
      <c r="AD38" s="227"/>
      <c r="AE38" s="288"/>
      <c r="AG38" s="289">
        <f t="shared" ref="AG38:AU38" si="30">IF(COUNTIF(AG6:AG36,5)=0,"0",COUNTIF(AG6:AG36,5))</f>
        <v>5</v>
      </c>
      <c r="AH38" s="289">
        <f t="shared" si="30"/>
        <v>19</v>
      </c>
      <c r="AI38" s="289">
        <f t="shared" si="30"/>
        <v>14</v>
      </c>
      <c r="AJ38" s="289">
        <f t="shared" si="30"/>
        <v>8</v>
      </c>
      <c r="AK38" s="289">
        <f t="shared" si="30"/>
        <v>9</v>
      </c>
      <c r="AL38" s="289">
        <f t="shared" si="30"/>
        <v>14</v>
      </c>
      <c r="AM38" s="289">
        <f t="shared" si="30"/>
        <v>8</v>
      </c>
      <c r="AN38" s="289">
        <f t="shared" si="30"/>
        <v>7</v>
      </c>
      <c r="AO38" s="289">
        <f t="shared" si="30"/>
        <v>8</v>
      </c>
      <c r="AP38" s="289">
        <f t="shared" si="30"/>
        <v>12</v>
      </c>
      <c r="AQ38" s="289">
        <f t="shared" si="30"/>
        <v>7</v>
      </c>
      <c r="AR38" s="289">
        <f t="shared" si="30"/>
        <v>6</v>
      </c>
      <c r="AS38" s="289" t="str">
        <f t="shared" si="30"/>
        <v>0</v>
      </c>
      <c r="AT38" s="289">
        <f t="shared" si="30"/>
        <v>5</v>
      </c>
      <c r="AU38" s="289" t="str">
        <f t="shared" si="30"/>
        <v>0</v>
      </c>
      <c r="AV38" s="290" t="str">
        <f>IF(COUNTIF(AV6:AV36,5)=0," ",COUNTIF(AV6:AV36,5))</f>
        <v xml:space="preserve"> </v>
      </c>
      <c r="AW38" s="289"/>
      <c r="AX38" s="291"/>
      <c r="AY38" s="292"/>
      <c r="AZ38" s="292"/>
      <c r="BA38" s="292"/>
      <c r="BB38" s="292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3"/>
      <c r="BP38" s="293"/>
      <c r="BQ38" s="293"/>
      <c r="BR38" s="293"/>
      <c r="BS38" s="293"/>
      <c r="BT38" s="293"/>
      <c r="BU38" s="293"/>
      <c r="BV38" s="293"/>
      <c r="BW38" s="293"/>
      <c r="BX38" s="293"/>
      <c r="BY38" s="293"/>
      <c r="BZ38" s="293"/>
      <c r="CA38" s="293"/>
      <c r="CB38" s="293"/>
      <c r="CC38" s="293"/>
      <c r="CD38" s="293"/>
      <c r="CE38" s="293"/>
      <c r="CF38" s="293"/>
      <c r="CG38" s="293"/>
      <c r="CH38" s="293"/>
      <c r="CI38" s="293"/>
      <c r="CJ38" s="293"/>
      <c r="CK38" s="293"/>
      <c r="CL38" s="293"/>
      <c r="CM38" s="293"/>
    </row>
    <row r="39" spans="1:102" ht="13.2" x14ac:dyDescent="0.25">
      <c r="A39" s="142"/>
      <c r="B39" s="142"/>
      <c r="C39" s="143" t="s">
        <v>64</v>
      </c>
      <c r="D39" s="143"/>
      <c r="E39" s="144"/>
      <c r="F39" s="294">
        <v>14</v>
      </c>
      <c r="G39" s="294" t="str">
        <v>0</v>
      </c>
      <c r="H39" s="294">
        <v>5</v>
      </c>
      <c r="I39" s="294">
        <v>11</v>
      </c>
      <c r="J39" s="294">
        <v>10</v>
      </c>
      <c r="K39" s="294">
        <v>4</v>
      </c>
      <c r="L39" s="294">
        <v>11</v>
      </c>
      <c r="M39" s="294">
        <v>9</v>
      </c>
      <c r="N39" s="294">
        <v>9</v>
      </c>
      <c r="O39" s="295">
        <v>5</v>
      </c>
      <c r="P39" s="295">
        <v>10</v>
      </c>
      <c r="Q39" s="295">
        <v>9</v>
      </c>
      <c r="R39" s="295" t="str">
        <v>0</v>
      </c>
      <c r="S39" s="294">
        <v>14</v>
      </c>
      <c r="T39" s="294" t="str">
        <v>0</v>
      </c>
      <c r="U39" s="294" t="str">
        <v xml:space="preserve"> </v>
      </c>
      <c r="V39" s="296">
        <f>IF(COUNTIF(V6:V36,4)=0,"0",COUNTIF(V6:V36,4))</f>
        <v>7</v>
      </c>
      <c r="W39" s="297"/>
      <c r="X39" s="297"/>
      <c r="Y39" s="297" t="str">
        <f>IF(COUNTIF(Y6:Y36,4)=0," ",COUNTIF(Y6:Y36,4))</f>
        <v xml:space="preserve"> </v>
      </c>
      <c r="Z39" s="297" t="str">
        <f>IF(COUNTIF(Z6:Z36,4)=0," ",COUNTIF(Z6:Z36,4))</f>
        <v xml:space="preserve"> </v>
      </c>
      <c r="AA39" s="297">
        <f>IF(COUNTIF(AA6:AA36,4)=0," ",COUNTIF(AA6:AA36,4))</f>
        <v>1</v>
      </c>
      <c r="AB39" s="297">
        <f>IF(COUNTIF(AB6:AB36,4)=0," ",COUNTIF(AB6:AB36,4))</f>
        <v>4</v>
      </c>
      <c r="AC39" s="297"/>
      <c r="AD39" s="297"/>
      <c r="AE39" s="298" t="str">
        <f>IF(COUNTIF(AE6:AE36,4)=0," ",COUNTIF(AE6:AE36,4))</f>
        <v xml:space="preserve"> </v>
      </c>
      <c r="AF39" s="297" t="str">
        <f>IF(COUNTIF(AF6:AF36,4)=0," ",COUNTIF(AF6:AF36,4))</f>
        <v xml:space="preserve"> </v>
      </c>
      <c r="AG39" s="297">
        <f t="shared" ref="AG39:AU39" si="31">IF(COUNTIF(AG6:AG36,4)=0,"0",COUNTIF(AG6:AG36,4))</f>
        <v>14</v>
      </c>
      <c r="AH39" s="297" t="str">
        <f t="shared" si="31"/>
        <v>0</v>
      </c>
      <c r="AI39" s="297">
        <f t="shared" si="31"/>
        <v>5</v>
      </c>
      <c r="AJ39" s="297">
        <f t="shared" si="31"/>
        <v>11</v>
      </c>
      <c r="AK39" s="297">
        <f t="shared" si="31"/>
        <v>10</v>
      </c>
      <c r="AL39" s="297">
        <f t="shared" si="31"/>
        <v>4</v>
      </c>
      <c r="AM39" s="297">
        <f t="shared" si="31"/>
        <v>11</v>
      </c>
      <c r="AN39" s="297">
        <f t="shared" si="31"/>
        <v>9</v>
      </c>
      <c r="AO39" s="297">
        <f t="shared" si="31"/>
        <v>9</v>
      </c>
      <c r="AP39" s="297">
        <f t="shared" si="31"/>
        <v>5</v>
      </c>
      <c r="AQ39" s="297">
        <f t="shared" si="31"/>
        <v>10</v>
      </c>
      <c r="AR39" s="297">
        <f t="shared" si="31"/>
        <v>9</v>
      </c>
      <c r="AS39" s="297" t="str">
        <f t="shared" si="31"/>
        <v>0</v>
      </c>
      <c r="AT39" s="297">
        <f t="shared" si="31"/>
        <v>14</v>
      </c>
      <c r="AU39" s="297" t="str">
        <f t="shared" si="31"/>
        <v>0</v>
      </c>
      <c r="AV39" s="299" t="str">
        <f>IF(COUNTIF(AV6:AV36,4)=0," ",COUNTIF(AV6:AV36,4))</f>
        <v xml:space="preserve"> </v>
      </c>
      <c r="AW39" s="297"/>
      <c r="AX39" s="300"/>
      <c r="AY39" s="301"/>
      <c r="AZ39" s="301"/>
      <c r="BA39" s="301"/>
      <c r="BB39" s="301"/>
      <c r="BC39" s="301"/>
      <c r="BD39" s="301"/>
      <c r="BE39" s="301"/>
      <c r="BF39" s="301"/>
      <c r="BG39" s="301"/>
      <c r="BH39" s="301"/>
      <c r="BI39" s="301"/>
      <c r="BJ39" s="301"/>
      <c r="BK39" s="301"/>
      <c r="BL39" s="301"/>
      <c r="BM39" s="301"/>
      <c r="BN39" s="301"/>
      <c r="BO39" s="302"/>
      <c r="BP39" s="302"/>
      <c r="BQ39" s="302"/>
      <c r="BR39" s="302"/>
      <c r="BS39" s="302"/>
      <c r="BT39" s="302"/>
      <c r="BU39" s="302"/>
      <c r="BV39" s="302"/>
      <c r="BW39" s="302"/>
      <c r="BX39" s="302"/>
      <c r="BY39" s="302"/>
      <c r="BZ39" s="302"/>
      <c r="CA39" s="302"/>
      <c r="CB39" s="302"/>
      <c r="CC39" s="302"/>
      <c r="CD39" s="302"/>
      <c r="CE39" s="302"/>
      <c r="CF39" s="302"/>
      <c r="CG39" s="302"/>
      <c r="CH39" s="302"/>
      <c r="CI39" s="302"/>
      <c r="CJ39" s="302"/>
      <c r="CK39" s="302"/>
      <c r="CL39" s="302"/>
      <c r="CM39" s="302"/>
    </row>
    <row r="40" spans="1:102" ht="13.2" x14ac:dyDescent="0.25">
      <c r="A40" s="155"/>
      <c r="B40" s="155"/>
      <c r="C40" s="156" t="s">
        <v>65</v>
      </c>
      <c r="D40" s="156"/>
      <c r="E40" s="157"/>
      <c r="F40" s="303" t="str">
        <v>0</v>
      </c>
      <c r="G40" s="303" t="str">
        <v>0</v>
      </c>
      <c r="H40" s="303" t="str">
        <v>0</v>
      </c>
      <c r="I40" s="303" t="str">
        <v>0</v>
      </c>
      <c r="J40" s="303" t="str">
        <v>0</v>
      </c>
      <c r="K40" s="303">
        <v>1</v>
      </c>
      <c r="L40" s="303" t="str">
        <v>0</v>
      </c>
      <c r="M40" s="303">
        <v>3</v>
      </c>
      <c r="N40" s="303">
        <v>2</v>
      </c>
      <c r="O40" s="304">
        <v>2</v>
      </c>
      <c r="P40" s="304">
        <v>2</v>
      </c>
      <c r="Q40" s="304">
        <v>4</v>
      </c>
      <c r="R40" s="304" t="str">
        <v>0</v>
      </c>
      <c r="S40" s="303" t="str">
        <v>0</v>
      </c>
      <c r="T40" s="303" t="str">
        <v>0</v>
      </c>
      <c r="U40" s="303" t="str">
        <v xml:space="preserve"> </v>
      </c>
      <c r="V40" s="305">
        <f>IF(COUNTIF(V6:V36,3)=0,"0",COUNTIF(V6:V36,3))</f>
        <v>9</v>
      </c>
      <c r="W40" s="306"/>
      <c r="X40" s="306"/>
      <c r="Y40" s="306" t="str">
        <f>IF(COUNTIF(Y6:Y36,3)=0," ",COUNTIF(Y6:Y36,3))</f>
        <v xml:space="preserve"> </v>
      </c>
      <c r="Z40" s="306">
        <f>IF(COUNTIF(Z6:Z36,3)=0," ",COUNTIF(Z6:Z36,3))</f>
        <v>1</v>
      </c>
      <c r="AA40" s="306" t="str">
        <f>IF(COUNTIF(AA6:AA36,3)=0," ",COUNTIF(AA6:AA36,3))</f>
        <v xml:space="preserve"> </v>
      </c>
      <c r="AB40" s="306">
        <f>IF(COUNTIF(AB6:AB36,3)=0," ",COUNTIF(AB6:AB36,3))</f>
        <v>6</v>
      </c>
      <c r="AC40" s="306"/>
      <c r="AD40" s="306"/>
      <c r="AE40" s="307" t="str">
        <f>IF(COUNTIF(AE6:AE36,3)=0," ",COUNTIF(AE6:AE36,3))</f>
        <v xml:space="preserve"> </v>
      </c>
      <c r="AF40" s="306" t="str">
        <f>IF(COUNTIF(AF6:AF36,3)=0," ",COUNTIF(AF6:AF36,3))</f>
        <v xml:space="preserve"> </v>
      </c>
      <c r="AG40" s="306" t="str">
        <f t="shared" ref="AG40:AU40" si="32">IF(COUNTIF(AG6:AG36,3)=0,"0",COUNTIF(AG6:AG36,3))</f>
        <v>0</v>
      </c>
      <c r="AH40" s="306" t="str">
        <f t="shared" si="32"/>
        <v>0</v>
      </c>
      <c r="AI40" s="306" t="str">
        <f t="shared" si="32"/>
        <v>0</v>
      </c>
      <c r="AJ40" s="306" t="str">
        <f t="shared" si="32"/>
        <v>0</v>
      </c>
      <c r="AK40" s="306" t="str">
        <f t="shared" si="32"/>
        <v>0</v>
      </c>
      <c r="AL40" s="306">
        <f t="shared" si="32"/>
        <v>1</v>
      </c>
      <c r="AM40" s="306" t="str">
        <f t="shared" si="32"/>
        <v>0</v>
      </c>
      <c r="AN40" s="306">
        <f t="shared" si="32"/>
        <v>3</v>
      </c>
      <c r="AO40" s="306">
        <f t="shared" si="32"/>
        <v>2</v>
      </c>
      <c r="AP40" s="306">
        <f t="shared" si="32"/>
        <v>2</v>
      </c>
      <c r="AQ40" s="306">
        <f t="shared" si="32"/>
        <v>2</v>
      </c>
      <c r="AR40" s="306">
        <f t="shared" si="32"/>
        <v>4</v>
      </c>
      <c r="AS40" s="306" t="str">
        <f t="shared" si="32"/>
        <v>0</v>
      </c>
      <c r="AT40" s="306" t="str">
        <f t="shared" si="32"/>
        <v>0</v>
      </c>
      <c r="AU40" s="306" t="str">
        <f t="shared" si="32"/>
        <v>0</v>
      </c>
      <c r="AV40" s="308" t="str">
        <f>IF(COUNTIF(AV6:AV36,3)=0," ",COUNTIF(AV6:AV36,3))</f>
        <v xml:space="preserve"> </v>
      </c>
      <c r="AW40" s="306"/>
      <c r="AX40" s="309"/>
      <c r="AY40" s="310"/>
      <c r="AZ40" s="310"/>
      <c r="BA40" s="310"/>
      <c r="BB40" s="310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1"/>
      <c r="BP40" s="311"/>
      <c r="BQ40" s="311"/>
      <c r="BR40" s="311"/>
      <c r="BS40" s="311"/>
      <c r="BT40" s="311"/>
      <c r="BU40" s="311"/>
      <c r="BV40" s="311"/>
      <c r="BW40" s="311"/>
      <c r="BX40" s="311"/>
      <c r="BY40" s="311"/>
      <c r="BZ40" s="311"/>
      <c r="CA40" s="311"/>
      <c r="CB40" s="311"/>
      <c r="CC40" s="311"/>
      <c r="CD40" s="311"/>
      <c r="CE40" s="311"/>
      <c r="CF40" s="311"/>
      <c r="CG40" s="311"/>
      <c r="CH40" s="311"/>
      <c r="CI40" s="311"/>
      <c r="CJ40" s="311"/>
      <c r="CK40" s="311"/>
      <c r="CL40" s="311"/>
      <c r="CM40" s="311"/>
    </row>
    <row r="41" spans="1:102" ht="13.2" x14ac:dyDescent="0.25">
      <c r="A41" s="118"/>
      <c r="B41" s="118"/>
      <c r="C41" s="119" t="s">
        <v>66</v>
      </c>
      <c r="D41" s="119"/>
      <c r="E41" s="116"/>
      <c r="F41" s="78">
        <v>0</v>
      </c>
      <c r="G41" s="78">
        <v>0</v>
      </c>
      <c r="H41" s="78">
        <v>0</v>
      </c>
      <c r="I41" s="78">
        <v>0</v>
      </c>
      <c r="J41" s="78">
        <v>0</v>
      </c>
      <c r="K41" s="78">
        <v>0</v>
      </c>
      <c r="L41" s="78">
        <v>0</v>
      </c>
      <c r="M41" s="78">
        <v>0</v>
      </c>
      <c r="N41" s="78">
        <v>0</v>
      </c>
      <c r="O41" s="93">
        <v>0</v>
      </c>
      <c r="P41" s="93">
        <v>0</v>
      </c>
      <c r="Q41" s="93">
        <v>0</v>
      </c>
      <c r="R41" s="93">
        <v>0</v>
      </c>
      <c r="S41" s="78">
        <v>0</v>
      </c>
      <c r="T41" s="78">
        <v>0</v>
      </c>
      <c r="U41" s="78">
        <v>0</v>
      </c>
      <c r="V41" s="230" t="str">
        <f>IF(COUNTIF(V6:V36,2)=0,"0",COUNTIF(V6:V36,2))</f>
        <v>0</v>
      </c>
      <c r="W41" s="230"/>
      <c r="X41" s="230"/>
      <c r="Y41" s="230" t="str">
        <f>IF(COUNTIF(Y6:Y36,2)=0," ",COUNTIF(Y6:Y36,2))</f>
        <v xml:space="preserve"> </v>
      </c>
      <c r="Z41" s="230">
        <f>IF(COUNTIF(Z6:Z36,2)=0," ",COUNTIF(Z6:Z36,2))</f>
        <v>3</v>
      </c>
      <c r="AA41" s="230">
        <f>IF(COUNTIF(AA6:AA36,2)=0," ",COUNTIF(AA6:AA36,2))</f>
        <v>2</v>
      </c>
      <c r="AB41" s="230">
        <f>IF(COUNTIF(AB6:AB36,2)=0," ",COUNTIF(AB6:AB36,2))</f>
        <v>1</v>
      </c>
      <c r="AC41" s="230"/>
      <c r="AD41" s="230"/>
      <c r="AE41" s="312" t="str">
        <f>IF(COUNTIF(AE6:AE36,2)=0," ",COUNTIF(AE6:AE36,2))</f>
        <v xml:space="preserve"> </v>
      </c>
      <c r="AF41" s="230" t="str">
        <f>IF(COUNTIF(AF6:AF36,2)=0," ",COUNTIF(AF6:AF36,2))</f>
        <v xml:space="preserve"> </v>
      </c>
      <c r="AG41" s="230">
        <f t="shared" ref="AG41:AV41" si="33">COUNTIF(AG6:AG35,2)+COUNTIF(AG6:AG35,"д")</f>
        <v>0</v>
      </c>
      <c r="AH41" s="230">
        <f t="shared" si="33"/>
        <v>0</v>
      </c>
      <c r="AI41" s="230">
        <f t="shared" si="33"/>
        <v>0</v>
      </c>
      <c r="AJ41" s="230">
        <f t="shared" si="33"/>
        <v>0</v>
      </c>
      <c r="AK41" s="230">
        <f t="shared" si="33"/>
        <v>0</v>
      </c>
      <c r="AL41" s="230">
        <f t="shared" si="33"/>
        <v>0</v>
      </c>
      <c r="AM41" s="230">
        <f t="shared" si="33"/>
        <v>0</v>
      </c>
      <c r="AN41" s="230">
        <f t="shared" si="33"/>
        <v>0</v>
      </c>
      <c r="AO41" s="230">
        <f t="shared" si="33"/>
        <v>0</v>
      </c>
      <c r="AP41" s="230">
        <f t="shared" si="33"/>
        <v>0</v>
      </c>
      <c r="AQ41" s="230">
        <f t="shared" si="33"/>
        <v>0</v>
      </c>
      <c r="AR41" s="230">
        <f t="shared" si="33"/>
        <v>0</v>
      </c>
      <c r="AS41" s="230">
        <f t="shared" si="33"/>
        <v>0</v>
      </c>
      <c r="AT41" s="230">
        <f t="shared" si="33"/>
        <v>0</v>
      </c>
      <c r="AU41" s="230">
        <f t="shared" si="33"/>
        <v>0</v>
      </c>
      <c r="AV41" s="230">
        <f t="shared" si="33"/>
        <v>0</v>
      </c>
      <c r="AW41" s="230"/>
      <c r="AX41" s="231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</row>
    <row r="42" spans="1:102" ht="13.2" x14ac:dyDescent="0.25">
      <c r="A42" s="118"/>
      <c r="B42" s="118"/>
      <c r="C42" s="119" t="s">
        <v>67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>
        <f t="shared" ref="V42:AB42" si="34">COUNTBLANK(V6:V25)</f>
        <v>0</v>
      </c>
      <c r="W42" s="230">
        <f t="shared" si="34"/>
        <v>0</v>
      </c>
      <c r="X42" s="230">
        <f t="shared" si="34"/>
        <v>0</v>
      </c>
      <c r="Y42" s="230">
        <f t="shared" si="34"/>
        <v>0</v>
      </c>
      <c r="Z42" s="230">
        <f t="shared" si="34"/>
        <v>0</v>
      </c>
      <c r="AA42" s="230">
        <f t="shared" si="34"/>
        <v>0</v>
      </c>
      <c r="AB42" s="230">
        <f t="shared" si="34"/>
        <v>0</v>
      </c>
      <c r="AC42" s="230"/>
      <c r="AD42" s="230">
        <f>COUNTBLANK(AD6:AD26)</f>
        <v>2</v>
      </c>
      <c r="AE42" s="312" t="str">
        <f>IF(COUNTIF(AE6:AE36,"б")=0," ",COUNTIF(AE6:AE36,"б"))</f>
        <v xml:space="preserve"> </v>
      </c>
      <c r="AF42" s="313">
        <f t="shared" ref="AF42:BK42" si="35">IF(COUNTIF(AF6:AF36,"б")=0+COUNTIF(AF6:AF36,"а")=0,"0",COUNTIF(AF6:AF36,"б")+COUNTIF(AF6:AF36,"а"))</f>
        <v>0</v>
      </c>
      <c r="AG42" s="313">
        <f t="shared" si="35"/>
        <v>0</v>
      </c>
      <c r="AH42" s="313">
        <f t="shared" si="35"/>
        <v>0</v>
      </c>
      <c r="AI42" s="313">
        <f t="shared" si="35"/>
        <v>0</v>
      </c>
      <c r="AJ42" s="313">
        <f t="shared" si="35"/>
        <v>0</v>
      </c>
      <c r="AK42" s="313">
        <f t="shared" si="35"/>
        <v>0</v>
      </c>
      <c r="AL42" s="313">
        <f t="shared" si="35"/>
        <v>0</v>
      </c>
      <c r="AM42" s="313">
        <f t="shared" si="35"/>
        <v>0</v>
      </c>
      <c r="AN42" s="313">
        <f t="shared" si="35"/>
        <v>0</v>
      </c>
      <c r="AO42" s="313">
        <f t="shared" si="35"/>
        <v>0</v>
      </c>
      <c r="AP42" s="313">
        <f t="shared" si="35"/>
        <v>0</v>
      </c>
      <c r="AQ42" s="313">
        <f t="shared" si="35"/>
        <v>0</v>
      </c>
      <c r="AR42" s="313">
        <f t="shared" si="35"/>
        <v>0</v>
      </c>
      <c r="AS42" s="313">
        <f t="shared" si="35"/>
        <v>0</v>
      </c>
      <c r="AT42" s="313">
        <f t="shared" si="35"/>
        <v>0</v>
      </c>
      <c r="AU42" s="313">
        <f t="shared" si="35"/>
        <v>0</v>
      </c>
      <c r="AV42" s="313">
        <f t="shared" si="35"/>
        <v>0</v>
      </c>
      <c r="AW42" s="313">
        <f t="shared" si="35"/>
        <v>0</v>
      </c>
      <c r="AX42" s="313">
        <f t="shared" si="35"/>
        <v>0</v>
      </c>
      <c r="AY42" s="313">
        <f t="shared" si="35"/>
        <v>0</v>
      </c>
      <c r="AZ42" s="313">
        <f t="shared" si="35"/>
        <v>0</v>
      </c>
      <c r="BA42" s="313">
        <f t="shared" si="35"/>
        <v>0</v>
      </c>
      <c r="BB42" s="313">
        <f t="shared" si="35"/>
        <v>0</v>
      </c>
      <c r="BC42" s="313">
        <f t="shared" si="35"/>
        <v>0</v>
      </c>
      <c r="BD42" s="313">
        <f t="shared" si="35"/>
        <v>0</v>
      </c>
      <c r="BE42" s="313">
        <f t="shared" si="35"/>
        <v>0</v>
      </c>
      <c r="BF42" s="313">
        <f t="shared" si="35"/>
        <v>0</v>
      </c>
      <c r="BG42" s="313">
        <f t="shared" si="35"/>
        <v>0</v>
      </c>
      <c r="BH42" s="313">
        <f t="shared" si="35"/>
        <v>0</v>
      </c>
      <c r="BI42" s="313">
        <f t="shared" si="35"/>
        <v>0</v>
      </c>
      <c r="BJ42" s="313">
        <f t="shared" si="35"/>
        <v>0</v>
      </c>
      <c r="BK42" s="313">
        <f t="shared" si="35"/>
        <v>0</v>
      </c>
      <c r="BL42" s="313">
        <f t="shared" ref="BL42:CB42" si="36">IF(COUNTIF(BL6:BL36,"б")=0+COUNTIF(BL6:BL36,"а")=0,"0",COUNTIF(BL6:BL36,"б")+COUNTIF(BL6:BL36,"а"))</f>
        <v>0</v>
      </c>
      <c r="BM42" s="313">
        <f t="shared" si="36"/>
        <v>0</v>
      </c>
      <c r="BN42" s="313">
        <f t="shared" si="36"/>
        <v>0</v>
      </c>
      <c r="BO42" s="313">
        <f t="shared" si="36"/>
        <v>0</v>
      </c>
      <c r="BP42" s="313">
        <f t="shared" si="36"/>
        <v>0</v>
      </c>
      <c r="BQ42" s="313">
        <f t="shared" si="36"/>
        <v>0</v>
      </c>
      <c r="BR42" s="313">
        <f t="shared" si="36"/>
        <v>0</v>
      </c>
      <c r="BS42" s="313">
        <f t="shared" si="36"/>
        <v>0</v>
      </c>
      <c r="BT42" s="313">
        <f t="shared" si="36"/>
        <v>0</v>
      </c>
      <c r="BU42" s="313">
        <f t="shared" si="36"/>
        <v>0</v>
      </c>
      <c r="BV42" s="313">
        <f t="shared" si="36"/>
        <v>0</v>
      </c>
      <c r="BW42" s="313">
        <f t="shared" si="36"/>
        <v>0</v>
      </c>
      <c r="BX42" s="313">
        <f t="shared" si="36"/>
        <v>0</v>
      </c>
      <c r="BY42" s="313">
        <f t="shared" si="36"/>
        <v>0</v>
      </c>
      <c r="BZ42" s="313">
        <f t="shared" si="36"/>
        <v>0</v>
      </c>
      <c r="CA42" s="313">
        <f t="shared" si="36"/>
        <v>0</v>
      </c>
      <c r="CB42" s="313">
        <f t="shared" si="36"/>
        <v>0</v>
      </c>
    </row>
    <row r="43" spans="1:102" ht="13.2" x14ac:dyDescent="0.25">
      <c r="A43" s="118"/>
      <c r="B43" s="118"/>
      <c r="C43" s="119" t="s">
        <v>68</v>
      </c>
      <c r="D43" s="119"/>
      <c r="E43" s="116"/>
      <c r="F43" s="78" t="str">
        <v>0</v>
      </c>
      <c r="G43" s="78" t="str">
        <v>0</v>
      </c>
      <c r="H43" s="78" t="str">
        <v>0</v>
      </c>
      <c r="I43" s="78" t="str">
        <v>0</v>
      </c>
      <c r="J43" s="78" t="str">
        <v>0</v>
      </c>
      <c r="K43" s="78" t="str">
        <v>0</v>
      </c>
      <c r="L43" s="78" t="str">
        <v>0</v>
      </c>
      <c r="M43" s="78" t="str">
        <v>0</v>
      </c>
      <c r="N43" s="78" t="str">
        <v>0</v>
      </c>
      <c r="O43" s="93" t="str">
        <v>0</v>
      </c>
      <c r="P43" s="93" t="str">
        <v>0</v>
      </c>
      <c r="Q43" s="93" t="str">
        <v>0</v>
      </c>
      <c r="R43" s="93" t="str">
        <v>0</v>
      </c>
      <c r="S43" s="78" t="str">
        <v>0</v>
      </c>
      <c r="T43" s="78" t="str">
        <v>0</v>
      </c>
      <c r="U43" s="78" t="str">
        <v>0</v>
      </c>
      <c r="V43" s="230" t="str">
        <f>IF(COUNTIF(V6:V36,"з")=0,"0",COUNTIF(V6:V36,"з"))</f>
        <v>0</v>
      </c>
      <c r="W43" s="230"/>
      <c r="X43" s="230"/>
      <c r="Y43" s="230" t="str">
        <f>IF(COUNTIF(Y6:Y36,"з")=0," ",COUNTIF(Y6:Y36,"з"))</f>
        <v xml:space="preserve"> </v>
      </c>
      <c r="Z43" s="230" t="str">
        <f>IF(COUNTIF(Z6:Z36,"з")=0," ",COUNTIF(Z6:Z36,"з"))</f>
        <v xml:space="preserve"> </v>
      </c>
      <c r="AA43" s="230" t="str">
        <f>IF(COUNTIF(AA6:AA36,"з")=0," ",COUNTIF(AA6:AA36,"з"))</f>
        <v xml:space="preserve"> </v>
      </c>
      <c r="AB43" s="230" t="str">
        <f>IF(COUNTIF(AB6:AB36,"з")=0," ",COUNTIF(AB6:AB36,"з"))</f>
        <v xml:space="preserve"> </v>
      </c>
      <c r="AC43" s="230"/>
      <c r="AD43" s="230" t="str">
        <f>IF(COUNTIF(AD6:AD36,"з")=0," ",COUNTIF(AD6:AD36,"з"))</f>
        <v xml:space="preserve"> </v>
      </c>
      <c r="AE43" s="312" t="str">
        <f>IF(COUNTIF(AE6:AE36,"з")=0," ",COUNTIF(AE6:AE36,"з"))</f>
        <v xml:space="preserve"> </v>
      </c>
      <c r="AF43" s="230" t="str">
        <f>IF(COUNTIF(AF6:AF36,"з")=0," ",COUNTIF(AF6:AF36,"з"))</f>
        <v xml:space="preserve"> </v>
      </c>
      <c r="AG43" s="230" t="str">
        <f t="shared" ref="AG43:AW43" si="37">IF(COUNTIF(AG6:AG36,"з")=0,"0",COUNTIF(AG6:AG36,"з"))</f>
        <v>0</v>
      </c>
      <c r="AH43" s="230" t="str">
        <f t="shared" si="37"/>
        <v>0</v>
      </c>
      <c r="AI43" s="230" t="str">
        <f t="shared" si="37"/>
        <v>0</v>
      </c>
      <c r="AJ43" s="230" t="str">
        <f t="shared" si="37"/>
        <v>0</v>
      </c>
      <c r="AK43" s="230" t="str">
        <f t="shared" si="37"/>
        <v>0</v>
      </c>
      <c r="AL43" s="230" t="str">
        <f t="shared" si="37"/>
        <v>0</v>
      </c>
      <c r="AM43" s="230" t="str">
        <f t="shared" si="37"/>
        <v>0</v>
      </c>
      <c r="AN43" s="230" t="str">
        <f t="shared" si="37"/>
        <v>0</v>
      </c>
      <c r="AO43" s="230" t="str">
        <f t="shared" si="37"/>
        <v>0</v>
      </c>
      <c r="AP43" s="230" t="str">
        <f t="shared" si="37"/>
        <v>0</v>
      </c>
      <c r="AQ43" s="230" t="str">
        <f t="shared" si="37"/>
        <v>0</v>
      </c>
      <c r="AR43" s="230" t="str">
        <f t="shared" si="37"/>
        <v>0</v>
      </c>
      <c r="AS43" s="230" t="str">
        <f t="shared" si="37"/>
        <v>0</v>
      </c>
      <c r="AT43" s="230" t="str">
        <f t="shared" si="37"/>
        <v>0</v>
      </c>
      <c r="AU43" s="230" t="str">
        <f t="shared" si="37"/>
        <v>0</v>
      </c>
      <c r="AV43" s="230" t="str">
        <f t="shared" si="37"/>
        <v>0</v>
      </c>
      <c r="AW43" s="230" t="str">
        <f t="shared" si="37"/>
        <v>0</v>
      </c>
      <c r="AX43" s="2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69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IF(COUNTIF(V6:V36,"н")=0,"0",COUNTIF(V6:V36,"н"))</f>
        <v>0</v>
      </c>
      <c r="W44" s="230"/>
      <c r="X44" s="230"/>
      <c r="Y44" s="230" t="str">
        <f>IF(COUNTIF(Y6:Y36,"н")=0," ",COUNTIF(Y6:Y36,"н"))</f>
        <v xml:space="preserve"> </v>
      </c>
      <c r="Z44" s="230" t="str">
        <f>IF(COUNTIF(Z6:Z36,"н")=0," ",COUNTIF(Z6:Z36,"н"))</f>
        <v xml:space="preserve"> </v>
      </c>
      <c r="AA44" s="230" t="str">
        <f>IF(COUNTIF(AA6:AA36,"н")=0," ",COUNTIF(AA6:AA36,"н"))</f>
        <v xml:space="preserve"> </v>
      </c>
      <c r="AB44" s="230" t="str">
        <f>IF(COUNTIF(AB6:AB36,"н")=0," ",COUNTIF(AB6:AB36,"н"))</f>
        <v xml:space="preserve"> </v>
      </c>
      <c r="AC44" s="230"/>
      <c r="AD44" s="230" t="str">
        <f>IF(COUNTIF(AD6:AD36,"н")=0," ",COUNTIF(AD6:AD36,"н"))</f>
        <v xml:space="preserve"> </v>
      </c>
      <c r="AE44" s="312" t="str">
        <f>IF(COUNTIF(AE6:AE36,"н")=0," ",COUNTIF(AE6:AE36,"н"))</f>
        <v xml:space="preserve"> </v>
      </c>
      <c r="AF44" s="230" t="str">
        <f>IF(COUNTIF(AF6:AF36,"н")=0," ",COUNTIF(AF6:AF36,"н"))</f>
        <v xml:space="preserve"> </v>
      </c>
      <c r="AG44" s="230" t="str">
        <f t="shared" ref="AG44:AW44" si="38">IF(COUNTIF(AG6:AG36,"н")=0,"0",COUNTIF(AG6:AG36,"н"))</f>
        <v>0</v>
      </c>
      <c r="AH44" s="230" t="str">
        <f t="shared" si="38"/>
        <v>0</v>
      </c>
      <c r="AI44" s="230" t="str">
        <f t="shared" si="38"/>
        <v>0</v>
      </c>
      <c r="AJ44" s="230" t="str">
        <f t="shared" si="38"/>
        <v>0</v>
      </c>
      <c r="AK44" s="230" t="str">
        <f t="shared" si="38"/>
        <v>0</v>
      </c>
      <c r="AL44" s="230" t="str">
        <f t="shared" si="38"/>
        <v>0</v>
      </c>
      <c r="AM44" s="230" t="str">
        <f t="shared" si="38"/>
        <v>0</v>
      </c>
      <c r="AN44" s="230" t="str">
        <f t="shared" si="38"/>
        <v>0</v>
      </c>
      <c r="AO44" s="230" t="str">
        <f t="shared" si="38"/>
        <v>0</v>
      </c>
      <c r="AP44" s="230" t="str">
        <f t="shared" si="38"/>
        <v>0</v>
      </c>
      <c r="AQ44" s="230" t="str">
        <f t="shared" si="38"/>
        <v>0</v>
      </c>
      <c r="AR44" s="230" t="str">
        <f t="shared" si="38"/>
        <v>0</v>
      </c>
      <c r="AS44" s="230" t="str">
        <f t="shared" si="38"/>
        <v>0</v>
      </c>
      <c r="AT44" s="230" t="str">
        <f t="shared" si="38"/>
        <v>0</v>
      </c>
      <c r="AU44" s="230" t="str">
        <f t="shared" si="38"/>
        <v>0</v>
      </c>
      <c r="AV44" s="230" t="str">
        <f t="shared" si="38"/>
        <v>0</v>
      </c>
      <c r="AW44" s="230" t="str">
        <f t="shared" si="38"/>
        <v>0</v>
      </c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</row>
    <row r="45" spans="1:102" ht="13.2" x14ac:dyDescent="0.25">
      <c r="W45" s="241"/>
      <c r="X45" s="241"/>
      <c r="Y45" s="241"/>
      <c r="Z45" s="241"/>
      <c r="AA45" s="241"/>
      <c r="AB45" s="241"/>
      <c r="AC45" s="241"/>
      <c r="AD45" s="241"/>
      <c r="AG45" s="242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 t="str">
        <f>IF(COUNTIF(AI6:AI39,"н")=0,"0",COUNTIF(AI6:AI39,"н"))</f>
        <v>0</v>
      </c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44019.541676273147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760</v>
      </c>
      <c r="G2" s="382"/>
      <c r="H2" s="382"/>
      <c r="I2" s="382"/>
      <c r="J2" s="382"/>
      <c r="K2" s="382"/>
      <c r="L2" s="382"/>
      <c r="M2" s="382"/>
      <c r="N2" s="245" t="s">
        <v>2</v>
      </c>
      <c r="O2" s="245"/>
      <c r="P2" s="245"/>
      <c r="Q2" s="245"/>
      <c r="R2" s="395" t="s">
        <v>277</v>
      </c>
      <c r="S2" s="395"/>
      <c r="T2" s="395"/>
      <c r="U2" s="38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2542</v>
      </c>
      <c r="B3" s="29"/>
      <c r="C3" s="29"/>
      <c r="D3" s="30" t="s">
        <v>3</v>
      </c>
      <c r="E3" s="31"/>
      <c r="F3" s="33" t="s">
        <v>1117</v>
      </c>
      <c r="G3" s="33" t="s">
        <v>1239</v>
      </c>
      <c r="H3" s="33" t="s">
        <v>1185</v>
      </c>
      <c r="I3" s="33" t="s">
        <v>434</v>
      </c>
      <c r="J3" s="33" t="s">
        <v>861</v>
      </c>
      <c r="K3" s="33" t="s">
        <v>1217</v>
      </c>
      <c r="L3" s="33" t="s">
        <v>557</v>
      </c>
      <c r="M3" s="33" t="s">
        <v>521</v>
      </c>
      <c r="N3" s="33" t="s">
        <v>639</v>
      </c>
      <c r="O3" s="194" t="s">
        <v>693</v>
      </c>
      <c r="P3" s="194" t="s">
        <v>1006</v>
      </c>
      <c r="Q3" s="194" t="s">
        <v>694</v>
      </c>
      <c r="R3" s="194"/>
      <c r="S3" s="194"/>
      <c r="T3" s="319"/>
      <c r="U3" s="194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5"/>
      <c r="G4" s="48"/>
      <c r="H4" s="44"/>
      <c r="I4" s="44"/>
      <c r="J4" s="44"/>
      <c r="K4" s="48"/>
      <c r="L4" s="48"/>
      <c r="M4" s="44"/>
      <c r="N4" s="48"/>
      <c r="O4" s="45"/>
      <c r="P4" s="45"/>
      <c r="Q4" s="45"/>
      <c r="R4" s="45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76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57" t="s">
        <v>1009</v>
      </c>
      <c r="G5" s="56" t="s">
        <v>1008</v>
      </c>
      <c r="H5" s="57" t="s">
        <v>1007</v>
      </c>
      <c r="I5" s="61" t="s">
        <v>1218</v>
      </c>
      <c r="J5" s="57" t="s">
        <v>1010</v>
      </c>
      <c r="K5" s="56" t="s">
        <v>20</v>
      </c>
      <c r="L5" s="56" t="s">
        <v>1011</v>
      </c>
      <c r="M5" s="56" t="s">
        <v>1013</v>
      </c>
      <c r="N5" s="56" t="s">
        <v>1015</v>
      </c>
      <c r="O5" s="57" t="s">
        <v>1219</v>
      </c>
      <c r="P5" s="57" t="s">
        <v>766</v>
      </c>
      <c r="Q5" s="57" t="s">
        <v>1189</v>
      </c>
      <c r="R5" s="57" t="s">
        <v>766</v>
      </c>
      <c r="S5" s="57" t="s">
        <v>1189</v>
      </c>
      <c r="T5" s="57" t="s">
        <v>1219</v>
      </c>
      <c r="U5" s="57"/>
      <c r="V5" s="262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17.399999999999999" x14ac:dyDescent="0.3">
      <c r="A6" s="73">
        <v>1</v>
      </c>
      <c r="B6" s="74" t="s">
        <v>287</v>
      </c>
      <c r="C6" s="276" t="s">
        <v>31</v>
      </c>
      <c r="D6" s="277" t="s">
        <v>1240</v>
      </c>
      <c r="E6" s="77">
        <v>2542</v>
      </c>
      <c r="F6" s="78">
        <v>5</v>
      </c>
      <c r="G6" s="78">
        <v>5</v>
      </c>
      <c r="H6" s="78">
        <v>5</v>
      </c>
      <c r="I6" s="78">
        <v>4</v>
      </c>
      <c r="J6" s="78">
        <v>5</v>
      </c>
      <c r="K6" s="78">
        <v>3</v>
      </c>
      <c r="L6" s="78">
        <v>4</v>
      </c>
      <c r="M6" s="78">
        <v>4</v>
      </c>
      <c r="N6" s="78">
        <v>4</v>
      </c>
      <c r="O6" s="78">
        <v>3</v>
      </c>
      <c r="P6" s="78">
        <v>3</v>
      </c>
      <c r="Q6" s="78">
        <v>5</v>
      </c>
      <c r="R6" s="78">
        <v>4</v>
      </c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3</v>
      </c>
      <c r="W6" s="182">
        <f t="shared" ref="W6:W37" si="1">COUNTIF(AG6:AV6,"б")</f>
        <v>0</v>
      </c>
      <c r="X6" s="182">
        <f t="shared" ref="X6:X16" si="2">COUNTIF(AG6:AV6,"д")</f>
        <v>0</v>
      </c>
      <c r="Y6" s="182">
        <f t="shared" ref="Y6:Y37" si="3">COUNTIF(AG6:AV6,2)+COUNTIF(AG6:AV6,"н")+COUNTIF(AG6:AV6,"д")</f>
        <v>0</v>
      </c>
      <c r="Z6" s="182">
        <f t="shared" ref="Z6:Z37" si="4">COUNTIF(AG6:AV6,Z$5)</f>
        <v>3</v>
      </c>
      <c r="AA6" s="182">
        <f t="shared" ref="AA6:AA37" si="5">COUNTIF(AG6:AV6,AA$5)</f>
        <v>5</v>
      </c>
      <c r="AB6" s="182">
        <f t="shared" ref="AB6:AB37" si="6">COUNTIF(AG6:AV6,AB$5)</f>
        <v>5</v>
      </c>
      <c r="AC6" s="182">
        <f t="shared" ref="AC6:AC38" si="7">SUM(X6:AB6)</f>
        <v>13</v>
      </c>
      <c r="AD6" s="272">
        <f t="shared" ref="AD6:AD38" si="8">IF(ISERROR(((X6+Y6)*2+Z6*3+AA6*4+AB6*5)/SUM(X6,Y6:AB6)),"",((X6+Y6)*2+Z6*3+AA6*4+AB6*5)/SUM(X6,Y6:AB6))</f>
        <v>4.1538461538461542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>
        <f t="shared" ref="AI6:AI37" si="12">IF(ISERROR(VALUE(LEFT(H6))),LEFT(H6),VALUE(LEFT(H6)))</f>
        <v>5</v>
      </c>
      <c r="AJ6" s="229">
        <f t="shared" ref="AJ6:AJ37" si="13">IF(ISERROR(VALUE(LEFT(I6))),LEFT(I6),VALUE(LEFT(I6)))</f>
        <v>4</v>
      </c>
      <c r="AK6" s="229">
        <f t="shared" ref="AK6:AK37" si="14">IF(ISERROR(VALUE(LEFT(J6))),LEFT(J6),VALUE(LEFT(J6)))</f>
        <v>5</v>
      </c>
      <c r="AL6" s="229">
        <f t="shared" ref="AL6:AL37" si="15">IF(ISERROR(VALUE(LEFT(K6))),LEFT(K6),VALUE(LEFT(K6)))</f>
        <v>3</v>
      </c>
      <c r="AM6" s="229">
        <f t="shared" ref="AM6:AM37" si="16">IF(ISERROR(VALUE(LEFT(L6))),LEFT(L6),VALUE(LEFT(L6)))</f>
        <v>4</v>
      </c>
      <c r="AN6" s="229">
        <f t="shared" ref="AN6:AN37" si="17">IF(ISERROR(VALUE(LEFT(M6))),LEFT(M6),VALUE(LEFT(M6)))</f>
        <v>4</v>
      </c>
      <c r="AO6" s="229">
        <f t="shared" ref="AO6:AO37" si="18">IF(ISERROR(VALUE(LEFT(N6))),LEFT(N6),VALUE(LEFT(N6)))</f>
        <v>4</v>
      </c>
      <c r="AP6" s="229">
        <f t="shared" ref="AP6:AP37" si="19">IF(ISERROR(VALUE(LEFT(O6))),LEFT(O6),VALUE(LEFT(O6)))</f>
        <v>3</v>
      </c>
      <c r="AQ6" s="229">
        <f t="shared" ref="AQ6:AQ37" si="20">IF(ISERROR(VALUE(LEFT(P6))),LEFT(P6),VALUE(LEFT(P6)))</f>
        <v>3</v>
      </c>
      <c r="AR6" s="229">
        <f t="shared" ref="AR6:AR37" si="21">IF(ISERROR(VALUE(LEFT(Q6))),LEFT(Q6),VALUE(LEFT(Q6)))</f>
        <v>5</v>
      </c>
      <c r="AS6" s="229">
        <f t="shared" ref="AS6:AS37" si="22">IF(ISERROR(VALUE(LEFT(R6))),LEFT(R6),VALUE(LEFT(R6)))</f>
        <v>4</v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v>2</v>
      </c>
      <c r="B7" s="74" t="s">
        <v>287</v>
      </c>
      <c r="C7" s="276" t="s">
        <v>31</v>
      </c>
      <c r="D7" s="277" t="s">
        <v>1241</v>
      </c>
      <c r="E7" s="77">
        <v>2542</v>
      </c>
      <c r="F7" s="78">
        <v>5</v>
      </c>
      <c r="G7" s="78">
        <v>5</v>
      </c>
      <c r="H7" s="78">
        <v>5</v>
      </c>
      <c r="I7" s="78">
        <v>5</v>
      </c>
      <c r="J7" s="78">
        <v>5</v>
      </c>
      <c r="K7" s="78">
        <v>3</v>
      </c>
      <c r="L7" s="78">
        <v>5</v>
      </c>
      <c r="M7" s="78">
        <v>5</v>
      </c>
      <c r="N7" s="78">
        <v>5</v>
      </c>
      <c r="O7" s="78">
        <v>5</v>
      </c>
      <c r="P7" s="78">
        <v>5</v>
      </c>
      <c r="Q7" s="78">
        <v>5</v>
      </c>
      <c r="R7" s="78">
        <v>5</v>
      </c>
      <c r="S7" s="78"/>
      <c r="T7" s="78"/>
      <c r="U7" s="78"/>
      <c r="V7" s="230">
        <f t="shared" si="0"/>
        <v>3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1</v>
      </c>
      <c r="AA7" s="182">
        <f t="shared" si="5"/>
        <v>0</v>
      </c>
      <c r="AB7" s="182">
        <f t="shared" si="6"/>
        <v>12</v>
      </c>
      <c r="AC7" s="182">
        <f t="shared" si="7"/>
        <v>13</v>
      </c>
      <c r="AD7" s="272">
        <f t="shared" si="8"/>
        <v>4.8461538461538458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3</v>
      </c>
      <c r="AM7" s="229">
        <f t="shared" si="16"/>
        <v>5</v>
      </c>
      <c r="AN7" s="229">
        <f t="shared" si="17"/>
        <v>5</v>
      </c>
      <c r="AO7" s="229">
        <f t="shared" si="18"/>
        <v>5</v>
      </c>
      <c r="AP7" s="229">
        <f t="shared" si="19"/>
        <v>5</v>
      </c>
      <c r="AQ7" s="229">
        <f t="shared" si="20"/>
        <v>5</v>
      </c>
      <c r="AR7" s="229">
        <f t="shared" si="21"/>
        <v>5</v>
      </c>
      <c r="AS7" s="229">
        <f t="shared" si="22"/>
        <v>5</v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v>3</v>
      </c>
      <c r="B8" s="74" t="s">
        <v>287</v>
      </c>
      <c r="C8" s="276" t="s">
        <v>31</v>
      </c>
      <c r="D8" s="277" t="s">
        <v>1242</v>
      </c>
      <c r="E8" s="77">
        <v>2542</v>
      </c>
      <c r="F8" s="78">
        <v>3</v>
      </c>
      <c r="G8" s="78">
        <v>4</v>
      </c>
      <c r="H8" s="78">
        <v>5</v>
      </c>
      <c r="I8" s="78">
        <v>4</v>
      </c>
      <c r="J8" s="78">
        <v>4</v>
      </c>
      <c r="K8" s="78" t="s">
        <v>127</v>
      </c>
      <c r="L8" s="78">
        <v>4</v>
      </c>
      <c r="M8" s="78">
        <v>5</v>
      </c>
      <c r="N8" s="78">
        <v>3</v>
      </c>
      <c r="O8" s="78">
        <v>3</v>
      </c>
      <c r="P8" s="78">
        <v>4</v>
      </c>
      <c r="Q8" s="78">
        <v>3</v>
      </c>
      <c r="R8" s="78">
        <v>4</v>
      </c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4</v>
      </c>
      <c r="AA8" s="182">
        <f t="shared" si="5"/>
        <v>6</v>
      </c>
      <c r="AB8" s="182">
        <f t="shared" si="6"/>
        <v>2</v>
      </c>
      <c r="AC8" s="182">
        <f t="shared" si="7"/>
        <v>12</v>
      </c>
      <c r="AD8" s="272">
        <f t="shared" si="8"/>
        <v>3.8333333333333335</v>
      </c>
      <c r="AE8" s="90">
        <f t="shared" si="9"/>
        <v>0</v>
      </c>
      <c r="AG8" s="229">
        <f t="shared" si="10"/>
        <v>3</v>
      </c>
      <c r="AH8" s="229">
        <f t="shared" si="11"/>
        <v>4</v>
      </c>
      <c r="AI8" s="229">
        <f t="shared" si="12"/>
        <v>5</v>
      </c>
      <c r="AJ8" s="229">
        <f t="shared" si="13"/>
        <v>4</v>
      </c>
      <c r="AK8" s="229">
        <f t="shared" si="14"/>
        <v>4</v>
      </c>
      <c r="AL8" s="229" t="str">
        <f t="shared" si="15"/>
        <v>А</v>
      </c>
      <c r="AM8" s="229">
        <f t="shared" si="16"/>
        <v>4</v>
      </c>
      <c r="AN8" s="229">
        <f t="shared" si="17"/>
        <v>5</v>
      </c>
      <c r="AO8" s="229">
        <f t="shared" si="18"/>
        <v>3</v>
      </c>
      <c r="AP8" s="229">
        <f t="shared" si="19"/>
        <v>3</v>
      </c>
      <c r="AQ8" s="229">
        <f t="shared" si="20"/>
        <v>4</v>
      </c>
      <c r="AR8" s="229">
        <f t="shared" si="21"/>
        <v>3</v>
      </c>
      <c r="AS8" s="229">
        <f t="shared" si="22"/>
        <v>4</v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287</v>
      </c>
      <c r="C9" s="276" t="s">
        <v>31</v>
      </c>
      <c r="D9" s="277" t="s">
        <v>1243</v>
      </c>
      <c r="E9" s="77">
        <v>2542</v>
      </c>
      <c r="F9" s="78">
        <v>5</v>
      </c>
      <c r="G9" s="78">
        <v>5</v>
      </c>
      <c r="H9" s="78">
        <v>5</v>
      </c>
      <c r="I9" s="78">
        <v>5</v>
      </c>
      <c r="J9" s="78">
        <v>5</v>
      </c>
      <c r="K9" s="78">
        <v>5</v>
      </c>
      <c r="L9" s="78">
        <v>5</v>
      </c>
      <c r="M9" s="78">
        <v>5</v>
      </c>
      <c r="N9" s="78">
        <v>5</v>
      </c>
      <c r="O9" s="78">
        <v>5</v>
      </c>
      <c r="P9" s="78">
        <v>5</v>
      </c>
      <c r="Q9" s="78">
        <v>5</v>
      </c>
      <c r="R9" s="78">
        <v>5</v>
      </c>
      <c r="S9" s="78"/>
      <c r="T9" s="78"/>
      <c r="U9" s="78"/>
      <c r="V9" s="230">
        <f t="shared" si="0"/>
        <v>5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0</v>
      </c>
      <c r="AA9" s="182">
        <f t="shared" si="5"/>
        <v>0</v>
      </c>
      <c r="AB9" s="182">
        <f t="shared" si="6"/>
        <v>13</v>
      </c>
      <c r="AC9" s="182">
        <f t="shared" si="7"/>
        <v>13</v>
      </c>
      <c r="AD9" s="272">
        <f t="shared" si="8"/>
        <v>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>
        <f t="shared" si="12"/>
        <v>5</v>
      </c>
      <c r="AJ9" s="229">
        <f t="shared" si="13"/>
        <v>5</v>
      </c>
      <c r="AK9" s="229">
        <f t="shared" si="14"/>
        <v>5</v>
      </c>
      <c r="AL9" s="229">
        <f t="shared" si="15"/>
        <v>5</v>
      </c>
      <c r="AM9" s="229">
        <f t="shared" si="16"/>
        <v>5</v>
      </c>
      <c r="AN9" s="229">
        <f t="shared" si="17"/>
        <v>5</v>
      </c>
      <c r="AO9" s="229">
        <f t="shared" si="18"/>
        <v>5</v>
      </c>
      <c r="AP9" s="229">
        <f t="shared" si="19"/>
        <v>5</v>
      </c>
      <c r="AQ9" s="229">
        <f t="shared" si="20"/>
        <v>5</v>
      </c>
      <c r="AR9" s="229">
        <f t="shared" si="21"/>
        <v>5</v>
      </c>
      <c r="AS9" s="229">
        <f t="shared" si="22"/>
        <v>5</v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v>5</v>
      </c>
      <c r="B10" s="74" t="s">
        <v>287</v>
      </c>
      <c r="C10" s="276" t="s">
        <v>31</v>
      </c>
      <c r="D10" s="277" t="s">
        <v>1244</v>
      </c>
      <c r="E10" s="77">
        <v>2542</v>
      </c>
      <c r="F10" s="78">
        <v>4</v>
      </c>
      <c r="G10" s="78">
        <v>5</v>
      </c>
      <c r="H10" s="78">
        <v>5</v>
      </c>
      <c r="I10" s="78">
        <v>4</v>
      </c>
      <c r="J10" s="78">
        <v>5</v>
      </c>
      <c r="K10" s="78">
        <v>5</v>
      </c>
      <c r="L10" s="78">
        <v>4</v>
      </c>
      <c r="M10" s="78">
        <v>5</v>
      </c>
      <c r="N10" s="78">
        <v>5</v>
      </c>
      <c r="O10" s="78">
        <v>4</v>
      </c>
      <c r="P10" s="78">
        <v>4</v>
      </c>
      <c r="Q10" s="78">
        <v>4</v>
      </c>
      <c r="R10" s="78">
        <v>4</v>
      </c>
      <c r="S10" s="78"/>
      <c r="T10" s="78"/>
      <c r="U10" s="78"/>
      <c r="V10" s="230">
        <f t="shared" si="0"/>
        <v>4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7</v>
      </c>
      <c r="AB10" s="182">
        <f t="shared" si="6"/>
        <v>6</v>
      </c>
      <c r="AC10" s="182">
        <f t="shared" si="7"/>
        <v>13</v>
      </c>
      <c r="AD10" s="272">
        <f t="shared" si="8"/>
        <v>4.4615384615384617</v>
      </c>
      <c r="AE10" s="90">
        <f t="shared" si="9"/>
        <v>0</v>
      </c>
      <c r="AG10" s="229">
        <f t="shared" si="10"/>
        <v>4</v>
      </c>
      <c r="AH10" s="229">
        <f t="shared" si="11"/>
        <v>5</v>
      </c>
      <c r="AI10" s="229">
        <f t="shared" si="12"/>
        <v>5</v>
      </c>
      <c r="AJ10" s="229">
        <f t="shared" si="13"/>
        <v>4</v>
      </c>
      <c r="AK10" s="229">
        <f t="shared" si="14"/>
        <v>5</v>
      </c>
      <c r="AL10" s="229">
        <f t="shared" si="15"/>
        <v>5</v>
      </c>
      <c r="AM10" s="229">
        <f t="shared" si="16"/>
        <v>4</v>
      </c>
      <c r="AN10" s="229">
        <f t="shared" si="17"/>
        <v>5</v>
      </c>
      <c r="AO10" s="229">
        <f t="shared" si="18"/>
        <v>5</v>
      </c>
      <c r="AP10" s="229">
        <f t="shared" si="19"/>
        <v>4</v>
      </c>
      <c r="AQ10" s="229">
        <f t="shared" si="20"/>
        <v>4</v>
      </c>
      <c r="AR10" s="229">
        <f t="shared" si="21"/>
        <v>4</v>
      </c>
      <c r="AS10" s="229">
        <f t="shared" si="22"/>
        <v>4</v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v>6</v>
      </c>
      <c r="B11" s="74" t="s">
        <v>287</v>
      </c>
      <c r="C11" s="276" t="s">
        <v>31</v>
      </c>
      <c r="D11" s="277" t="s">
        <v>1245</v>
      </c>
      <c r="E11" s="77">
        <v>2542</v>
      </c>
      <c r="F11" s="78">
        <v>4</v>
      </c>
      <c r="G11" s="78">
        <v>5</v>
      </c>
      <c r="H11" s="78">
        <v>5</v>
      </c>
      <c r="I11" s="78">
        <v>5</v>
      </c>
      <c r="J11" s="78">
        <v>4</v>
      </c>
      <c r="K11" s="78">
        <v>5</v>
      </c>
      <c r="L11" s="78">
        <v>4</v>
      </c>
      <c r="M11" s="78">
        <v>4</v>
      </c>
      <c r="N11" s="78">
        <v>5</v>
      </c>
      <c r="O11" s="78">
        <v>5</v>
      </c>
      <c r="P11" s="78">
        <v>4</v>
      </c>
      <c r="Q11" s="78">
        <v>5</v>
      </c>
      <c r="R11" s="78">
        <v>5</v>
      </c>
      <c r="S11" s="78"/>
      <c r="T11" s="78"/>
      <c r="U11" s="78"/>
      <c r="V11" s="230">
        <f t="shared" si="0"/>
        <v>4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5</v>
      </c>
      <c r="AB11" s="182">
        <f t="shared" si="6"/>
        <v>8</v>
      </c>
      <c r="AC11" s="182">
        <f t="shared" si="7"/>
        <v>13</v>
      </c>
      <c r="AD11" s="272">
        <f t="shared" si="8"/>
        <v>4.615384615384615</v>
      </c>
      <c r="AE11" s="90">
        <f t="shared" si="9"/>
        <v>0</v>
      </c>
      <c r="AG11" s="229">
        <f t="shared" si="10"/>
        <v>4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4</v>
      </c>
      <c r="AL11" s="229">
        <f t="shared" si="15"/>
        <v>5</v>
      </c>
      <c r="AM11" s="229">
        <f t="shared" si="16"/>
        <v>4</v>
      </c>
      <c r="AN11" s="229">
        <f t="shared" si="17"/>
        <v>4</v>
      </c>
      <c r="AO11" s="229">
        <f t="shared" si="18"/>
        <v>5</v>
      </c>
      <c r="AP11" s="229">
        <f t="shared" si="19"/>
        <v>5</v>
      </c>
      <c r="AQ11" s="229">
        <f t="shared" si="20"/>
        <v>4</v>
      </c>
      <c r="AR11" s="229">
        <f t="shared" si="21"/>
        <v>5</v>
      </c>
      <c r="AS11" s="229">
        <f t="shared" si="22"/>
        <v>5</v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287</v>
      </c>
      <c r="C12" s="276" t="s">
        <v>31</v>
      </c>
      <c r="D12" s="277" t="s">
        <v>1246</v>
      </c>
      <c r="E12" s="77">
        <v>2542</v>
      </c>
      <c r="F12" s="78">
        <v>3</v>
      </c>
      <c r="G12" s="78">
        <v>5</v>
      </c>
      <c r="H12" s="78">
        <v>5</v>
      </c>
      <c r="I12" s="78">
        <v>5</v>
      </c>
      <c r="J12" s="78">
        <v>4</v>
      </c>
      <c r="K12" s="78">
        <v>5</v>
      </c>
      <c r="L12" s="78">
        <v>4</v>
      </c>
      <c r="M12" s="78">
        <v>4</v>
      </c>
      <c r="N12" s="78">
        <v>4</v>
      </c>
      <c r="O12" s="78">
        <v>4</v>
      </c>
      <c r="P12" s="78">
        <v>3</v>
      </c>
      <c r="Q12" s="78">
        <v>4</v>
      </c>
      <c r="R12" s="78">
        <v>4</v>
      </c>
      <c r="S12" s="78"/>
      <c r="T12" s="78"/>
      <c r="U12" s="78"/>
      <c r="V12" s="230">
        <f t="shared" si="0"/>
        <v>3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2</v>
      </c>
      <c r="AA12" s="182">
        <f t="shared" si="5"/>
        <v>7</v>
      </c>
      <c r="AB12" s="182">
        <f t="shared" si="6"/>
        <v>4</v>
      </c>
      <c r="AC12" s="182">
        <f t="shared" si="7"/>
        <v>13</v>
      </c>
      <c r="AD12" s="272">
        <f t="shared" si="8"/>
        <v>4.1538461538461542</v>
      </c>
      <c r="AE12" s="90">
        <f t="shared" si="9"/>
        <v>0</v>
      </c>
      <c r="AG12" s="229">
        <f t="shared" si="10"/>
        <v>3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>
        <f t="shared" si="14"/>
        <v>4</v>
      </c>
      <c r="AL12" s="229">
        <f t="shared" si="15"/>
        <v>5</v>
      </c>
      <c r="AM12" s="229">
        <f t="shared" si="16"/>
        <v>4</v>
      </c>
      <c r="AN12" s="229">
        <f t="shared" si="17"/>
        <v>4</v>
      </c>
      <c r="AO12" s="229">
        <f t="shared" si="18"/>
        <v>4</v>
      </c>
      <c r="AP12" s="229">
        <f t="shared" si="19"/>
        <v>4</v>
      </c>
      <c r="AQ12" s="229">
        <f t="shared" si="20"/>
        <v>3</v>
      </c>
      <c r="AR12" s="229">
        <f t="shared" si="21"/>
        <v>4</v>
      </c>
      <c r="AS12" s="229">
        <f t="shared" si="22"/>
        <v>4</v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v>8</v>
      </c>
      <c r="B13" s="74" t="s">
        <v>287</v>
      </c>
      <c r="C13" s="276" t="s">
        <v>31</v>
      </c>
      <c r="D13" s="277" t="s">
        <v>1247</v>
      </c>
      <c r="E13" s="77">
        <v>2542</v>
      </c>
      <c r="F13" s="78">
        <v>4</v>
      </c>
      <c r="G13" s="78">
        <v>5</v>
      </c>
      <c r="H13" s="78">
        <v>5</v>
      </c>
      <c r="I13" s="78">
        <v>4</v>
      </c>
      <c r="J13" s="78">
        <v>4</v>
      </c>
      <c r="K13" s="78">
        <v>5</v>
      </c>
      <c r="L13" s="78">
        <v>4</v>
      </c>
      <c r="M13" s="78">
        <v>5</v>
      </c>
      <c r="N13" s="78">
        <v>4</v>
      </c>
      <c r="O13" s="78">
        <v>4</v>
      </c>
      <c r="P13" s="78">
        <v>4</v>
      </c>
      <c r="Q13" s="78">
        <v>4</v>
      </c>
      <c r="R13" s="78">
        <v>4</v>
      </c>
      <c r="S13" s="78"/>
      <c r="T13" s="78"/>
      <c r="U13" s="78"/>
      <c r="V13" s="230">
        <f t="shared" si="0"/>
        <v>4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0</v>
      </c>
      <c r="AA13" s="182">
        <f t="shared" si="5"/>
        <v>9</v>
      </c>
      <c r="AB13" s="182">
        <f t="shared" si="6"/>
        <v>4</v>
      </c>
      <c r="AC13" s="182">
        <f t="shared" si="7"/>
        <v>13</v>
      </c>
      <c r="AD13" s="272">
        <f t="shared" si="8"/>
        <v>4.3076923076923075</v>
      </c>
      <c r="AE13" s="90">
        <f t="shared" si="9"/>
        <v>0</v>
      </c>
      <c r="AG13" s="229">
        <f t="shared" si="10"/>
        <v>4</v>
      </c>
      <c r="AH13" s="229">
        <f t="shared" si="11"/>
        <v>5</v>
      </c>
      <c r="AI13" s="229">
        <f t="shared" si="12"/>
        <v>5</v>
      </c>
      <c r="AJ13" s="229">
        <f t="shared" si="13"/>
        <v>4</v>
      </c>
      <c r="AK13" s="229">
        <f t="shared" si="14"/>
        <v>4</v>
      </c>
      <c r="AL13" s="229">
        <f t="shared" si="15"/>
        <v>5</v>
      </c>
      <c r="AM13" s="229">
        <f t="shared" si="16"/>
        <v>4</v>
      </c>
      <c r="AN13" s="229">
        <f t="shared" si="17"/>
        <v>5</v>
      </c>
      <c r="AO13" s="229">
        <f t="shared" si="18"/>
        <v>4</v>
      </c>
      <c r="AP13" s="229">
        <f t="shared" si="19"/>
        <v>4</v>
      </c>
      <c r="AQ13" s="229">
        <f t="shared" si="20"/>
        <v>4</v>
      </c>
      <c r="AR13" s="229">
        <f t="shared" si="21"/>
        <v>4</v>
      </c>
      <c r="AS13" s="229">
        <f t="shared" si="22"/>
        <v>4</v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3">
      <c r="A14" s="73">
        <v>9</v>
      </c>
      <c r="B14" s="273"/>
      <c r="C14" s="276" t="s">
        <v>31</v>
      </c>
      <c r="D14" s="277" t="s">
        <v>1248</v>
      </c>
      <c r="E14" s="77">
        <v>2542</v>
      </c>
      <c r="F14" s="78">
        <v>5</v>
      </c>
      <c r="G14" s="78">
        <v>5</v>
      </c>
      <c r="H14" s="78">
        <v>5</v>
      </c>
      <c r="I14" s="78">
        <v>5</v>
      </c>
      <c r="J14" s="78">
        <v>5</v>
      </c>
      <c r="K14" s="78">
        <v>5</v>
      </c>
      <c r="L14" s="78">
        <v>5</v>
      </c>
      <c r="M14" s="78">
        <v>5</v>
      </c>
      <c r="N14" s="78">
        <v>5</v>
      </c>
      <c r="O14" s="78">
        <v>5</v>
      </c>
      <c r="P14" s="78">
        <v>5</v>
      </c>
      <c r="Q14" s="78">
        <v>5</v>
      </c>
      <c r="R14" s="78">
        <v>5</v>
      </c>
      <c r="S14" s="78"/>
      <c r="T14" s="78"/>
      <c r="U14" s="78"/>
      <c r="V14" s="116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13</v>
      </c>
      <c r="AC14" s="226">
        <f t="shared" si="7"/>
        <v>13</v>
      </c>
      <c r="AD14" s="227">
        <f t="shared" si="8"/>
        <v>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5</v>
      </c>
      <c r="AP14" s="229">
        <f t="shared" si="19"/>
        <v>5</v>
      </c>
      <c r="AQ14" s="229">
        <f t="shared" si="20"/>
        <v>5</v>
      </c>
      <c r="AR14" s="229">
        <f t="shared" si="21"/>
        <v>5</v>
      </c>
      <c r="AS14" s="229">
        <f t="shared" si="22"/>
        <v>5</v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3">
      <c r="A15" s="73">
        <v>10</v>
      </c>
      <c r="B15" s="273"/>
      <c r="C15" s="276" t="s">
        <v>110</v>
      </c>
      <c r="D15" s="277" t="s">
        <v>1249</v>
      </c>
      <c r="E15" s="77">
        <v>2542</v>
      </c>
      <c r="F15" s="78">
        <v>5</v>
      </c>
      <c r="G15" s="78">
        <v>5</v>
      </c>
      <c r="H15" s="78">
        <v>5</v>
      </c>
      <c r="I15" s="78">
        <v>5</v>
      </c>
      <c r="J15" s="78">
        <v>5</v>
      </c>
      <c r="K15" s="78">
        <v>5</v>
      </c>
      <c r="L15" s="78">
        <v>5</v>
      </c>
      <c r="M15" s="78">
        <v>5</v>
      </c>
      <c r="N15" s="78">
        <v>5</v>
      </c>
      <c r="O15" s="78">
        <v>5</v>
      </c>
      <c r="P15" s="78">
        <v>5</v>
      </c>
      <c r="Q15" s="78">
        <v>5</v>
      </c>
      <c r="R15" s="78">
        <v>5</v>
      </c>
      <c r="S15" s="78"/>
      <c r="T15" s="78"/>
      <c r="U15" s="78"/>
      <c r="V15" s="116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13</v>
      </c>
      <c r="AC15" s="226">
        <f t="shared" si="7"/>
        <v>13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>
        <f t="shared" si="12"/>
        <v>5</v>
      </c>
      <c r="AJ15" s="229">
        <f t="shared" si="13"/>
        <v>5</v>
      </c>
      <c r="AK15" s="229">
        <f t="shared" si="14"/>
        <v>5</v>
      </c>
      <c r="AL15" s="229">
        <f t="shared" si="15"/>
        <v>5</v>
      </c>
      <c r="AM15" s="229">
        <f t="shared" si="16"/>
        <v>5</v>
      </c>
      <c r="AN15" s="229">
        <f t="shared" si="17"/>
        <v>5</v>
      </c>
      <c r="AO15" s="229">
        <f t="shared" si="18"/>
        <v>5</v>
      </c>
      <c r="AP15" s="229">
        <f t="shared" si="19"/>
        <v>5</v>
      </c>
      <c r="AQ15" s="229">
        <f t="shared" si="20"/>
        <v>5</v>
      </c>
      <c r="AR15" s="229">
        <f t="shared" si="21"/>
        <v>5</v>
      </c>
      <c r="AS15" s="229">
        <f t="shared" si="22"/>
        <v>5</v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v>11</v>
      </c>
      <c r="B16" s="273"/>
      <c r="C16" s="276" t="s">
        <v>31</v>
      </c>
      <c r="D16" s="277" t="s">
        <v>1250</v>
      </c>
      <c r="E16" s="77">
        <v>2542</v>
      </c>
      <c r="F16" s="78">
        <v>4</v>
      </c>
      <c r="G16" s="78">
        <v>5</v>
      </c>
      <c r="H16" s="78">
        <v>5</v>
      </c>
      <c r="I16" s="78">
        <v>5</v>
      </c>
      <c r="J16" s="78">
        <v>4</v>
      </c>
      <c r="K16" s="78">
        <v>5</v>
      </c>
      <c r="L16" s="78">
        <v>4</v>
      </c>
      <c r="M16" s="78">
        <v>5</v>
      </c>
      <c r="N16" s="78">
        <v>5</v>
      </c>
      <c r="O16" s="78">
        <v>4</v>
      </c>
      <c r="P16" s="78">
        <v>5</v>
      </c>
      <c r="Q16" s="78">
        <v>4</v>
      </c>
      <c r="R16" s="78">
        <v>3</v>
      </c>
      <c r="S16" s="78"/>
      <c r="T16" s="78"/>
      <c r="U16" s="78"/>
      <c r="V16" s="116">
        <f t="shared" si="0"/>
        <v>3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1</v>
      </c>
      <c r="AA16" s="226">
        <f t="shared" si="5"/>
        <v>5</v>
      </c>
      <c r="AB16" s="226">
        <f t="shared" si="6"/>
        <v>7</v>
      </c>
      <c r="AC16" s="226">
        <f t="shared" si="7"/>
        <v>13</v>
      </c>
      <c r="AD16" s="227">
        <f t="shared" si="8"/>
        <v>4.4615384615384617</v>
      </c>
      <c r="AE16" s="228">
        <f t="shared" si="9"/>
        <v>0</v>
      </c>
      <c r="AF16" s="1"/>
      <c r="AG16" s="229">
        <f t="shared" si="10"/>
        <v>4</v>
      </c>
      <c r="AH16" s="229">
        <f t="shared" si="11"/>
        <v>5</v>
      </c>
      <c r="AI16" s="229">
        <f t="shared" si="12"/>
        <v>5</v>
      </c>
      <c r="AJ16" s="229">
        <f t="shared" si="13"/>
        <v>5</v>
      </c>
      <c r="AK16" s="229">
        <f t="shared" si="14"/>
        <v>4</v>
      </c>
      <c r="AL16" s="229">
        <f t="shared" si="15"/>
        <v>5</v>
      </c>
      <c r="AM16" s="229">
        <f t="shared" si="16"/>
        <v>4</v>
      </c>
      <c r="AN16" s="229">
        <f t="shared" si="17"/>
        <v>5</v>
      </c>
      <c r="AO16" s="229">
        <f t="shared" si="18"/>
        <v>5</v>
      </c>
      <c r="AP16" s="229">
        <f t="shared" si="19"/>
        <v>4</v>
      </c>
      <c r="AQ16" s="229">
        <f t="shared" si="20"/>
        <v>5</v>
      </c>
      <c r="AR16" s="229">
        <f t="shared" si="21"/>
        <v>4</v>
      </c>
      <c r="AS16" s="229">
        <f t="shared" si="22"/>
        <v>3</v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4"/>
      <c r="C17" s="276" t="s">
        <v>31</v>
      </c>
      <c r="D17" s="277" t="s">
        <v>1251</v>
      </c>
      <c r="E17" s="77">
        <v>2542</v>
      </c>
      <c r="F17" s="78">
        <v>4</v>
      </c>
      <c r="G17" s="78">
        <v>4</v>
      </c>
      <c r="H17" s="78">
        <v>5</v>
      </c>
      <c r="I17" s="78">
        <v>4</v>
      </c>
      <c r="J17" s="78">
        <v>4</v>
      </c>
      <c r="K17" s="78">
        <v>3</v>
      </c>
      <c r="L17" s="78">
        <v>4</v>
      </c>
      <c r="M17" s="78">
        <v>3</v>
      </c>
      <c r="N17" s="78">
        <v>4</v>
      </c>
      <c r="O17" s="78">
        <v>4</v>
      </c>
      <c r="P17" s="78">
        <v>4</v>
      </c>
      <c r="Q17" s="78">
        <v>4</v>
      </c>
      <c r="R17" s="78">
        <v>4</v>
      </c>
      <c r="S17" s="78"/>
      <c r="T17" s="78"/>
      <c r="U17" s="78"/>
      <c r="V17" s="116">
        <f t="shared" si="0"/>
        <v>3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2</v>
      </c>
      <c r="AA17" s="226">
        <f t="shared" si="5"/>
        <v>10</v>
      </c>
      <c r="AB17" s="226">
        <f t="shared" si="6"/>
        <v>1</v>
      </c>
      <c r="AC17" s="226">
        <f t="shared" si="7"/>
        <v>13</v>
      </c>
      <c r="AD17" s="227">
        <f t="shared" si="8"/>
        <v>3.9230769230769229</v>
      </c>
      <c r="AE17" s="228">
        <f t="shared" si="9"/>
        <v>0</v>
      </c>
      <c r="AF17" s="1"/>
      <c r="AG17" s="229">
        <f t="shared" si="10"/>
        <v>4</v>
      </c>
      <c r="AH17" s="229">
        <f t="shared" si="11"/>
        <v>4</v>
      </c>
      <c r="AI17" s="229">
        <f t="shared" si="12"/>
        <v>5</v>
      </c>
      <c r="AJ17" s="229">
        <f t="shared" si="13"/>
        <v>4</v>
      </c>
      <c r="AK17" s="229">
        <f t="shared" si="14"/>
        <v>4</v>
      </c>
      <c r="AL17" s="229">
        <f t="shared" si="15"/>
        <v>3</v>
      </c>
      <c r="AM17" s="229">
        <f t="shared" si="16"/>
        <v>4</v>
      </c>
      <c r="AN17" s="229">
        <f t="shared" si="17"/>
        <v>3</v>
      </c>
      <c r="AO17" s="229">
        <f t="shared" si="18"/>
        <v>4</v>
      </c>
      <c r="AP17" s="229">
        <f t="shared" si="19"/>
        <v>4</v>
      </c>
      <c r="AQ17" s="229">
        <f t="shared" si="20"/>
        <v>4</v>
      </c>
      <c r="AR17" s="229">
        <f t="shared" si="21"/>
        <v>4</v>
      </c>
      <c r="AS17" s="229">
        <f t="shared" si="22"/>
        <v>4</v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v>13</v>
      </c>
      <c r="B18" s="190"/>
      <c r="C18" s="276" t="s">
        <v>110</v>
      </c>
      <c r="D18" s="277" t="s">
        <v>1252</v>
      </c>
      <c r="E18" s="77">
        <v>2542</v>
      </c>
      <c r="F18" s="78">
        <v>4</v>
      </c>
      <c r="G18" s="78">
        <v>5</v>
      </c>
      <c r="H18" s="78">
        <v>5</v>
      </c>
      <c r="I18" s="78">
        <v>5</v>
      </c>
      <c r="J18" s="78">
        <v>4</v>
      </c>
      <c r="K18" s="78">
        <v>5</v>
      </c>
      <c r="L18" s="78">
        <v>4</v>
      </c>
      <c r="M18" s="78">
        <v>5</v>
      </c>
      <c r="N18" s="78">
        <v>5</v>
      </c>
      <c r="O18" s="78">
        <v>3</v>
      </c>
      <c r="P18" s="78">
        <v>4</v>
      </c>
      <c r="Q18" s="78">
        <v>4</v>
      </c>
      <c r="R18" s="78">
        <v>4</v>
      </c>
      <c r="S18" s="78"/>
      <c r="T18" s="78"/>
      <c r="U18" s="78"/>
      <c r="V18" s="116">
        <f t="shared" si="0"/>
        <v>3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1</v>
      </c>
      <c r="AA18" s="226">
        <f t="shared" si="5"/>
        <v>6</v>
      </c>
      <c r="AB18" s="226">
        <f t="shared" si="6"/>
        <v>6</v>
      </c>
      <c r="AC18" s="226">
        <f t="shared" si="7"/>
        <v>13</v>
      </c>
      <c r="AD18" s="227">
        <f t="shared" si="8"/>
        <v>4.384615384615385</v>
      </c>
      <c r="AE18" s="228">
        <f t="shared" si="9"/>
        <v>0</v>
      </c>
      <c r="AF18" s="1"/>
      <c r="AG18" s="229">
        <f t="shared" si="10"/>
        <v>4</v>
      </c>
      <c r="AH18" s="229">
        <f t="shared" si="11"/>
        <v>5</v>
      </c>
      <c r="AI18" s="229">
        <f t="shared" si="12"/>
        <v>5</v>
      </c>
      <c r="AJ18" s="229">
        <f t="shared" si="13"/>
        <v>5</v>
      </c>
      <c r="AK18" s="229">
        <f t="shared" si="14"/>
        <v>4</v>
      </c>
      <c r="AL18" s="229">
        <f t="shared" si="15"/>
        <v>5</v>
      </c>
      <c r="AM18" s="229">
        <f t="shared" si="16"/>
        <v>4</v>
      </c>
      <c r="AN18" s="229">
        <f t="shared" si="17"/>
        <v>5</v>
      </c>
      <c r="AO18" s="229">
        <f t="shared" si="18"/>
        <v>5</v>
      </c>
      <c r="AP18" s="229">
        <f t="shared" si="19"/>
        <v>3</v>
      </c>
      <c r="AQ18" s="229">
        <f t="shared" si="20"/>
        <v>4</v>
      </c>
      <c r="AR18" s="229">
        <f t="shared" si="21"/>
        <v>4</v>
      </c>
      <c r="AS18" s="229">
        <f t="shared" si="22"/>
        <v>4</v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v>14</v>
      </c>
      <c r="B19" s="190"/>
      <c r="C19" s="276" t="s">
        <v>31</v>
      </c>
      <c r="D19" s="277" t="s">
        <v>1253</v>
      </c>
      <c r="E19" s="77">
        <v>2542</v>
      </c>
      <c r="F19" s="78">
        <v>4</v>
      </c>
      <c r="G19" s="78">
        <v>5</v>
      </c>
      <c r="H19" s="78">
        <v>5</v>
      </c>
      <c r="I19" s="78">
        <v>5</v>
      </c>
      <c r="J19" s="78">
        <v>4</v>
      </c>
      <c r="K19" s="78">
        <v>5</v>
      </c>
      <c r="L19" s="78">
        <v>4</v>
      </c>
      <c r="M19" s="78">
        <v>4</v>
      </c>
      <c r="N19" s="78">
        <v>4</v>
      </c>
      <c r="O19" s="78">
        <v>5</v>
      </c>
      <c r="P19" s="78">
        <v>4</v>
      </c>
      <c r="Q19" s="78">
        <v>5</v>
      </c>
      <c r="R19" s="78">
        <v>4</v>
      </c>
      <c r="S19" s="78"/>
      <c r="T19" s="78"/>
      <c r="U19" s="78"/>
      <c r="V19" s="116">
        <f t="shared" si="0"/>
        <v>4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0</v>
      </c>
      <c r="AA19" s="226">
        <f t="shared" si="5"/>
        <v>7</v>
      </c>
      <c r="AB19" s="226">
        <f t="shared" si="6"/>
        <v>6</v>
      </c>
      <c r="AC19" s="226">
        <f t="shared" si="7"/>
        <v>13</v>
      </c>
      <c r="AD19" s="227">
        <f t="shared" si="8"/>
        <v>4.4615384615384617</v>
      </c>
      <c r="AE19" s="228">
        <f t="shared" si="9"/>
        <v>0</v>
      </c>
      <c r="AF19" s="1"/>
      <c r="AG19" s="229">
        <f t="shared" si="10"/>
        <v>4</v>
      </c>
      <c r="AH19" s="229">
        <f t="shared" si="11"/>
        <v>5</v>
      </c>
      <c r="AI19" s="229">
        <f t="shared" si="12"/>
        <v>5</v>
      </c>
      <c r="AJ19" s="229">
        <f t="shared" si="13"/>
        <v>5</v>
      </c>
      <c r="AK19" s="229">
        <f t="shared" si="14"/>
        <v>4</v>
      </c>
      <c r="AL19" s="229">
        <f t="shared" si="15"/>
        <v>5</v>
      </c>
      <c r="AM19" s="229">
        <f t="shared" si="16"/>
        <v>4</v>
      </c>
      <c r="AN19" s="229">
        <f t="shared" si="17"/>
        <v>4</v>
      </c>
      <c r="AO19" s="229">
        <f t="shared" si="18"/>
        <v>4</v>
      </c>
      <c r="AP19" s="229">
        <f t="shared" si="19"/>
        <v>5</v>
      </c>
      <c r="AQ19" s="229">
        <f t="shared" si="20"/>
        <v>4</v>
      </c>
      <c r="AR19" s="229">
        <f t="shared" si="21"/>
        <v>5</v>
      </c>
      <c r="AS19" s="229">
        <f t="shared" si="22"/>
        <v>4</v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v>15</v>
      </c>
      <c r="B20" s="190"/>
      <c r="C20" s="276" t="s">
        <v>110</v>
      </c>
      <c r="D20" s="277" t="s">
        <v>1254</v>
      </c>
      <c r="E20" s="77">
        <v>2542</v>
      </c>
      <c r="F20" s="78">
        <v>4</v>
      </c>
      <c r="G20" s="78">
        <v>5</v>
      </c>
      <c r="H20" s="78">
        <v>5</v>
      </c>
      <c r="I20" s="78">
        <v>5</v>
      </c>
      <c r="J20" s="78">
        <v>4</v>
      </c>
      <c r="K20" s="78">
        <v>5</v>
      </c>
      <c r="L20" s="78">
        <v>4</v>
      </c>
      <c r="M20" s="78">
        <v>4</v>
      </c>
      <c r="N20" s="78">
        <v>4</v>
      </c>
      <c r="O20" s="78">
        <v>4</v>
      </c>
      <c r="P20" s="78">
        <v>4</v>
      </c>
      <c r="Q20" s="78">
        <v>4</v>
      </c>
      <c r="R20" s="78">
        <v>4</v>
      </c>
      <c r="S20" s="78"/>
      <c r="T20" s="78"/>
      <c r="U20" s="78"/>
      <c r="V20" s="116">
        <f t="shared" si="0"/>
        <v>4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9</v>
      </c>
      <c r="AB20" s="226">
        <f t="shared" si="6"/>
        <v>4</v>
      </c>
      <c r="AC20" s="226">
        <f t="shared" si="7"/>
        <v>13</v>
      </c>
      <c r="AD20" s="227">
        <f t="shared" si="8"/>
        <v>4.3076923076923075</v>
      </c>
      <c r="AE20" s="228">
        <f t="shared" si="9"/>
        <v>0</v>
      </c>
      <c r="AF20" s="1"/>
      <c r="AG20" s="229">
        <f t="shared" si="10"/>
        <v>4</v>
      </c>
      <c r="AH20" s="229">
        <f t="shared" si="11"/>
        <v>5</v>
      </c>
      <c r="AI20" s="229">
        <f t="shared" si="12"/>
        <v>5</v>
      </c>
      <c r="AJ20" s="229">
        <f t="shared" si="13"/>
        <v>5</v>
      </c>
      <c r="AK20" s="229">
        <f t="shared" si="14"/>
        <v>4</v>
      </c>
      <c r="AL20" s="229">
        <f t="shared" si="15"/>
        <v>5</v>
      </c>
      <c r="AM20" s="229">
        <f t="shared" si="16"/>
        <v>4</v>
      </c>
      <c r="AN20" s="229">
        <f t="shared" si="17"/>
        <v>4</v>
      </c>
      <c r="AO20" s="229">
        <f t="shared" si="18"/>
        <v>4</v>
      </c>
      <c r="AP20" s="229">
        <f t="shared" si="19"/>
        <v>4</v>
      </c>
      <c r="AQ20" s="229">
        <f t="shared" si="20"/>
        <v>4</v>
      </c>
      <c r="AR20" s="229">
        <f t="shared" si="21"/>
        <v>4</v>
      </c>
      <c r="AS20" s="229">
        <f t="shared" si="22"/>
        <v>4</v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v>16</v>
      </c>
      <c r="B21" s="190"/>
      <c r="C21" s="276" t="s">
        <v>110</v>
      </c>
      <c r="D21" s="277" t="s">
        <v>1255</v>
      </c>
      <c r="E21" s="77">
        <v>2542</v>
      </c>
      <c r="F21" s="78">
        <v>5</v>
      </c>
      <c r="G21" s="78">
        <v>5</v>
      </c>
      <c r="H21" s="78">
        <v>5</v>
      </c>
      <c r="I21" s="78">
        <v>5</v>
      </c>
      <c r="J21" s="78">
        <v>5</v>
      </c>
      <c r="K21" s="78">
        <v>5</v>
      </c>
      <c r="L21" s="78">
        <v>5</v>
      </c>
      <c r="M21" s="78">
        <v>5</v>
      </c>
      <c r="N21" s="78">
        <v>5</v>
      </c>
      <c r="O21" s="78">
        <v>5</v>
      </c>
      <c r="P21" s="78">
        <v>5</v>
      </c>
      <c r="Q21" s="78">
        <v>5</v>
      </c>
      <c r="R21" s="78">
        <v>5</v>
      </c>
      <c r="S21" s="78"/>
      <c r="T21" s="78"/>
      <c r="U21" s="78"/>
      <c r="V21" s="116">
        <f t="shared" si="0"/>
        <v>5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0</v>
      </c>
      <c r="AB21" s="226">
        <f t="shared" si="6"/>
        <v>13</v>
      </c>
      <c r="AC21" s="226">
        <f t="shared" si="7"/>
        <v>13</v>
      </c>
      <c r="AD21" s="227">
        <f t="shared" si="8"/>
        <v>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>
        <f t="shared" si="12"/>
        <v>5</v>
      </c>
      <c r="AJ21" s="229">
        <f t="shared" si="13"/>
        <v>5</v>
      </c>
      <c r="AK21" s="229">
        <f t="shared" si="14"/>
        <v>5</v>
      </c>
      <c r="AL21" s="229">
        <f t="shared" si="15"/>
        <v>5</v>
      </c>
      <c r="AM21" s="229">
        <f t="shared" si="16"/>
        <v>5</v>
      </c>
      <c r="AN21" s="229">
        <f t="shared" si="17"/>
        <v>5</v>
      </c>
      <c r="AO21" s="229">
        <f t="shared" si="18"/>
        <v>5</v>
      </c>
      <c r="AP21" s="229">
        <f t="shared" si="19"/>
        <v>5</v>
      </c>
      <c r="AQ21" s="229">
        <f t="shared" si="20"/>
        <v>5</v>
      </c>
      <c r="AR21" s="229">
        <f t="shared" si="21"/>
        <v>5</v>
      </c>
      <c r="AS21" s="229">
        <f t="shared" si="22"/>
        <v>5</v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v>17</v>
      </c>
      <c r="B22" s="190"/>
      <c r="C22" s="276" t="s">
        <v>31</v>
      </c>
      <c r="D22" s="277" t="s">
        <v>1256</v>
      </c>
      <c r="E22" s="77">
        <v>2542</v>
      </c>
      <c r="F22" s="78">
        <v>4</v>
      </c>
      <c r="G22" s="78">
        <v>5</v>
      </c>
      <c r="H22" s="78">
        <v>5</v>
      </c>
      <c r="I22" s="78">
        <v>5</v>
      </c>
      <c r="J22" s="78">
        <v>4</v>
      </c>
      <c r="K22" s="78">
        <v>4</v>
      </c>
      <c r="L22" s="78">
        <v>4</v>
      </c>
      <c r="M22" s="78">
        <v>4</v>
      </c>
      <c r="N22" s="78">
        <v>4</v>
      </c>
      <c r="O22" s="78">
        <v>4</v>
      </c>
      <c r="P22" s="78">
        <v>4</v>
      </c>
      <c r="Q22" s="78">
        <v>4</v>
      </c>
      <c r="R22" s="78">
        <v>4</v>
      </c>
      <c r="S22" s="78"/>
      <c r="T22" s="78"/>
      <c r="U22" s="78"/>
      <c r="V22" s="116">
        <f t="shared" si="0"/>
        <v>4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10</v>
      </c>
      <c r="AB22" s="226">
        <f t="shared" si="6"/>
        <v>3</v>
      </c>
      <c r="AC22" s="226">
        <f t="shared" si="7"/>
        <v>13</v>
      </c>
      <c r="AD22" s="227">
        <f t="shared" si="8"/>
        <v>4.2307692307692308</v>
      </c>
      <c r="AE22" s="228">
        <f t="shared" si="9"/>
        <v>0</v>
      </c>
      <c r="AF22" s="1"/>
      <c r="AG22" s="229">
        <f t="shared" si="10"/>
        <v>4</v>
      </c>
      <c r="AH22" s="229">
        <f t="shared" si="11"/>
        <v>5</v>
      </c>
      <c r="AI22" s="229">
        <f t="shared" si="12"/>
        <v>5</v>
      </c>
      <c r="AJ22" s="229">
        <f t="shared" si="13"/>
        <v>5</v>
      </c>
      <c r="AK22" s="229">
        <f t="shared" si="14"/>
        <v>4</v>
      </c>
      <c r="AL22" s="229">
        <f t="shared" si="15"/>
        <v>4</v>
      </c>
      <c r="AM22" s="229">
        <f t="shared" si="16"/>
        <v>4</v>
      </c>
      <c r="AN22" s="229">
        <f t="shared" si="17"/>
        <v>4</v>
      </c>
      <c r="AO22" s="229">
        <f t="shared" si="18"/>
        <v>4</v>
      </c>
      <c r="AP22" s="229">
        <f t="shared" si="19"/>
        <v>4</v>
      </c>
      <c r="AQ22" s="229">
        <f t="shared" si="20"/>
        <v>4</v>
      </c>
      <c r="AR22" s="229">
        <f t="shared" si="21"/>
        <v>4</v>
      </c>
      <c r="AS22" s="229">
        <f t="shared" si="22"/>
        <v>4</v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v>18</v>
      </c>
      <c r="B23" s="190"/>
      <c r="C23" s="276" t="s">
        <v>31</v>
      </c>
      <c r="D23" s="277" t="s">
        <v>1257</v>
      </c>
      <c r="E23" s="77">
        <v>2542</v>
      </c>
      <c r="F23" s="78">
        <v>3</v>
      </c>
      <c r="G23" s="78">
        <v>5</v>
      </c>
      <c r="H23" s="78">
        <v>5</v>
      </c>
      <c r="I23" s="78">
        <v>4</v>
      </c>
      <c r="J23" s="78">
        <v>5</v>
      </c>
      <c r="K23" s="78">
        <v>3</v>
      </c>
      <c r="L23" s="78">
        <v>4</v>
      </c>
      <c r="M23" s="78">
        <v>4</v>
      </c>
      <c r="N23" s="78">
        <v>5</v>
      </c>
      <c r="O23" s="78">
        <v>3</v>
      </c>
      <c r="P23" s="78">
        <v>3</v>
      </c>
      <c r="Q23" s="78">
        <v>4</v>
      </c>
      <c r="R23" s="78">
        <v>4</v>
      </c>
      <c r="S23" s="78"/>
      <c r="T23" s="78"/>
      <c r="U23" s="78"/>
      <c r="V23" s="116">
        <f t="shared" si="0"/>
        <v>3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4</v>
      </c>
      <c r="AA23" s="226">
        <f t="shared" si="5"/>
        <v>5</v>
      </c>
      <c r="AB23" s="226">
        <f t="shared" si="6"/>
        <v>4</v>
      </c>
      <c r="AC23" s="226">
        <f t="shared" si="7"/>
        <v>13</v>
      </c>
      <c r="AD23" s="227">
        <f t="shared" si="8"/>
        <v>4</v>
      </c>
      <c r="AE23" s="228">
        <f t="shared" si="9"/>
        <v>0</v>
      </c>
      <c r="AF23" s="1"/>
      <c r="AG23" s="229">
        <f t="shared" si="10"/>
        <v>3</v>
      </c>
      <c r="AH23" s="229">
        <f t="shared" si="11"/>
        <v>5</v>
      </c>
      <c r="AI23" s="229">
        <f t="shared" si="12"/>
        <v>5</v>
      </c>
      <c r="AJ23" s="229">
        <f t="shared" si="13"/>
        <v>4</v>
      </c>
      <c r="AK23" s="229">
        <f t="shared" si="14"/>
        <v>5</v>
      </c>
      <c r="AL23" s="229">
        <f t="shared" si="15"/>
        <v>3</v>
      </c>
      <c r="AM23" s="229">
        <f t="shared" si="16"/>
        <v>4</v>
      </c>
      <c r="AN23" s="229">
        <f t="shared" si="17"/>
        <v>4</v>
      </c>
      <c r="AO23" s="229">
        <f t="shared" si="18"/>
        <v>5</v>
      </c>
      <c r="AP23" s="229">
        <f t="shared" si="19"/>
        <v>3</v>
      </c>
      <c r="AQ23" s="229">
        <f t="shared" si="20"/>
        <v>3</v>
      </c>
      <c r="AR23" s="229">
        <f t="shared" si="21"/>
        <v>4</v>
      </c>
      <c r="AS23" s="229">
        <f t="shared" si="22"/>
        <v>4</v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v>19</v>
      </c>
      <c r="B24" s="190"/>
      <c r="C24" s="276" t="s">
        <v>31</v>
      </c>
      <c r="D24" s="277" t="s">
        <v>1258</v>
      </c>
      <c r="E24" s="77">
        <v>2542</v>
      </c>
      <c r="F24" s="78">
        <v>5</v>
      </c>
      <c r="G24" s="78">
        <v>5</v>
      </c>
      <c r="H24" s="78">
        <v>5</v>
      </c>
      <c r="I24" s="78">
        <v>5</v>
      </c>
      <c r="J24" s="78">
        <v>4</v>
      </c>
      <c r="K24" s="78">
        <v>4</v>
      </c>
      <c r="L24" s="78">
        <v>4</v>
      </c>
      <c r="M24" s="78">
        <v>5</v>
      </c>
      <c r="N24" s="78">
        <v>4</v>
      </c>
      <c r="O24" s="78">
        <v>4</v>
      </c>
      <c r="P24" s="78">
        <v>4</v>
      </c>
      <c r="Q24" s="78">
        <v>4</v>
      </c>
      <c r="R24" s="78">
        <v>4</v>
      </c>
      <c r="S24" s="78"/>
      <c r="T24" s="78"/>
      <c r="U24" s="78"/>
      <c r="V24" s="116">
        <f t="shared" si="0"/>
        <v>4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0</v>
      </c>
      <c r="AA24" s="226">
        <f t="shared" si="5"/>
        <v>8</v>
      </c>
      <c r="AB24" s="226">
        <f t="shared" si="6"/>
        <v>5</v>
      </c>
      <c r="AC24" s="226">
        <f t="shared" si="7"/>
        <v>13</v>
      </c>
      <c r="AD24" s="227">
        <f t="shared" si="8"/>
        <v>4.384615384615385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5</v>
      </c>
      <c r="AI24" s="229">
        <f t="shared" si="12"/>
        <v>5</v>
      </c>
      <c r="AJ24" s="229">
        <f t="shared" si="13"/>
        <v>5</v>
      </c>
      <c r="AK24" s="229">
        <f t="shared" si="14"/>
        <v>4</v>
      </c>
      <c r="AL24" s="229">
        <f t="shared" si="15"/>
        <v>4</v>
      </c>
      <c r="AM24" s="229">
        <f t="shared" si="16"/>
        <v>4</v>
      </c>
      <c r="AN24" s="229">
        <f t="shared" si="17"/>
        <v>5</v>
      </c>
      <c r="AO24" s="229">
        <f t="shared" si="18"/>
        <v>4</v>
      </c>
      <c r="AP24" s="229">
        <f t="shared" si="19"/>
        <v>4</v>
      </c>
      <c r="AQ24" s="229">
        <f t="shared" si="20"/>
        <v>4</v>
      </c>
      <c r="AR24" s="229">
        <f t="shared" si="21"/>
        <v>4</v>
      </c>
      <c r="AS24" s="229">
        <f t="shared" si="22"/>
        <v>4</v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v>20</v>
      </c>
      <c r="B25" s="190"/>
      <c r="C25" s="276" t="s">
        <v>31</v>
      </c>
      <c r="D25" s="277" t="s">
        <v>1259</v>
      </c>
      <c r="E25" s="77">
        <v>2542</v>
      </c>
      <c r="F25" s="78">
        <v>3</v>
      </c>
      <c r="G25" s="78">
        <v>5</v>
      </c>
      <c r="H25" s="78">
        <v>5</v>
      </c>
      <c r="I25" s="78">
        <v>5</v>
      </c>
      <c r="J25" s="78">
        <v>4</v>
      </c>
      <c r="K25" s="78">
        <v>5</v>
      </c>
      <c r="L25" s="78">
        <v>4</v>
      </c>
      <c r="M25" s="78">
        <v>4</v>
      </c>
      <c r="N25" s="78" t="s">
        <v>331</v>
      </c>
      <c r="O25" s="78">
        <v>3</v>
      </c>
      <c r="P25" s="78">
        <v>4</v>
      </c>
      <c r="Q25" s="78">
        <v>4</v>
      </c>
      <c r="R25" s="78">
        <v>4</v>
      </c>
      <c r="S25" s="78"/>
      <c r="T25" s="78"/>
      <c r="U25" s="78"/>
      <c r="V25" s="116">
        <f t="shared" si="0"/>
        <v>3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2</v>
      </c>
      <c r="AA25" s="226">
        <f t="shared" si="5"/>
        <v>6</v>
      </c>
      <c r="AB25" s="226">
        <f t="shared" si="6"/>
        <v>4</v>
      </c>
      <c r="AC25" s="226">
        <f t="shared" si="7"/>
        <v>12</v>
      </c>
      <c r="AD25" s="227">
        <f t="shared" si="8"/>
        <v>4.166666666666667</v>
      </c>
      <c r="AE25" s="228">
        <f t="shared" si="9"/>
        <v>0</v>
      </c>
      <c r="AF25" s="1"/>
      <c r="AG25" s="229">
        <f t="shared" si="10"/>
        <v>3</v>
      </c>
      <c r="AH25" s="229">
        <f t="shared" si="11"/>
        <v>5</v>
      </c>
      <c r="AI25" s="229">
        <f t="shared" si="12"/>
        <v>5</v>
      </c>
      <c r="AJ25" s="229">
        <f t="shared" si="13"/>
        <v>5</v>
      </c>
      <c r="AK25" s="229">
        <f t="shared" si="14"/>
        <v>4</v>
      </c>
      <c r="AL25" s="229">
        <f t="shared" si="15"/>
        <v>5</v>
      </c>
      <c r="AM25" s="229">
        <f t="shared" si="16"/>
        <v>4</v>
      </c>
      <c r="AN25" s="229">
        <f t="shared" si="17"/>
        <v>4</v>
      </c>
      <c r="AO25" s="229" t="str">
        <f t="shared" si="18"/>
        <v>А</v>
      </c>
      <c r="AP25" s="229">
        <f t="shared" si="19"/>
        <v>3</v>
      </c>
      <c r="AQ25" s="229">
        <f t="shared" si="20"/>
        <v>4</v>
      </c>
      <c r="AR25" s="229">
        <f t="shared" si="21"/>
        <v>4</v>
      </c>
      <c r="AS25" s="229">
        <f t="shared" si="22"/>
        <v>4</v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>
        <v>21</v>
      </c>
      <c r="B26" s="190"/>
      <c r="C26" s="276" t="s">
        <v>31</v>
      </c>
      <c r="D26" s="277" t="s">
        <v>1260</v>
      </c>
      <c r="E26" s="77">
        <v>2542</v>
      </c>
      <c r="F26" s="78">
        <v>3</v>
      </c>
      <c r="G26" s="78" t="s">
        <v>176</v>
      </c>
      <c r="H26" s="78">
        <v>5</v>
      </c>
      <c r="I26" s="78">
        <v>3</v>
      </c>
      <c r="J26" s="78">
        <v>3</v>
      </c>
      <c r="K26" s="78">
        <v>5</v>
      </c>
      <c r="L26" s="78">
        <v>3</v>
      </c>
      <c r="M26" s="78">
        <v>4</v>
      </c>
      <c r="N26" s="78">
        <v>3</v>
      </c>
      <c r="O26" s="78">
        <v>3</v>
      </c>
      <c r="P26" s="78">
        <v>3</v>
      </c>
      <c r="Q26" s="78">
        <v>3</v>
      </c>
      <c r="R26" s="78">
        <v>3</v>
      </c>
      <c r="S26" s="78"/>
      <c r="T26" s="78"/>
      <c r="U26" s="78"/>
      <c r="V26" s="116">
        <f t="shared" si="0"/>
        <v>2</v>
      </c>
      <c r="W26" s="226">
        <f t="shared" si="1"/>
        <v>0</v>
      </c>
      <c r="X26" s="226">
        <f t="shared" si="27"/>
        <v>0</v>
      </c>
      <c r="Y26" s="226">
        <f t="shared" si="3"/>
        <v>1</v>
      </c>
      <c r="Z26" s="226">
        <f t="shared" si="4"/>
        <v>9</v>
      </c>
      <c r="AA26" s="226">
        <f t="shared" si="5"/>
        <v>1</v>
      </c>
      <c r="AB26" s="226">
        <f t="shared" si="6"/>
        <v>2</v>
      </c>
      <c r="AC26" s="226">
        <f t="shared" si="7"/>
        <v>13</v>
      </c>
      <c r="AD26" s="227">
        <f t="shared" si="8"/>
        <v>3.3076923076923075</v>
      </c>
      <c r="AE26" s="228">
        <f t="shared" si="9"/>
        <v>0</v>
      </c>
      <c r="AF26" s="1"/>
      <c r="AG26" s="229">
        <f t="shared" si="10"/>
        <v>3</v>
      </c>
      <c r="AH26" s="229">
        <f t="shared" si="11"/>
        <v>2</v>
      </c>
      <c r="AI26" s="229">
        <f t="shared" si="12"/>
        <v>5</v>
      </c>
      <c r="AJ26" s="229">
        <f t="shared" si="13"/>
        <v>3</v>
      </c>
      <c r="AK26" s="229">
        <f t="shared" si="14"/>
        <v>3</v>
      </c>
      <c r="AL26" s="229">
        <f t="shared" si="15"/>
        <v>5</v>
      </c>
      <c r="AM26" s="229">
        <f t="shared" si="16"/>
        <v>3</v>
      </c>
      <c r="AN26" s="229">
        <f t="shared" si="17"/>
        <v>4</v>
      </c>
      <c r="AO26" s="229">
        <f t="shared" si="18"/>
        <v>3</v>
      </c>
      <c r="AP26" s="229">
        <f t="shared" si="19"/>
        <v>3</v>
      </c>
      <c r="AQ26" s="229">
        <f t="shared" si="20"/>
        <v>3</v>
      </c>
      <c r="AR26" s="229">
        <f t="shared" si="21"/>
        <v>3</v>
      </c>
      <c r="AS26" s="229">
        <f t="shared" si="22"/>
        <v>3</v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3">
      <c r="A27" s="73">
        <v>22</v>
      </c>
      <c r="B27" s="190"/>
      <c r="C27" s="276" t="s">
        <v>31</v>
      </c>
      <c r="D27" s="277" t="s">
        <v>1261</v>
      </c>
      <c r="E27" s="77">
        <v>2542</v>
      </c>
      <c r="F27" s="78">
        <v>5</v>
      </c>
      <c r="G27" s="78">
        <v>5</v>
      </c>
      <c r="H27" s="78">
        <v>5</v>
      </c>
      <c r="I27" s="78">
        <v>5</v>
      </c>
      <c r="J27" s="78">
        <v>5</v>
      </c>
      <c r="K27" s="78">
        <v>5</v>
      </c>
      <c r="L27" s="78">
        <v>5</v>
      </c>
      <c r="M27" s="78">
        <v>5</v>
      </c>
      <c r="N27" s="78">
        <v>5</v>
      </c>
      <c r="O27" s="78">
        <v>5</v>
      </c>
      <c r="P27" s="78">
        <v>5</v>
      </c>
      <c r="Q27" s="78">
        <v>5</v>
      </c>
      <c r="R27" s="78">
        <v>5</v>
      </c>
      <c r="S27" s="78"/>
      <c r="T27" s="78"/>
      <c r="U27" s="78"/>
      <c r="V27" s="116">
        <f t="shared" si="0"/>
        <v>5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0</v>
      </c>
      <c r="AB27" s="226">
        <f t="shared" si="6"/>
        <v>13</v>
      </c>
      <c r="AC27" s="226">
        <f t="shared" si="7"/>
        <v>13</v>
      </c>
      <c r="AD27" s="227">
        <f t="shared" si="8"/>
        <v>5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5</v>
      </c>
      <c r="AI27" s="229">
        <f t="shared" si="12"/>
        <v>5</v>
      </c>
      <c r="AJ27" s="229">
        <f t="shared" si="13"/>
        <v>5</v>
      </c>
      <c r="AK27" s="229">
        <f t="shared" si="14"/>
        <v>5</v>
      </c>
      <c r="AL27" s="229">
        <f t="shared" si="15"/>
        <v>5</v>
      </c>
      <c r="AM27" s="229">
        <f t="shared" si="16"/>
        <v>5</v>
      </c>
      <c r="AN27" s="229">
        <f t="shared" si="17"/>
        <v>5</v>
      </c>
      <c r="AO27" s="229">
        <f t="shared" si="18"/>
        <v>5</v>
      </c>
      <c r="AP27" s="229">
        <f t="shared" si="19"/>
        <v>5</v>
      </c>
      <c r="AQ27" s="229">
        <f t="shared" si="20"/>
        <v>5</v>
      </c>
      <c r="AR27" s="229">
        <f t="shared" si="21"/>
        <v>5</v>
      </c>
      <c r="AS27" s="229">
        <f t="shared" si="22"/>
        <v>5</v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3">
      <c r="A28" s="73"/>
      <c r="B28" s="190"/>
      <c r="C28" s="386"/>
      <c r="D28" s="170"/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8"/>
      <c r="V28" s="116">
        <f t="shared" si="0"/>
        <v>0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0</v>
      </c>
      <c r="AB28" s="226">
        <f t="shared" si="6"/>
        <v>0</v>
      </c>
      <c r="AC28" s="226">
        <f t="shared" si="7"/>
        <v>0</v>
      </c>
      <c r="AD28" s="227" t="str">
        <f t="shared" si="8"/>
        <v/>
      </c>
      <c r="AE28" s="228">
        <f t="shared" si="9"/>
        <v>0</v>
      </c>
      <c r="AF28" s="1"/>
      <c r="AG28" s="229" t="str">
        <f t="shared" si="10"/>
        <v/>
      </c>
      <c r="AH28" s="229" t="str">
        <f t="shared" si="11"/>
        <v/>
      </c>
      <c r="AI28" s="229" t="str">
        <f t="shared" si="12"/>
        <v/>
      </c>
      <c r="AJ28" s="229" t="str">
        <f t="shared" si="13"/>
        <v/>
      </c>
      <c r="AK28" s="229" t="str">
        <f t="shared" si="14"/>
        <v/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/>
      <c r="B29" s="190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8"/>
      <c r="V29" s="116">
        <f t="shared" si="0"/>
        <v>0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0</v>
      </c>
      <c r="AC29" s="226">
        <f t="shared" si="7"/>
        <v>0</v>
      </c>
      <c r="AD29" s="227" t="str">
        <f t="shared" si="8"/>
        <v/>
      </c>
      <c r="AE29" s="228">
        <f t="shared" si="9"/>
        <v>0</v>
      </c>
      <c r="AF29" s="1"/>
      <c r="AG29" s="229" t="str">
        <f t="shared" si="10"/>
        <v/>
      </c>
      <c r="AH29" s="229" t="str">
        <f t="shared" si="11"/>
        <v/>
      </c>
      <c r="AI29" s="229" t="str">
        <f t="shared" si="12"/>
        <v/>
      </c>
      <c r="AJ29" s="229" t="str">
        <f t="shared" si="13"/>
        <v/>
      </c>
      <c r="AK29" s="229" t="str">
        <f t="shared" si="14"/>
        <v/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/>
      <c r="B30" s="190"/>
      <c r="C30" s="386"/>
      <c r="D30" s="170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8"/>
      <c r="V30" s="116">
        <f t="shared" si="0"/>
        <v>0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0</v>
      </c>
      <c r="AC30" s="226">
        <f t="shared" si="7"/>
        <v>0</v>
      </c>
      <c r="AD30" s="227" t="str">
        <f t="shared" si="8"/>
        <v/>
      </c>
      <c r="AE30" s="228">
        <f t="shared" si="9"/>
        <v>0</v>
      </c>
      <c r="AF30" s="1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25">
      <c r="A31" s="73"/>
      <c r="B31" s="190"/>
      <c r="C31" s="398"/>
      <c r="D31" s="398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8"/>
      <c r="V31" s="116">
        <f t="shared" si="0"/>
        <v>0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0</v>
      </c>
      <c r="AC31" s="226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73"/>
      <c r="B32" s="27"/>
      <c r="C32" s="27"/>
      <c r="D32" s="27"/>
      <c r="E32" s="77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3"/>
      <c r="S32" s="78"/>
      <c r="T32" s="78"/>
      <c r="U32" s="78"/>
      <c r="V32" s="116">
        <f t="shared" si="0"/>
        <v>0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0</v>
      </c>
      <c r="AC32" s="226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317" t="str">
        <f t="shared" si="10"/>
        <v/>
      </c>
      <c r="AH32" s="317" t="str">
        <f t="shared" si="11"/>
        <v/>
      </c>
      <c r="AI32" s="317" t="str">
        <f t="shared" si="12"/>
        <v/>
      </c>
      <c r="AJ32" s="317" t="str">
        <f t="shared" si="13"/>
        <v/>
      </c>
      <c r="AK32" s="317" t="str">
        <f t="shared" si="14"/>
        <v/>
      </c>
      <c r="AL32" s="317" t="str">
        <f t="shared" si="15"/>
        <v/>
      </c>
      <c r="AM32" s="317" t="str">
        <f t="shared" si="16"/>
        <v/>
      </c>
      <c r="AN32" s="317" t="str">
        <f t="shared" si="17"/>
        <v/>
      </c>
      <c r="AO32" s="317" t="str">
        <f t="shared" si="18"/>
        <v/>
      </c>
      <c r="AP32" s="317" t="str">
        <f t="shared" si="19"/>
        <v/>
      </c>
      <c r="AQ32" s="317" t="str">
        <f t="shared" si="20"/>
        <v/>
      </c>
      <c r="AR32" s="317" t="str">
        <f t="shared" si="21"/>
        <v/>
      </c>
      <c r="AS32" s="317" t="str">
        <f t="shared" si="22"/>
        <v/>
      </c>
      <c r="AT32" s="317" t="str">
        <f t="shared" si="23"/>
        <v/>
      </c>
      <c r="AU32" s="317" t="str">
        <f t="shared" si="24"/>
        <v/>
      </c>
      <c r="AV32" s="317" t="str">
        <f t="shared" si="25"/>
        <v/>
      </c>
      <c r="AW32" s="116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/>
      <c r="B33" s="27"/>
      <c r="C33" s="27"/>
      <c r="D33" s="27"/>
      <c r="E33" s="77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93"/>
      <c r="S33" s="78"/>
      <c r="T33" s="78"/>
      <c r="U33" s="78"/>
      <c r="V33" s="116">
        <f t="shared" si="0"/>
        <v>0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317" t="str">
        <f t="shared" si="10"/>
        <v/>
      </c>
      <c r="AH33" s="317" t="str">
        <f t="shared" si="11"/>
        <v/>
      </c>
      <c r="AI33" s="317" t="str">
        <f t="shared" si="12"/>
        <v/>
      </c>
      <c r="AJ33" s="317" t="str">
        <f t="shared" si="13"/>
        <v/>
      </c>
      <c r="AK33" s="317" t="str">
        <f t="shared" si="14"/>
        <v/>
      </c>
      <c r="AL33" s="317" t="str">
        <f t="shared" si="15"/>
        <v/>
      </c>
      <c r="AM33" s="317" t="str">
        <f t="shared" si="16"/>
        <v/>
      </c>
      <c r="AN33" s="317" t="str">
        <f t="shared" si="17"/>
        <v/>
      </c>
      <c r="AO33" s="317" t="str">
        <f t="shared" si="18"/>
        <v/>
      </c>
      <c r="AP33" s="317" t="str">
        <f t="shared" si="19"/>
        <v/>
      </c>
      <c r="AQ33" s="317" t="str">
        <f t="shared" si="20"/>
        <v/>
      </c>
      <c r="AR33" s="317" t="str">
        <f t="shared" si="21"/>
        <v/>
      </c>
      <c r="AS33" s="317" t="str">
        <f t="shared" si="22"/>
        <v/>
      </c>
      <c r="AT33" s="317" t="str">
        <f t="shared" si="23"/>
        <v/>
      </c>
      <c r="AU33" s="317" t="str">
        <f t="shared" si="24"/>
        <v/>
      </c>
      <c r="AV33" s="317" t="str">
        <f t="shared" si="25"/>
        <v/>
      </c>
      <c r="AW33" s="116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/>
      <c r="B34" s="110"/>
      <c r="C34" s="110"/>
      <c r="D34" s="11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116">
        <f t="shared" si="0"/>
        <v>0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317" t="str">
        <f t="shared" si="10"/>
        <v/>
      </c>
      <c r="AH34" s="317" t="str">
        <f t="shared" si="11"/>
        <v/>
      </c>
      <c r="AI34" s="317" t="str">
        <f t="shared" si="12"/>
        <v/>
      </c>
      <c r="AJ34" s="317" t="str">
        <f t="shared" si="13"/>
        <v/>
      </c>
      <c r="AK34" s="317" t="str">
        <f t="shared" si="14"/>
        <v/>
      </c>
      <c r="AL34" s="317" t="str">
        <f t="shared" si="15"/>
        <v/>
      </c>
      <c r="AM34" s="317" t="str">
        <f t="shared" si="16"/>
        <v/>
      </c>
      <c r="AN34" s="317" t="str">
        <f t="shared" si="17"/>
        <v/>
      </c>
      <c r="AO34" s="317" t="str">
        <f t="shared" si="18"/>
        <v/>
      </c>
      <c r="AP34" s="317" t="str">
        <f t="shared" si="19"/>
        <v/>
      </c>
      <c r="AQ34" s="317" t="str">
        <f t="shared" si="20"/>
        <v/>
      </c>
      <c r="AR34" s="317" t="str">
        <f t="shared" si="21"/>
        <v/>
      </c>
      <c r="AS34" s="317" t="str">
        <f t="shared" si="22"/>
        <v/>
      </c>
      <c r="AT34" s="317" t="str">
        <f t="shared" si="23"/>
        <v/>
      </c>
      <c r="AU34" s="317" t="str">
        <f t="shared" si="24"/>
        <v/>
      </c>
      <c r="AV34" s="317" t="str">
        <f t="shared" si="25"/>
        <v/>
      </c>
      <c r="AW34" s="116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/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116">
        <f t="shared" si="0"/>
        <v>0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317" t="str">
        <f t="shared" si="10"/>
        <v/>
      </c>
      <c r="AH35" s="317" t="str">
        <f t="shared" si="11"/>
        <v/>
      </c>
      <c r="AI35" s="317" t="str">
        <f t="shared" si="12"/>
        <v/>
      </c>
      <c r="AJ35" s="317" t="str">
        <f t="shared" si="13"/>
        <v/>
      </c>
      <c r="AK35" s="317" t="str">
        <f t="shared" si="14"/>
        <v/>
      </c>
      <c r="AL35" s="317" t="str">
        <f t="shared" si="15"/>
        <v/>
      </c>
      <c r="AM35" s="317" t="str">
        <f t="shared" si="16"/>
        <v/>
      </c>
      <c r="AN35" s="317" t="str">
        <f t="shared" si="17"/>
        <v/>
      </c>
      <c r="AO35" s="317" t="str">
        <f t="shared" si="18"/>
        <v/>
      </c>
      <c r="AP35" s="317" t="str">
        <f t="shared" si="19"/>
        <v/>
      </c>
      <c r="AQ35" s="317" t="str">
        <f t="shared" si="20"/>
        <v/>
      </c>
      <c r="AR35" s="317" t="str">
        <f t="shared" si="21"/>
        <v/>
      </c>
      <c r="AS35" s="317" t="str">
        <f t="shared" si="22"/>
        <v/>
      </c>
      <c r="AT35" s="317" t="str">
        <f t="shared" si="23"/>
        <v/>
      </c>
      <c r="AU35" s="317" t="str">
        <f t="shared" si="24"/>
        <v/>
      </c>
      <c r="AV35" s="317" t="str">
        <f t="shared" si="25"/>
        <v/>
      </c>
      <c r="AW35" s="116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/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93"/>
      <c r="S36" s="78"/>
      <c r="T36" s="78"/>
      <c r="U36" s="78"/>
      <c r="V36" s="116">
        <f t="shared" si="0"/>
        <v>0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228">
        <f t="shared" si="9"/>
        <v>0</v>
      </c>
      <c r="AF36" s="1"/>
      <c r="AG36" s="317" t="str">
        <f t="shared" si="10"/>
        <v/>
      </c>
      <c r="AH36" s="317" t="str">
        <f t="shared" si="11"/>
        <v/>
      </c>
      <c r="AI36" s="317" t="str">
        <f t="shared" si="12"/>
        <v/>
      </c>
      <c r="AJ36" s="317" t="str">
        <f t="shared" si="13"/>
        <v/>
      </c>
      <c r="AK36" s="317" t="str">
        <f t="shared" si="14"/>
        <v/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COUNTIF(E6:E36,"2542")</f>
        <v>22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116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62</v>
      </c>
      <c r="D38" s="119"/>
      <c r="E38" s="116"/>
      <c r="F38" s="279">
        <f t="array" ref="F38:U45">AG38:AV45</f>
        <v>4.1363636363636367</v>
      </c>
      <c r="G38" s="279">
        <v>4.7727272727272725</v>
      </c>
      <c r="H38" s="279">
        <v>5</v>
      </c>
      <c r="I38" s="279">
        <v>4.6363636363636367</v>
      </c>
      <c r="J38" s="279">
        <v>4.3636363636363633</v>
      </c>
      <c r="K38" s="279">
        <v>4.5238095238095237</v>
      </c>
      <c r="L38" s="279">
        <v>4.2272727272727275</v>
      </c>
      <c r="M38" s="279">
        <v>4.5</v>
      </c>
      <c r="N38" s="279">
        <v>4.4285714285714288</v>
      </c>
      <c r="O38" s="121">
        <v>4.0909090909090908</v>
      </c>
      <c r="P38" s="121">
        <v>4.1363636363636367</v>
      </c>
      <c r="Q38" s="121">
        <v>4.3181818181818183</v>
      </c>
      <c r="R38" s="121">
        <v>4.2272727272727275</v>
      </c>
      <c r="S38" s="279" t="str">
        <v xml:space="preserve"> </v>
      </c>
      <c r="T38" s="279" t="str">
        <v xml:space="preserve"> </v>
      </c>
      <c r="U38" s="279" t="str">
        <v xml:space="preserve"> </v>
      </c>
      <c r="V38" s="116">
        <f>сводн.!T39</f>
        <v>3</v>
      </c>
      <c r="W38" s="226">
        <f>SUM(W6:W37)</f>
        <v>0</v>
      </c>
      <c r="X38" s="226">
        <f>SUM(X6:X37)</f>
        <v>0</v>
      </c>
      <c r="Y38" s="226">
        <f>SUM(Y6:Y37)-X38</f>
        <v>1</v>
      </c>
      <c r="Z38" s="226">
        <f>SUM(Z6:Z37)</f>
        <v>29</v>
      </c>
      <c r="AA38" s="226">
        <f>SUM(AA6:AA37)</f>
        <v>106</v>
      </c>
      <c r="AB38" s="226">
        <f>SUM(AB6:AB37)</f>
        <v>148</v>
      </c>
      <c r="AC38" s="226">
        <f t="shared" si="7"/>
        <v>284</v>
      </c>
      <c r="AD38" s="227">
        <f t="shared" si="8"/>
        <v>4.4119718309859151</v>
      </c>
      <c r="AE38" s="281"/>
      <c r="AF38" s="1"/>
      <c r="AG38" s="282">
        <f t="shared" ref="AG38:AV38" si="28">IF(COUNT(AG6:AG37)=0," ",SUM(AG6:AG37)/COUNT(AG6:AG37))</f>
        <v>4.1363636363636367</v>
      </c>
      <c r="AH38" s="282">
        <f t="shared" si="28"/>
        <v>4.7727272727272725</v>
      </c>
      <c r="AI38" s="282">
        <f t="shared" si="28"/>
        <v>5</v>
      </c>
      <c r="AJ38" s="282">
        <f t="shared" si="28"/>
        <v>4.6363636363636367</v>
      </c>
      <c r="AK38" s="282">
        <f t="shared" si="28"/>
        <v>4.3636363636363633</v>
      </c>
      <c r="AL38" s="282">
        <f t="shared" si="28"/>
        <v>4.5238095238095237</v>
      </c>
      <c r="AM38" s="282">
        <f t="shared" si="28"/>
        <v>4.2272727272727275</v>
      </c>
      <c r="AN38" s="282">
        <f t="shared" si="28"/>
        <v>4.5</v>
      </c>
      <c r="AO38" s="282">
        <f t="shared" si="28"/>
        <v>4.4285714285714288</v>
      </c>
      <c r="AP38" s="282">
        <f t="shared" si="28"/>
        <v>4.0909090909090908</v>
      </c>
      <c r="AQ38" s="282">
        <f t="shared" si="28"/>
        <v>4.1363636363636367</v>
      </c>
      <c r="AR38" s="282">
        <f t="shared" si="28"/>
        <v>4.3181818181818183</v>
      </c>
      <c r="AS38" s="282">
        <f t="shared" si="28"/>
        <v>4.2272727272727275</v>
      </c>
      <c r="AT38" s="282" t="str">
        <f t="shared" si="28"/>
        <v xml:space="preserve"> </v>
      </c>
      <c r="AU38" s="282" t="str">
        <f t="shared" si="28"/>
        <v xml:space="preserve"> </v>
      </c>
      <c r="AV38" s="283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63</v>
      </c>
      <c r="D39" s="128"/>
      <c r="E39" s="129"/>
      <c r="F39" s="284">
        <v>8</v>
      </c>
      <c r="G39" s="284">
        <v>19</v>
      </c>
      <c r="H39" s="284">
        <v>22</v>
      </c>
      <c r="I39" s="284">
        <v>15</v>
      </c>
      <c r="J39" s="284">
        <v>9</v>
      </c>
      <c r="K39" s="284">
        <v>15</v>
      </c>
      <c r="L39" s="284">
        <v>6</v>
      </c>
      <c r="M39" s="284">
        <v>12</v>
      </c>
      <c r="N39" s="284">
        <v>11</v>
      </c>
      <c r="O39" s="285">
        <v>8</v>
      </c>
      <c r="P39" s="285">
        <v>7</v>
      </c>
      <c r="Q39" s="285">
        <v>9</v>
      </c>
      <c r="R39" s="285">
        <v>7</v>
      </c>
      <c r="S39" s="284" t="str">
        <v>0</v>
      </c>
      <c r="T39" s="284" t="str">
        <v>0</v>
      </c>
      <c r="U39" s="284" t="str">
        <v xml:space="preserve"> </v>
      </c>
      <c r="V39" s="286">
        <f>IF(COUNTIF(V6:V37,5)=0,"0",COUNTIF(V6:V37,5))</f>
        <v>5</v>
      </c>
      <c r="W39" s="129"/>
      <c r="X39" s="287">
        <f>SUM(X38:AB38)</f>
        <v>284</v>
      </c>
      <c r="Y39" s="287"/>
      <c r="Z39" s="287"/>
      <c r="AA39" s="287"/>
      <c r="AB39" s="287"/>
      <c r="AC39" s="287"/>
      <c r="AD39" s="227"/>
      <c r="AE39" s="288"/>
      <c r="AG39" s="289">
        <f t="shared" ref="AG39:AU39" si="29">IF(COUNTIF(AG6:AG37,5)=0,"0",COUNTIF(AG6:AG37,5))</f>
        <v>8</v>
      </c>
      <c r="AH39" s="289">
        <f t="shared" si="29"/>
        <v>19</v>
      </c>
      <c r="AI39" s="289">
        <f t="shared" si="29"/>
        <v>22</v>
      </c>
      <c r="AJ39" s="289">
        <f t="shared" si="29"/>
        <v>15</v>
      </c>
      <c r="AK39" s="289">
        <f t="shared" si="29"/>
        <v>9</v>
      </c>
      <c r="AL39" s="289">
        <f t="shared" si="29"/>
        <v>15</v>
      </c>
      <c r="AM39" s="289">
        <f t="shared" si="29"/>
        <v>6</v>
      </c>
      <c r="AN39" s="289">
        <f t="shared" si="29"/>
        <v>12</v>
      </c>
      <c r="AO39" s="289">
        <f t="shared" si="29"/>
        <v>11</v>
      </c>
      <c r="AP39" s="289">
        <f t="shared" si="29"/>
        <v>8</v>
      </c>
      <c r="AQ39" s="289">
        <f t="shared" si="29"/>
        <v>7</v>
      </c>
      <c r="AR39" s="289">
        <f t="shared" si="29"/>
        <v>9</v>
      </c>
      <c r="AS39" s="289">
        <f t="shared" si="29"/>
        <v>7</v>
      </c>
      <c r="AT39" s="289" t="str">
        <f t="shared" si="29"/>
        <v>0</v>
      </c>
      <c r="AU39" s="289" t="str">
        <f t="shared" si="29"/>
        <v>0</v>
      </c>
      <c r="AV39" s="290" t="str">
        <f>IF(COUNTIF(AV6:AV37,5)=0," ",COUNTIF(AV6:AV37,5))</f>
        <v xml:space="preserve"> </v>
      </c>
      <c r="AW39" s="289"/>
      <c r="AX39" s="291"/>
      <c r="AY39" s="292"/>
      <c r="AZ39" s="292"/>
      <c r="BA39" s="292"/>
      <c r="BB39" s="292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3"/>
      <c r="BP39" s="293"/>
      <c r="BQ39" s="293"/>
      <c r="BR39" s="293"/>
      <c r="BS39" s="293"/>
      <c r="BT39" s="293"/>
      <c r="BU39" s="293"/>
      <c r="BV39" s="293"/>
      <c r="BW39" s="293"/>
      <c r="BX39" s="293"/>
      <c r="BY39" s="293"/>
      <c r="BZ39" s="293"/>
      <c r="CA39" s="293"/>
      <c r="CB39" s="293"/>
      <c r="CC39" s="293"/>
      <c r="CD39" s="293"/>
      <c r="CE39" s="293"/>
      <c r="CF39" s="293"/>
      <c r="CG39" s="293"/>
      <c r="CH39" s="293"/>
      <c r="CI39" s="293"/>
      <c r="CJ39" s="293"/>
      <c r="CK39" s="293"/>
      <c r="CL39" s="293"/>
      <c r="CM39" s="293"/>
    </row>
    <row r="40" spans="1:102" ht="13.2" x14ac:dyDescent="0.25">
      <c r="A40" s="142"/>
      <c r="B40" s="142"/>
      <c r="C40" s="143" t="s">
        <v>64</v>
      </c>
      <c r="D40" s="143"/>
      <c r="E40" s="144"/>
      <c r="F40" s="294">
        <v>9</v>
      </c>
      <c r="G40" s="294">
        <v>2</v>
      </c>
      <c r="H40" s="294" t="str">
        <v>0</v>
      </c>
      <c r="I40" s="294">
        <v>6</v>
      </c>
      <c r="J40" s="294">
        <v>12</v>
      </c>
      <c r="K40" s="294">
        <v>2</v>
      </c>
      <c r="L40" s="294">
        <v>15</v>
      </c>
      <c r="M40" s="294">
        <v>9</v>
      </c>
      <c r="N40" s="294">
        <v>8</v>
      </c>
      <c r="O40" s="295">
        <v>8</v>
      </c>
      <c r="P40" s="295">
        <v>11</v>
      </c>
      <c r="Q40" s="295">
        <v>11</v>
      </c>
      <c r="R40" s="295">
        <v>13</v>
      </c>
      <c r="S40" s="294" t="str">
        <v>0</v>
      </c>
      <c r="T40" s="294" t="str">
        <v>0</v>
      </c>
      <c r="U40" s="294" t="str">
        <v xml:space="preserve"> </v>
      </c>
      <c r="V40" s="296">
        <f>IF(COUNTIF(V6:V37,4)=0,"0",COUNTIF(V6:V37,4))</f>
        <v>7</v>
      </c>
      <c r="W40" s="297"/>
      <c r="X40" s="297"/>
      <c r="Y40" s="297" t="str">
        <f>IF(COUNTIF(Y6:Y37,4)=0," ",COUNTIF(Y6:Y37,4))</f>
        <v xml:space="preserve"> </v>
      </c>
      <c r="Z40" s="297">
        <f>IF(COUNTIF(Z6:Z37,4)=0," ",COUNTIF(Z6:Z37,4))</f>
        <v>2</v>
      </c>
      <c r="AA40" s="297" t="str">
        <f>IF(COUNTIF(AA6:AA37,4)=0," ",COUNTIF(AA6:AA37,4))</f>
        <v xml:space="preserve"> </v>
      </c>
      <c r="AB40" s="297">
        <f>IF(COUNTIF(AB6:AB37,4)=0," ",COUNTIF(AB6:AB37,4))</f>
        <v>5</v>
      </c>
      <c r="AC40" s="297"/>
      <c r="AD40" s="297"/>
      <c r="AE40" s="298" t="str">
        <f>IF(COUNTIF(AE6:AE37,4)=0," ",COUNTIF(AE6:AE37,4))</f>
        <v xml:space="preserve"> </v>
      </c>
      <c r="AF40" s="297" t="str">
        <f>IF(COUNTIF(AF6:AF37,4)=0," ",COUNTIF(AF6:AF37,4))</f>
        <v xml:space="preserve"> </v>
      </c>
      <c r="AG40" s="297">
        <f t="shared" ref="AG40:AU40" si="30">IF(COUNTIF(AG6:AG37,4)=0,"0",COUNTIF(AG6:AG37,4))</f>
        <v>9</v>
      </c>
      <c r="AH40" s="297">
        <f t="shared" si="30"/>
        <v>2</v>
      </c>
      <c r="AI40" s="297" t="str">
        <f t="shared" si="30"/>
        <v>0</v>
      </c>
      <c r="AJ40" s="297">
        <f t="shared" si="30"/>
        <v>6</v>
      </c>
      <c r="AK40" s="297">
        <f t="shared" si="30"/>
        <v>12</v>
      </c>
      <c r="AL40" s="297">
        <f t="shared" si="30"/>
        <v>2</v>
      </c>
      <c r="AM40" s="297">
        <f t="shared" si="30"/>
        <v>15</v>
      </c>
      <c r="AN40" s="297">
        <f t="shared" si="30"/>
        <v>9</v>
      </c>
      <c r="AO40" s="297">
        <f t="shared" si="30"/>
        <v>8</v>
      </c>
      <c r="AP40" s="297">
        <f t="shared" si="30"/>
        <v>8</v>
      </c>
      <c r="AQ40" s="297">
        <f t="shared" si="30"/>
        <v>11</v>
      </c>
      <c r="AR40" s="297">
        <f t="shared" si="30"/>
        <v>11</v>
      </c>
      <c r="AS40" s="297">
        <f t="shared" si="30"/>
        <v>13</v>
      </c>
      <c r="AT40" s="297" t="str">
        <f t="shared" si="30"/>
        <v>0</v>
      </c>
      <c r="AU40" s="297" t="str">
        <f t="shared" si="30"/>
        <v>0</v>
      </c>
      <c r="AV40" s="299" t="str">
        <f>IF(COUNTIF(AV6:AV37,4)=0," ",COUNTIF(AV6:AV37,4))</f>
        <v xml:space="preserve"> </v>
      </c>
      <c r="AW40" s="297"/>
      <c r="AX40" s="300"/>
      <c r="AY40" s="301"/>
      <c r="AZ40" s="301"/>
      <c r="BA40" s="301"/>
      <c r="BB40" s="301"/>
      <c r="BC40" s="301"/>
      <c r="BD40" s="301"/>
      <c r="BE40" s="301"/>
      <c r="BF40" s="301"/>
      <c r="BG40" s="301"/>
      <c r="BH40" s="301"/>
      <c r="BI40" s="301"/>
      <c r="BJ40" s="301"/>
      <c r="BK40" s="301"/>
      <c r="BL40" s="301"/>
      <c r="BM40" s="301"/>
      <c r="BN40" s="301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  <c r="BY40" s="302"/>
      <c r="BZ40" s="302"/>
      <c r="CA40" s="302"/>
      <c r="CB40" s="302"/>
      <c r="CC40" s="302"/>
      <c r="CD40" s="302"/>
      <c r="CE40" s="302"/>
      <c r="CF40" s="302"/>
      <c r="CG40" s="302"/>
      <c r="CH40" s="302"/>
      <c r="CI40" s="302"/>
      <c r="CJ40" s="302"/>
      <c r="CK40" s="302"/>
      <c r="CL40" s="302"/>
      <c r="CM40" s="302"/>
    </row>
    <row r="41" spans="1:102" ht="13.2" x14ac:dyDescent="0.25">
      <c r="A41" s="155"/>
      <c r="B41" s="155"/>
      <c r="C41" s="156" t="s">
        <v>65</v>
      </c>
      <c r="D41" s="156"/>
      <c r="E41" s="157"/>
      <c r="F41" s="303">
        <v>5</v>
      </c>
      <c r="G41" s="303" t="str">
        <v>0</v>
      </c>
      <c r="H41" s="303" t="str">
        <v>0</v>
      </c>
      <c r="I41" s="303">
        <v>1</v>
      </c>
      <c r="J41" s="303">
        <v>1</v>
      </c>
      <c r="K41" s="303">
        <v>4</v>
      </c>
      <c r="L41" s="303">
        <v>1</v>
      </c>
      <c r="M41" s="303">
        <v>1</v>
      </c>
      <c r="N41" s="303">
        <v>2</v>
      </c>
      <c r="O41" s="304">
        <v>6</v>
      </c>
      <c r="P41" s="304">
        <v>4</v>
      </c>
      <c r="Q41" s="304">
        <v>2</v>
      </c>
      <c r="R41" s="304">
        <v>2</v>
      </c>
      <c r="S41" s="303" t="str">
        <v>0</v>
      </c>
      <c r="T41" s="303" t="str">
        <v>0</v>
      </c>
      <c r="U41" s="303" t="str">
        <v xml:space="preserve"> </v>
      </c>
      <c r="V41" s="305">
        <f>IF(COUNTIF(V6:V37,3)=0,"0",COUNTIF(V6:V37,3))</f>
        <v>9</v>
      </c>
      <c r="W41" s="306"/>
      <c r="X41" s="306"/>
      <c r="Y41" s="306" t="str">
        <f>IF(COUNTIF(Y6:Y37,3)=0," ",COUNTIF(Y6:Y37,3))</f>
        <v xml:space="preserve"> </v>
      </c>
      <c r="Z41" s="306">
        <f>IF(COUNTIF(Z6:Z37,3)=0," ",COUNTIF(Z6:Z37,3))</f>
        <v>1</v>
      </c>
      <c r="AA41" s="306" t="str">
        <f>IF(COUNTIF(AA6:AA37,3)=0," ",COUNTIF(AA6:AA37,3))</f>
        <v xml:space="preserve"> </v>
      </c>
      <c r="AB41" s="306">
        <f>IF(COUNTIF(AB6:AB37,3)=0," ",COUNTIF(AB6:AB37,3))</f>
        <v>1</v>
      </c>
      <c r="AC41" s="306"/>
      <c r="AD41" s="306"/>
      <c r="AE41" s="307" t="str">
        <f>IF(COUNTIF(AE6:AE37,3)=0," ",COUNTIF(AE6:AE37,3))</f>
        <v xml:space="preserve"> </v>
      </c>
      <c r="AF41" s="306" t="str">
        <f>IF(COUNTIF(AF6:AF37,3)=0," ",COUNTIF(AF6:AF37,3))</f>
        <v xml:space="preserve"> </v>
      </c>
      <c r="AG41" s="306">
        <f t="shared" ref="AG41:AU41" si="31">IF(COUNTIF(AG6:AG37,3)=0,"0",COUNTIF(AG6:AG37,3))</f>
        <v>5</v>
      </c>
      <c r="AH41" s="306" t="str">
        <f t="shared" si="31"/>
        <v>0</v>
      </c>
      <c r="AI41" s="306" t="str">
        <f t="shared" si="31"/>
        <v>0</v>
      </c>
      <c r="AJ41" s="306">
        <f t="shared" si="31"/>
        <v>1</v>
      </c>
      <c r="AK41" s="306">
        <f t="shared" si="31"/>
        <v>1</v>
      </c>
      <c r="AL41" s="306">
        <f t="shared" si="31"/>
        <v>4</v>
      </c>
      <c r="AM41" s="306">
        <f t="shared" si="31"/>
        <v>1</v>
      </c>
      <c r="AN41" s="306">
        <f t="shared" si="31"/>
        <v>1</v>
      </c>
      <c r="AO41" s="306">
        <f t="shared" si="31"/>
        <v>2</v>
      </c>
      <c r="AP41" s="306">
        <f t="shared" si="31"/>
        <v>6</v>
      </c>
      <c r="AQ41" s="306">
        <f t="shared" si="31"/>
        <v>4</v>
      </c>
      <c r="AR41" s="306">
        <f t="shared" si="31"/>
        <v>2</v>
      </c>
      <c r="AS41" s="306">
        <f t="shared" si="31"/>
        <v>2</v>
      </c>
      <c r="AT41" s="306" t="str">
        <f t="shared" si="31"/>
        <v>0</v>
      </c>
      <c r="AU41" s="306" t="str">
        <f t="shared" si="31"/>
        <v>0</v>
      </c>
      <c r="AV41" s="308" t="str">
        <f>IF(COUNTIF(AV6:AV37,3)=0," ",COUNTIF(AV6:AV37,3))</f>
        <v xml:space="preserve"> </v>
      </c>
      <c r="AW41" s="306"/>
      <c r="AX41" s="309"/>
      <c r="AY41" s="310"/>
      <c r="AZ41" s="310"/>
      <c r="BA41" s="310"/>
      <c r="BB41" s="310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1"/>
      <c r="BP41" s="311"/>
      <c r="BQ41" s="311"/>
      <c r="BR41" s="311"/>
      <c r="BS41" s="311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1"/>
      <c r="CJ41" s="311"/>
      <c r="CK41" s="311"/>
      <c r="CL41" s="311"/>
      <c r="CM41" s="311"/>
    </row>
    <row r="42" spans="1:102" ht="13.2" x14ac:dyDescent="0.25">
      <c r="A42" s="118"/>
      <c r="B42" s="118"/>
      <c r="C42" s="119" t="s">
        <v>66</v>
      </c>
      <c r="D42" s="119"/>
      <c r="E42" s="116"/>
      <c r="F42" s="78">
        <v>0</v>
      </c>
      <c r="G42" s="78">
        <v>1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>
        <f>IF(COUNTIF(V6:V37,2)=0,"0",COUNTIF(V6:V37,2))</f>
        <v>1</v>
      </c>
      <c r="W42" s="230"/>
      <c r="X42" s="230"/>
      <c r="Y42" s="230" t="str">
        <f>IF(COUNTIF(Y6:Y37,2)=0," ",COUNTIF(Y6:Y37,2))</f>
        <v xml:space="preserve"> </v>
      </c>
      <c r="Z42" s="230">
        <f>IF(COUNTIF(Z6:Z37,2)=0," ",COUNTIF(Z6:Z37,2))</f>
        <v>3</v>
      </c>
      <c r="AA42" s="230" t="str">
        <f>IF(COUNTIF(AA6:AA37,2)=0," ",COUNTIF(AA6:AA37,2))</f>
        <v xml:space="preserve"> </v>
      </c>
      <c r="AB42" s="230">
        <f>IF(COUNTIF(AB6:AB37,2)=0," ",COUNTIF(AB6:AB37,2))</f>
        <v>2</v>
      </c>
      <c r="AC42" s="230"/>
      <c r="AD42" s="230"/>
      <c r="AE42" s="312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1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67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1</v>
      </c>
      <c r="L43" s="78">
        <v>0</v>
      </c>
      <c r="M43" s="78">
        <v>0</v>
      </c>
      <c r="N43" s="78">
        <v>1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COUNTBLANK(AD6:AD26)</f>
        <v>0</v>
      </c>
      <c r="AE43" s="312" t="str">
        <f>IF(COUNTIF(AE6:AE37,"б")=0," ",COUNTIF(AE6:AE37,"б"))</f>
        <v xml:space="preserve"> </v>
      </c>
      <c r="AF43" s="313">
        <f t="shared" ref="AF43:BK43" si="34">IF(COUNTIF(AF6:AF37,"б")=0+COUNTIF(AF6:AF37,"а")=0,"0",COUNTIF(AF6:AF37,"б")+COUNTIF(AF6:AF37,"а"))</f>
        <v>0</v>
      </c>
      <c r="AG43" s="313">
        <f t="shared" si="34"/>
        <v>0</v>
      </c>
      <c r="AH43" s="313">
        <f t="shared" si="34"/>
        <v>0</v>
      </c>
      <c r="AI43" s="313">
        <f t="shared" si="34"/>
        <v>0</v>
      </c>
      <c r="AJ43" s="313">
        <f t="shared" si="34"/>
        <v>0</v>
      </c>
      <c r="AK43" s="313">
        <f t="shared" si="34"/>
        <v>0</v>
      </c>
      <c r="AL43" s="313">
        <f t="shared" si="34"/>
        <v>1</v>
      </c>
      <c r="AM43" s="313">
        <f t="shared" si="34"/>
        <v>0</v>
      </c>
      <c r="AN43" s="313">
        <f t="shared" si="34"/>
        <v>0</v>
      </c>
      <c r="AO43" s="313">
        <f t="shared" si="34"/>
        <v>1</v>
      </c>
      <c r="AP43" s="313">
        <f t="shared" si="34"/>
        <v>0</v>
      </c>
      <c r="AQ43" s="313">
        <f t="shared" si="34"/>
        <v>0</v>
      </c>
      <c r="AR43" s="313">
        <f t="shared" si="34"/>
        <v>0</v>
      </c>
      <c r="AS43" s="313">
        <f t="shared" si="34"/>
        <v>0</v>
      </c>
      <c r="AT43" s="313">
        <f t="shared" si="34"/>
        <v>0</v>
      </c>
      <c r="AU43" s="313">
        <f t="shared" si="34"/>
        <v>0</v>
      </c>
      <c r="AV43" s="313">
        <f t="shared" si="34"/>
        <v>0</v>
      </c>
      <c r="AW43" s="313">
        <f t="shared" si="34"/>
        <v>0</v>
      </c>
      <c r="AX43" s="313">
        <f t="shared" si="34"/>
        <v>0</v>
      </c>
      <c r="AY43" s="313">
        <f t="shared" si="34"/>
        <v>0</v>
      </c>
      <c r="AZ43" s="313">
        <f t="shared" si="34"/>
        <v>0</v>
      </c>
      <c r="BA43" s="313">
        <f t="shared" si="34"/>
        <v>0</v>
      </c>
      <c r="BB43" s="313">
        <f t="shared" si="34"/>
        <v>0</v>
      </c>
      <c r="BC43" s="313">
        <f t="shared" si="34"/>
        <v>0</v>
      </c>
      <c r="BD43" s="313">
        <f t="shared" si="34"/>
        <v>0</v>
      </c>
      <c r="BE43" s="313">
        <f t="shared" si="34"/>
        <v>0</v>
      </c>
      <c r="BF43" s="313">
        <f t="shared" si="34"/>
        <v>0</v>
      </c>
      <c r="BG43" s="313">
        <f t="shared" si="34"/>
        <v>0</v>
      </c>
      <c r="BH43" s="313">
        <f t="shared" si="34"/>
        <v>0</v>
      </c>
      <c r="BI43" s="313">
        <f t="shared" si="34"/>
        <v>0</v>
      </c>
      <c r="BJ43" s="313">
        <f t="shared" si="34"/>
        <v>0</v>
      </c>
      <c r="BK43" s="313">
        <f t="shared" si="34"/>
        <v>0</v>
      </c>
      <c r="BL43" s="313">
        <f t="shared" ref="BL43:CB43" si="35">IF(COUNTIF(BL6:BL37,"б")=0+COUNTIF(BL6:BL37,"а")=0,"0",COUNTIF(BL6:BL37,"б")+COUNTIF(BL6:BL37,"а"))</f>
        <v>0</v>
      </c>
      <c r="BM43" s="313">
        <f t="shared" si="35"/>
        <v>0</v>
      </c>
      <c r="BN43" s="313">
        <f t="shared" si="35"/>
        <v>0</v>
      </c>
      <c r="BO43" s="313">
        <f t="shared" si="35"/>
        <v>0</v>
      </c>
      <c r="BP43" s="313">
        <f t="shared" si="35"/>
        <v>0</v>
      </c>
      <c r="BQ43" s="313">
        <f t="shared" si="35"/>
        <v>0</v>
      </c>
      <c r="BR43" s="313">
        <f t="shared" si="35"/>
        <v>0</v>
      </c>
      <c r="BS43" s="313">
        <f t="shared" si="35"/>
        <v>0</v>
      </c>
      <c r="BT43" s="313">
        <f t="shared" si="35"/>
        <v>0</v>
      </c>
      <c r="BU43" s="313">
        <f t="shared" si="35"/>
        <v>0</v>
      </c>
      <c r="BV43" s="313">
        <f t="shared" si="35"/>
        <v>0</v>
      </c>
      <c r="BW43" s="313">
        <f t="shared" si="35"/>
        <v>0</v>
      </c>
      <c r="BX43" s="313">
        <f t="shared" si="35"/>
        <v>0</v>
      </c>
      <c r="BY43" s="313">
        <f t="shared" si="35"/>
        <v>0</v>
      </c>
      <c r="BZ43" s="313">
        <f t="shared" si="35"/>
        <v>0</v>
      </c>
      <c r="CA43" s="313">
        <f t="shared" si="35"/>
        <v>0</v>
      </c>
      <c r="CB43" s="313">
        <f t="shared" si="35"/>
        <v>0</v>
      </c>
    </row>
    <row r="44" spans="1:102" ht="13.2" x14ac:dyDescent="0.25">
      <c r="A44" s="118"/>
      <c r="B44" s="118"/>
      <c r="C44" s="119" t="s">
        <v>68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2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 t="str">
        <f t="shared" si="36"/>
        <v>0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69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2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5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44019.541676273147</v>
      </c>
      <c r="E1" s="6"/>
      <c r="F1" s="7"/>
      <c r="G1" s="8"/>
      <c r="H1" s="8"/>
      <c r="I1" s="8"/>
      <c r="J1" s="234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382" t="s">
        <v>760</v>
      </c>
      <c r="G2" s="382"/>
      <c r="H2" s="382"/>
      <c r="I2" s="382"/>
      <c r="J2" s="382"/>
      <c r="K2" s="382"/>
      <c r="L2" s="382"/>
      <c r="M2" s="382"/>
      <c r="N2" s="245" t="s">
        <v>2</v>
      </c>
      <c r="O2" s="245"/>
      <c r="P2" s="245"/>
      <c r="Q2" s="245"/>
      <c r="R2" s="395" t="s">
        <v>277</v>
      </c>
      <c r="S2" s="395"/>
      <c r="T2" s="39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2543</v>
      </c>
      <c r="B3" s="29"/>
      <c r="C3" s="29"/>
      <c r="D3" s="30" t="s">
        <v>3</v>
      </c>
      <c r="E3" s="31"/>
      <c r="F3" s="187" t="s">
        <v>5</v>
      </c>
      <c r="G3" s="187" t="s">
        <v>1157</v>
      </c>
      <c r="H3" s="187" t="s">
        <v>666</v>
      </c>
      <c r="I3" s="187"/>
      <c r="J3" s="187" t="s">
        <v>1217</v>
      </c>
      <c r="K3" s="187" t="s">
        <v>729</v>
      </c>
      <c r="L3" s="187" t="s">
        <v>762</v>
      </c>
      <c r="M3" s="187" t="s">
        <v>1119</v>
      </c>
      <c r="N3" s="187" t="s">
        <v>728</v>
      </c>
      <c r="O3" s="187" t="s">
        <v>727</v>
      </c>
      <c r="P3" s="187" t="s">
        <v>1050</v>
      </c>
      <c r="Q3" s="187" t="s">
        <v>1051</v>
      </c>
      <c r="R3" s="32" t="s">
        <v>316</v>
      </c>
      <c r="S3" s="32"/>
      <c r="T3" s="184"/>
      <c r="U3" s="32"/>
      <c r="V3" s="36"/>
      <c r="W3" s="37"/>
      <c r="X3" s="37"/>
      <c r="Y3" s="38"/>
      <c r="Z3" s="38"/>
      <c r="AA3" s="38"/>
      <c r="AB3" s="39"/>
      <c r="AC3" s="39"/>
      <c r="AD3" s="40" t="s">
        <v>11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8"/>
      <c r="H4" s="44"/>
      <c r="I4" s="44"/>
      <c r="J4" s="44"/>
      <c r="K4" s="48"/>
      <c r="L4" s="48"/>
      <c r="M4" s="44"/>
      <c r="N4" s="48"/>
      <c r="O4" s="44"/>
      <c r="P4" s="48"/>
      <c r="Q4" s="48"/>
      <c r="R4" s="44"/>
      <c r="S4" s="44"/>
      <c r="T4" s="184"/>
      <c r="U4" s="46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75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61" t="s">
        <v>1007</v>
      </c>
      <c r="G5" s="399" t="s">
        <v>1159</v>
      </c>
      <c r="H5" s="61" t="s">
        <v>1262</v>
      </c>
      <c r="I5" s="61" t="s">
        <v>1263</v>
      </c>
      <c r="J5" s="61" t="s">
        <v>20</v>
      </c>
      <c r="K5" s="399" t="s">
        <v>1011</v>
      </c>
      <c r="L5" s="399" t="s">
        <v>1264</v>
      </c>
      <c r="M5" s="400" t="s">
        <v>1265</v>
      </c>
      <c r="N5" s="399" t="s">
        <v>766</v>
      </c>
      <c r="O5" s="400" t="s">
        <v>1015</v>
      </c>
      <c r="P5" s="399" t="s">
        <v>1219</v>
      </c>
      <c r="Q5" s="399" t="s">
        <v>1189</v>
      </c>
      <c r="R5" s="61" t="s">
        <v>766</v>
      </c>
      <c r="S5" s="61" t="s">
        <v>1189</v>
      </c>
      <c r="T5" s="61" t="s">
        <v>1219</v>
      </c>
      <c r="U5" s="57"/>
      <c r="V5" s="62" t="s">
        <v>24</v>
      </c>
      <c r="W5" s="63" t="s">
        <v>25</v>
      </c>
      <c r="X5" s="63" t="s">
        <v>26</v>
      </c>
      <c r="Y5" s="64" t="s">
        <v>27</v>
      </c>
      <c r="Z5" s="65">
        <v>3</v>
      </c>
      <c r="AA5" s="65">
        <v>4</v>
      </c>
      <c r="AB5" s="65">
        <v>5</v>
      </c>
      <c r="AC5" s="66" t="s">
        <v>28</v>
      </c>
      <c r="AD5" s="40"/>
      <c r="AE5" s="67" t="s">
        <v>29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30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17.399999999999999" x14ac:dyDescent="0.3">
      <c r="A6" s="73">
        <v>1</v>
      </c>
      <c r="B6" s="74" t="s">
        <v>287</v>
      </c>
      <c r="C6" s="276" t="s">
        <v>110</v>
      </c>
      <c r="D6" s="277" t="s">
        <v>1266</v>
      </c>
      <c r="E6" s="77">
        <v>2543</v>
      </c>
      <c r="F6" s="79">
        <v>5</v>
      </c>
      <c r="G6" s="79">
        <v>4</v>
      </c>
      <c r="H6" s="79">
        <v>4</v>
      </c>
      <c r="I6" s="79">
        <v>4</v>
      </c>
      <c r="J6" s="79">
        <v>5</v>
      </c>
      <c r="K6" s="79">
        <v>4</v>
      </c>
      <c r="L6" s="79">
        <v>5</v>
      </c>
      <c r="M6" s="79">
        <v>5</v>
      </c>
      <c r="N6" s="79">
        <v>4</v>
      </c>
      <c r="O6" s="79">
        <v>4</v>
      </c>
      <c r="P6" s="79">
        <v>3</v>
      </c>
      <c r="Q6" s="79">
        <v>4</v>
      </c>
      <c r="R6" s="79">
        <v>4</v>
      </c>
      <c r="S6" s="79"/>
      <c r="T6" s="78"/>
      <c r="U6" s="78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1</v>
      </c>
      <c r="AA6" s="81">
        <f t="shared" ref="AA6:AA37" si="5">COUNTIF(AG6:AV6,AA$5)</f>
        <v>8</v>
      </c>
      <c r="AB6" s="81">
        <f t="shared" ref="AB6:AB37" si="6">COUNTIF(AG6:AV6,AB$5)</f>
        <v>4</v>
      </c>
      <c r="AC6" s="81">
        <f t="shared" ref="AC6:AC38" si="7">SUM(X6:AB6)</f>
        <v>13</v>
      </c>
      <c r="AD6" s="82">
        <f t="shared" ref="AD6:AD38" si="8">IF(ISERROR(((X6+Y6)*2+Z6*3+AA6*4+AB6*5)/SUM(X6,Y6:AB6)),"",((X6+Y6)*2+Z6*3+AA6*4+AB6*5)/SUM(X6,Y6:AB6))</f>
        <v>4.2307692307692308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5</v>
      </c>
      <c r="AH6" s="85">
        <f t="shared" ref="AH6:AH37" si="11">IF(ISERROR(VALUE(LEFT(G6))),LEFT(G6),VALUE(LEFT(G6)))</f>
        <v>4</v>
      </c>
      <c r="AI6" s="85">
        <f t="shared" ref="AI6:AI37" si="12">IF(ISERROR(VALUE(LEFT(H6))),LEFT(H6),VALUE(LEFT(H6)))</f>
        <v>4</v>
      </c>
      <c r="AJ6" s="85">
        <f t="shared" ref="AJ6:AJ37" si="13">IF(ISERROR(VALUE(LEFT(I6))),LEFT(I6),VALUE(LEFT(I6)))</f>
        <v>4</v>
      </c>
      <c r="AK6" s="85">
        <f t="shared" ref="AK6:AK37" si="14">IF(ISERROR(VALUE(LEFT(J6))),LEFT(J6),VALUE(LEFT(J6)))</f>
        <v>5</v>
      </c>
      <c r="AL6" s="85">
        <f t="shared" ref="AL6:AL37" si="15">IF(ISERROR(VALUE(LEFT(K6))),LEFT(K6),VALUE(LEFT(K6)))</f>
        <v>4</v>
      </c>
      <c r="AM6" s="85">
        <f t="shared" ref="AM6:AM37" si="16">IF(ISERROR(VALUE(LEFT(L6))),LEFT(L6),VALUE(LEFT(L6)))</f>
        <v>5</v>
      </c>
      <c r="AN6" s="85">
        <f t="shared" ref="AN6:AN37" si="17">IF(ISERROR(VALUE(LEFT(M6))),LEFT(M6),VALUE(LEFT(M6)))</f>
        <v>5</v>
      </c>
      <c r="AO6" s="85">
        <f t="shared" ref="AO6:AO37" si="18">IF(ISERROR(VALUE(LEFT(N6))),LEFT(N6),VALUE(LEFT(N6)))</f>
        <v>4</v>
      </c>
      <c r="AP6" s="85">
        <f t="shared" ref="AP6:AP37" si="19">IF(ISERROR(VALUE(LEFT(O6))),LEFT(O6),VALUE(LEFT(O6)))</f>
        <v>4</v>
      </c>
      <c r="AQ6" s="85">
        <f t="shared" ref="AQ6:AQ37" si="20">IF(ISERROR(VALUE(LEFT(P6))),LEFT(P6),VALUE(LEFT(P6)))</f>
        <v>3</v>
      </c>
      <c r="AR6" s="85">
        <f t="shared" ref="AR6:AR37" si="21">IF(ISERROR(VALUE(LEFT(Q6))),LEFT(Q6),VALUE(LEFT(Q6)))</f>
        <v>4</v>
      </c>
      <c r="AS6" s="85">
        <f t="shared" ref="AS6:AS37" si="22">IF(ISERROR(VALUE(LEFT(R6))),LEFT(R6),VALUE(LEFT(R6)))</f>
        <v>4</v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17.399999999999999" x14ac:dyDescent="0.3">
      <c r="A7" s="73">
        <v>2</v>
      </c>
      <c r="B7" s="74" t="s">
        <v>287</v>
      </c>
      <c r="C7" s="276" t="s">
        <v>31</v>
      </c>
      <c r="D7" s="277" t="s">
        <v>1267</v>
      </c>
      <c r="E7" s="77">
        <v>2543</v>
      </c>
      <c r="F7" s="79">
        <v>4</v>
      </c>
      <c r="G7" s="79">
        <v>4</v>
      </c>
      <c r="H7" s="79">
        <v>4</v>
      </c>
      <c r="I7" s="79">
        <v>5</v>
      </c>
      <c r="J7" s="79">
        <v>5</v>
      </c>
      <c r="K7" s="79">
        <v>5</v>
      </c>
      <c r="L7" s="79">
        <v>5</v>
      </c>
      <c r="M7" s="79">
        <v>5</v>
      </c>
      <c r="N7" s="79">
        <v>5</v>
      </c>
      <c r="O7" s="79">
        <v>4</v>
      </c>
      <c r="P7" s="79">
        <v>4</v>
      </c>
      <c r="Q7" s="79">
        <v>4</v>
      </c>
      <c r="R7" s="79">
        <v>4</v>
      </c>
      <c r="S7" s="79"/>
      <c r="T7" s="78"/>
      <c r="U7" s="78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7</v>
      </c>
      <c r="AB7" s="81">
        <f t="shared" si="6"/>
        <v>6</v>
      </c>
      <c r="AC7" s="81">
        <f t="shared" si="7"/>
        <v>13</v>
      </c>
      <c r="AD7" s="82">
        <f t="shared" si="8"/>
        <v>4.4615384615384617</v>
      </c>
      <c r="AE7" s="83">
        <f t="shared" si="9"/>
        <v>0</v>
      </c>
      <c r="AF7" s="84"/>
      <c r="AG7" s="85">
        <f t="shared" si="10"/>
        <v>4</v>
      </c>
      <c r="AH7" s="85">
        <f t="shared" si="11"/>
        <v>4</v>
      </c>
      <c r="AI7" s="85">
        <f t="shared" si="12"/>
        <v>4</v>
      </c>
      <c r="AJ7" s="85">
        <f t="shared" si="13"/>
        <v>5</v>
      </c>
      <c r="AK7" s="85">
        <f t="shared" si="14"/>
        <v>5</v>
      </c>
      <c r="AL7" s="85">
        <f t="shared" si="15"/>
        <v>5</v>
      </c>
      <c r="AM7" s="85">
        <f t="shared" si="16"/>
        <v>5</v>
      </c>
      <c r="AN7" s="85">
        <f t="shared" si="17"/>
        <v>5</v>
      </c>
      <c r="AO7" s="85">
        <f t="shared" si="18"/>
        <v>5</v>
      </c>
      <c r="AP7" s="85">
        <f t="shared" si="19"/>
        <v>4</v>
      </c>
      <c r="AQ7" s="85">
        <f t="shared" si="20"/>
        <v>4</v>
      </c>
      <c r="AR7" s="85">
        <f t="shared" si="21"/>
        <v>4</v>
      </c>
      <c r="AS7" s="85">
        <f t="shared" si="22"/>
        <v>4</v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17.399999999999999" x14ac:dyDescent="0.3">
      <c r="A8" s="73">
        <v>3</v>
      </c>
      <c r="B8" s="74" t="s">
        <v>287</v>
      </c>
      <c r="C8" s="276" t="s">
        <v>31</v>
      </c>
      <c r="D8" s="277" t="s">
        <v>1268</v>
      </c>
      <c r="E8" s="77">
        <v>2543</v>
      </c>
      <c r="F8" s="79">
        <v>5</v>
      </c>
      <c r="G8" s="79">
        <v>5</v>
      </c>
      <c r="H8" s="79">
        <v>4</v>
      </c>
      <c r="I8" s="79">
        <v>4</v>
      </c>
      <c r="J8" s="79">
        <v>4</v>
      </c>
      <c r="K8" s="79">
        <v>4</v>
      </c>
      <c r="L8" s="79">
        <v>5</v>
      </c>
      <c r="M8" s="79">
        <v>4</v>
      </c>
      <c r="N8" s="79">
        <v>4</v>
      </c>
      <c r="O8" s="79">
        <v>3</v>
      </c>
      <c r="P8" s="79">
        <v>3</v>
      </c>
      <c r="Q8" s="79">
        <v>4</v>
      </c>
      <c r="R8" s="79">
        <v>4</v>
      </c>
      <c r="S8" s="79"/>
      <c r="T8" s="78"/>
      <c r="U8" s="78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2</v>
      </c>
      <c r="AA8" s="81">
        <f t="shared" si="5"/>
        <v>8</v>
      </c>
      <c r="AB8" s="81">
        <f t="shared" si="6"/>
        <v>3</v>
      </c>
      <c r="AC8" s="81">
        <f t="shared" si="7"/>
        <v>13</v>
      </c>
      <c r="AD8" s="82">
        <f t="shared" si="8"/>
        <v>4.0769230769230766</v>
      </c>
      <c r="AE8" s="83">
        <f t="shared" si="9"/>
        <v>0</v>
      </c>
      <c r="AF8" s="84"/>
      <c r="AG8" s="85">
        <f t="shared" si="10"/>
        <v>5</v>
      </c>
      <c r="AH8" s="85">
        <f t="shared" si="11"/>
        <v>5</v>
      </c>
      <c r="AI8" s="85">
        <f t="shared" si="12"/>
        <v>4</v>
      </c>
      <c r="AJ8" s="85">
        <f t="shared" si="13"/>
        <v>4</v>
      </c>
      <c r="AK8" s="85">
        <f t="shared" si="14"/>
        <v>4</v>
      </c>
      <c r="AL8" s="85">
        <f t="shared" si="15"/>
        <v>4</v>
      </c>
      <c r="AM8" s="85">
        <f t="shared" si="16"/>
        <v>5</v>
      </c>
      <c r="AN8" s="85">
        <f t="shared" si="17"/>
        <v>4</v>
      </c>
      <c r="AO8" s="85">
        <f t="shared" si="18"/>
        <v>4</v>
      </c>
      <c r="AP8" s="85">
        <f t="shared" si="19"/>
        <v>3</v>
      </c>
      <c r="AQ8" s="85">
        <f t="shared" si="20"/>
        <v>3</v>
      </c>
      <c r="AR8" s="85">
        <f t="shared" si="21"/>
        <v>4</v>
      </c>
      <c r="AS8" s="85">
        <f t="shared" si="22"/>
        <v>4</v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17.399999999999999" x14ac:dyDescent="0.3">
      <c r="A9" s="73">
        <v>4</v>
      </c>
      <c r="B9" s="74" t="s">
        <v>287</v>
      </c>
      <c r="C9" s="276" t="s">
        <v>31</v>
      </c>
      <c r="D9" s="380" t="s">
        <v>1269</v>
      </c>
      <c r="E9" s="77">
        <v>2543</v>
      </c>
      <c r="F9" s="79">
        <v>5</v>
      </c>
      <c r="G9" s="79">
        <v>5</v>
      </c>
      <c r="H9" s="79">
        <v>4</v>
      </c>
      <c r="I9" s="79">
        <v>4</v>
      </c>
      <c r="J9" s="79">
        <v>4</v>
      </c>
      <c r="K9" s="79">
        <v>4</v>
      </c>
      <c r="L9" s="79">
        <v>5</v>
      </c>
      <c r="M9" s="79">
        <v>4</v>
      </c>
      <c r="N9" s="79">
        <v>4</v>
      </c>
      <c r="O9" s="79">
        <v>4</v>
      </c>
      <c r="P9" s="79">
        <v>4</v>
      </c>
      <c r="Q9" s="79">
        <v>4</v>
      </c>
      <c r="R9" s="79">
        <v>4</v>
      </c>
      <c r="S9" s="79"/>
      <c r="T9" s="78"/>
      <c r="U9" s="78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10</v>
      </c>
      <c r="AB9" s="81">
        <f t="shared" si="6"/>
        <v>3</v>
      </c>
      <c r="AC9" s="81">
        <f t="shared" si="7"/>
        <v>13</v>
      </c>
      <c r="AD9" s="82">
        <f t="shared" si="8"/>
        <v>4.2307692307692308</v>
      </c>
      <c r="AE9" s="83">
        <f t="shared" si="9"/>
        <v>0</v>
      </c>
      <c r="AF9" s="84"/>
      <c r="AG9" s="85">
        <f t="shared" si="10"/>
        <v>5</v>
      </c>
      <c r="AH9" s="85">
        <f t="shared" si="11"/>
        <v>5</v>
      </c>
      <c r="AI9" s="85">
        <f t="shared" si="12"/>
        <v>4</v>
      </c>
      <c r="AJ9" s="85">
        <f t="shared" si="13"/>
        <v>4</v>
      </c>
      <c r="AK9" s="85">
        <f t="shared" si="14"/>
        <v>4</v>
      </c>
      <c r="AL9" s="85">
        <f t="shared" si="15"/>
        <v>4</v>
      </c>
      <c r="AM9" s="85">
        <f t="shared" si="16"/>
        <v>5</v>
      </c>
      <c r="AN9" s="85">
        <f t="shared" si="17"/>
        <v>4</v>
      </c>
      <c r="AO9" s="85">
        <f t="shared" si="18"/>
        <v>4</v>
      </c>
      <c r="AP9" s="85">
        <f t="shared" si="19"/>
        <v>4</v>
      </c>
      <c r="AQ9" s="85">
        <f t="shared" si="20"/>
        <v>4</v>
      </c>
      <c r="AR9" s="85">
        <f t="shared" si="21"/>
        <v>4</v>
      </c>
      <c r="AS9" s="85">
        <f t="shared" si="22"/>
        <v>4</v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17.399999999999999" x14ac:dyDescent="0.3">
      <c r="A10" s="73">
        <v>5</v>
      </c>
      <c r="B10" s="74" t="s">
        <v>287</v>
      </c>
      <c r="C10" s="276" t="s">
        <v>31</v>
      </c>
      <c r="D10" s="277" t="s">
        <v>1270</v>
      </c>
      <c r="E10" s="77">
        <v>2543</v>
      </c>
      <c r="F10" s="79">
        <v>5</v>
      </c>
      <c r="G10" s="79">
        <v>4</v>
      </c>
      <c r="H10" s="79">
        <v>4</v>
      </c>
      <c r="I10" s="79">
        <v>4</v>
      </c>
      <c r="J10" s="79">
        <v>5</v>
      </c>
      <c r="K10" s="79">
        <v>4</v>
      </c>
      <c r="L10" s="79">
        <v>4</v>
      </c>
      <c r="M10" s="79">
        <v>5</v>
      </c>
      <c r="N10" s="79">
        <v>4</v>
      </c>
      <c r="O10" s="79">
        <v>4</v>
      </c>
      <c r="P10" s="79">
        <v>4</v>
      </c>
      <c r="Q10" s="79">
        <v>4</v>
      </c>
      <c r="R10" s="79">
        <v>4</v>
      </c>
      <c r="S10" s="79"/>
      <c r="T10" s="78"/>
      <c r="U10" s="78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10</v>
      </c>
      <c r="AB10" s="81">
        <f t="shared" si="6"/>
        <v>3</v>
      </c>
      <c r="AC10" s="81">
        <f t="shared" si="7"/>
        <v>13</v>
      </c>
      <c r="AD10" s="82">
        <f t="shared" si="8"/>
        <v>4.2307692307692308</v>
      </c>
      <c r="AE10" s="83">
        <f t="shared" si="9"/>
        <v>0</v>
      </c>
      <c r="AF10" s="84"/>
      <c r="AG10" s="85">
        <f t="shared" si="10"/>
        <v>5</v>
      </c>
      <c r="AH10" s="85">
        <f t="shared" si="11"/>
        <v>4</v>
      </c>
      <c r="AI10" s="85">
        <f t="shared" si="12"/>
        <v>4</v>
      </c>
      <c r="AJ10" s="85">
        <f t="shared" si="13"/>
        <v>4</v>
      </c>
      <c r="AK10" s="85">
        <f t="shared" si="14"/>
        <v>5</v>
      </c>
      <c r="AL10" s="85">
        <f t="shared" si="15"/>
        <v>4</v>
      </c>
      <c r="AM10" s="85">
        <f t="shared" si="16"/>
        <v>4</v>
      </c>
      <c r="AN10" s="85">
        <f t="shared" si="17"/>
        <v>5</v>
      </c>
      <c r="AO10" s="85">
        <f t="shared" si="18"/>
        <v>4</v>
      </c>
      <c r="AP10" s="85">
        <f t="shared" si="19"/>
        <v>4</v>
      </c>
      <c r="AQ10" s="85">
        <f t="shared" si="20"/>
        <v>4</v>
      </c>
      <c r="AR10" s="85">
        <f t="shared" si="21"/>
        <v>4</v>
      </c>
      <c r="AS10" s="85">
        <f t="shared" si="22"/>
        <v>4</v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17.399999999999999" x14ac:dyDescent="0.3">
      <c r="A11" s="73">
        <v>6</v>
      </c>
      <c r="B11" s="74" t="s">
        <v>287</v>
      </c>
      <c r="C11" s="276" t="s">
        <v>31</v>
      </c>
      <c r="D11" s="277" t="s">
        <v>1271</v>
      </c>
      <c r="E11" s="77">
        <v>2543</v>
      </c>
      <c r="F11" s="79">
        <v>5</v>
      </c>
      <c r="G11" s="79">
        <v>5</v>
      </c>
      <c r="H11" s="79">
        <v>5</v>
      </c>
      <c r="I11" s="79">
        <v>5</v>
      </c>
      <c r="J11" s="79">
        <v>5</v>
      </c>
      <c r="K11" s="79">
        <v>5</v>
      </c>
      <c r="L11" s="79">
        <v>5</v>
      </c>
      <c r="M11" s="79">
        <v>5</v>
      </c>
      <c r="N11" s="79">
        <v>5</v>
      </c>
      <c r="O11" s="79">
        <v>5</v>
      </c>
      <c r="P11" s="79">
        <v>5</v>
      </c>
      <c r="Q11" s="79">
        <v>5</v>
      </c>
      <c r="R11" s="79">
        <v>5</v>
      </c>
      <c r="S11" s="79"/>
      <c r="T11" s="78"/>
      <c r="U11" s="78"/>
      <c r="V11" s="80">
        <f t="shared" si="0"/>
        <v>5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0</v>
      </c>
      <c r="AB11" s="182">
        <f t="shared" si="6"/>
        <v>13</v>
      </c>
      <c r="AC11" s="81">
        <f t="shared" si="7"/>
        <v>13</v>
      </c>
      <c r="AD11" s="82">
        <f t="shared" si="8"/>
        <v>5</v>
      </c>
      <c r="AE11" s="90">
        <f t="shared" si="9"/>
        <v>0</v>
      </c>
      <c r="AG11" s="85">
        <f t="shared" si="10"/>
        <v>5</v>
      </c>
      <c r="AH11" s="85">
        <f t="shared" si="11"/>
        <v>5</v>
      </c>
      <c r="AI11" s="85">
        <f t="shared" si="12"/>
        <v>5</v>
      </c>
      <c r="AJ11" s="85">
        <f t="shared" si="13"/>
        <v>5</v>
      </c>
      <c r="AK11" s="85">
        <f t="shared" si="14"/>
        <v>5</v>
      </c>
      <c r="AL11" s="85">
        <f t="shared" si="15"/>
        <v>5</v>
      </c>
      <c r="AM11" s="85">
        <f t="shared" si="16"/>
        <v>5</v>
      </c>
      <c r="AN11" s="85">
        <f t="shared" si="17"/>
        <v>5</v>
      </c>
      <c r="AO11" s="85">
        <f t="shared" si="18"/>
        <v>5</v>
      </c>
      <c r="AP11" s="85">
        <f t="shared" si="19"/>
        <v>5</v>
      </c>
      <c r="AQ11" s="85">
        <f t="shared" si="20"/>
        <v>5</v>
      </c>
      <c r="AR11" s="85">
        <f t="shared" si="21"/>
        <v>5</v>
      </c>
      <c r="AS11" s="85">
        <f t="shared" si="22"/>
        <v>5</v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287</v>
      </c>
      <c r="C12" s="276" t="s">
        <v>31</v>
      </c>
      <c r="D12" s="277" t="s">
        <v>1272</v>
      </c>
      <c r="E12" s="77">
        <v>2543</v>
      </c>
      <c r="F12" s="79">
        <v>5</v>
      </c>
      <c r="G12" s="79">
        <v>5</v>
      </c>
      <c r="H12" s="79">
        <v>5</v>
      </c>
      <c r="I12" s="79">
        <v>4</v>
      </c>
      <c r="J12" s="79">
        <v>5</v>
      </c>
      <c r="K12" s="79">
        <v>4</v>
      </c>
      <c r="L12" s="79">
        <v>4</v>
      </c>
      <c r="M12" s="79">
        <v>4</v>
      </c>
      <c r="N12" s="79">
        <v>4</v>
      </c>
      <c r="O12" s="79">
        <v>4</v>
      </c>
      <c r="P12" s="79">
        <v>3</v>
      </c>
      <c r="Q12" s="79">
        <v>4</v>
      </c>
      <c r="R12" s="79">
        <v>4</v>
      </c>
      <c r="S12" s="79"/>
      <c r="T12" s="78"/>
      <c r="U12" s="78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1</v>
      </c>
      <c r="AA12" s="81">
        <f t="shared" si="5"/>
        <v>8</v>
      </c>
      <c r="AB12" s="81">
        <f t="shared" si="6"/>
        <v>4</v>
      </c>
      <c r="AC12" s="81">
        <f t="shared" si="7"/>
        <v>13</v>
      </c>
      <c r="AD12" s="82">
        <f t="shared" si="8"/>
        <v>4.2307692307692308</v>
      </c>
      <c r="AE12" s="83">
        <f t="shared" si="9"/>
        <v>0</v>
      </c>
      <c r="AF12" s="84"/>
      <c r="AG12" s="85">
        <f t="shared" si="10"/>
        <v>5</v>
      </c>
      <c r="AH12" s="85">
        <f t="shared" si="11"/>
        <v>5</v>
      </c>
      <c r="AI12" s="85">
        <f t="shared" si="12"/>
        <v>5</v>
      </c>
      <c r="AJ12" s="85">
        <f t="shared" si="13"/>
        <v>4</v>
      </c>
      <c r="AK12" s="85">
        <f t="shared" si="14"/>
        <v>5</v>
      </c>
      <c r="AL12" s="85">
        <f t="shared" si="15"/>
        <v>4</v>
      </c>
      <c r="AM12" s="85">
        <f t="shared" si="16"/>
        <v>4</v>
      </c>
      <c r="AN12" s="85">
        <f t="shared" si="17"/>
        <v>4</v>
      </c>
      <c r="AO12" s="85">
        <f t="shared" si="18"/>
        <v>4</v>
      </c>
      <c r="AP12" s="85">
        <f t="shared" si="19"/>
        <v>4</v>
      </c>
      <c r="AQ12" s="85">
        <f t="shared" si="20"/>
        <v>3</v>
      </c>
      <c r="AR12" s="85">
        <f t="shared" si="21"/>
        <v>4</v>
      </c>
      <c r="AS12" s="85">
        <f t="shared" si="22"/>
        <v>4</v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17.399999999999999" x14ac:dyDescent="0.3">
      <c r="A13" s="73">
        <v>8</v>
      </c>
      <c r="B13" s="74" t="s">
        <v>287</v>
      </c>
      <c r="C13" s="276" t="s">
        <v>110</v>
      </c>
      <c r="D13" s="277" t="s">
        <v>1273</v>
      </c>
      <c r="E13" s="77">
        <v>2543</v>
      </c>
      <c r="F13" s="79">
        <v>5</v>
      </c>
      <c r="G13" s="79">
        <v>5</v>
      </c>
      <c r="H13" s="79">
        <v>5</v>
      </c>
      <c r="I13" s="79">
        <v>5</v>
      </c>
      <c r="J13" s="79">
        <v>5</v>
      </c>
      <c r="K13" s="79">
        <v>5</v>
      </c>
      <c r="L13" s="79">
        <v>5</v>
      </c>
      <c r="M13" s="79">
        <v>5</v>
      </c>
      <c r="N13" s="79">
        <v>5</v>
      </c>
      <c r="O13" s="79">
        <v>5</v>
      </c>
      <c r="P13" s="79">
        <v>5</v>
      </c>
      <c r="Q13" s="79">
        <v>5</v>
      </c>
      <c r="R13" s="79">
        <v>5</v>
      </c>
      <c r="S13" s="79"/>
      <c r="T13" s="78"/>
      <c r="U13" s="78"/>
      <c r="V13" s="80">
        <f t="shared" si="0"/>
        <v>5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13</v>
      </c>
      <c r="AC13" s="81">
        <f t="shared" si="7"/>
        <v>13</v>
      </c>
      <c r="AD13" s="82">
        <f t="shared" si="8"/>
        <v>5</v>
      </c>
      <c r="AE13" s="83">
        <f t="shared" si="9"/>
        <v>0</v>
      </c>
      <c r="AF13" s="84"/>
      <c r="AG13" s="85">
        <f t="shared" si="10"/>
        <v>5</v>
      </c>
      <c r="AH13" s="85">
        <f t="shared" si="11"/>
        <v>5</v>
      </c>
      <c r="AI13" s="85">
        <f t="shared" si="12"/>
        <v>5</v>
      </c>
      <c r="AJ13" s="85">
        <f t="shared" si="13"/>
        <v>5</v>
      </c>
      <c r="AK13" s="85">
        <f t="shared" si="14"/>
        <v>5</v>
      </c>
      <c r="AL13" s="85">
        <f t="shared" si="15"/>
        <v>5</v>
      </c>
      <c r="AM13" s="85">
        <f t="shared" si="16"/>
        <v>5</v>
      </c>
      <c r="AN13" s="85">
        <f t="shared" si="17"/>
        <v>5</v>
      </c>
      <c r="AO13" s="85">
        <f t="shared" si="18"/>
        <v>5</v>
      </c>
      <c r="AP13" s="85">
        <f t="shared" si="19"/>
        <v>5</v>
      </c>
      <c r="AQ13" s="85">
        <f t="shared" si="20"/>
        <v>5</v>
      </c>
      <c r="AR13" s="85">
        <f t="shared" si="21"/>
        <v>5</v>
      </c>
      <c r="AS13" s="85">
        <f t="shared" si="22"/>
        <v>5</v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17.399999999999999" x14ac:dyDescent="0.3">
      <c r="A14" s="73">
        <v>9</v>
      </c>
      <c r="B14" s="273"/>
      <c r="C14" s="276" t="s">
        <v>31</v>
      </c>
      <c r="D14" s="277" t="s">
        <v>1274</v>
      </c>
      <c r="E14" s="77">
        <v>2543</v>
      </c>
      <c r="F14" s="79">
        <v>5</v>
      </c>
      <c r="G14" s="79">
        <v>5</v>
      </c>
      <c r="H14" s="79">
        <v>4</v>
      </c>
      <c r="I14" s="79">
        <v>4</v>
      </c>
      <c r="J14" s="79">
        <v>4</v>
      </c>
      <c r="K14" s="79">
        <v>5</v>
      </c>
      <c r="L14" s="79">
        <v>4</v>
      </c>
      <c r="M14" s="79">
        <v>5</v>
      </c>
      <c r="N14" s="79">
        <v>3</v>
      </c>
      <c r="O14" s="79">
        <v>5</v>
      </c>
      <c r="P14" s="79">
        <v>4</v>
      </c>
      <c r="Q14" s="79">
        <v>4</v>
      </c>
      <c r="R14" s="79">
        <v>4</v>
      </c>
      <c r="S14" s="79"/>
      <c r="T14" s="78"/>
      <c r="U14" s="78"/>
      <c r="V14" s="94">
        <f t="shared" si="0"/>
        <v>3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1</v>
      </c>
      <c r="AA14" s="123">
        <f t="shared" si="5"/>
        <v>7</v>
      </c>
      <c r="AB14" s="123">
        <f t="shared" si="6"/>
        <v>5</v>
      </c>
      <c r="AC14" s="123">
        <f t="shared" si="7"/>
        <v>13</v>
      </c>
      <c r="AD14" s="95">
        <f t="shared" si="8"/>
        <v>4.3076923076923075</v>
      </c>
      <c r="AE14" s="96">
        <f t="shared" si="9"/>
        <v>0</v>
      </c>
      <c r="AF14" s="17"/>
      <c r="AG14" s="85">
        <f t="shared" si="10"/>
        <v>5</v>
      </c>
      <c r="AH14" s="85">
        <f t="shared" si="11"/>
        <v>5</v>
      </c>
      <c r="AI14" s="85">
        <f t="shared" si="12"/>
        <v>4</v>
      </c>
      <c r="AJ14" s="85">
        <f t="shared" si="13"/>
        <v>4</v>
      </c>
      <c r="AK14" s="85">
        <f t="shared" si="14"/>
        <v>4</v>
      </c>
      <c r="AL14" s="85">
        <f t="shared" si="15"/>
        <v>5</v>
      </c>
      <c r="AM14" s="85">
        <f t="shared" si="16"/>
        <v>4</v>
      </c>
      <c r="AN14" s="85">
        <f t="shared" si="17"/>
        <v>5</v>
      </c>
      <c r="AO14" s="85">
        <f t="shared" si="18"/>
        <v>3</v>
      </c>
      <c r="AP14" s="85">
        <f t="shared" si="19"/>
        <v>5</v>
      </c>
      <c r="AQ14" s="85">
        <f t="shared" si="20"/>
        <v>4</v>
      </c>
      <c r="AR14" s="85">
        <f t="shared" si="21"/>
        <v>4</v>
      </c>
      <c r="AS14" s="85">
        <f t="shared" si="22"/>
        <v>4</v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17.399999999999999" x14ac:dyDescent="0.3">
      <c r="A15" s="73">
        <v>10</v>
      </c>
      <c r="B15" s="273"/>
      <c r="C15" s="276" t="s">
        <v>31</v>
      </c>
      <c r="D15" s="277" t="s">
        <v>1275</v>
      </c>
      <c r="E15" s="77">
        <v>2543</v>
      </c>
      <c r="F15" s="79">
        <v>5</v>
      </c>
      <c r="G15" s="79">
        <v>5</v>
      </c>
      <c r="H15" s="79">
        <v>4</v>
      </c>
      <c r="I15" s="79">
        <v>4</v>
      </c>
      <c r="J15" s="79">
        <v>5</v>
      </c>
      <c r="K15" s="79">
        <v>4</v>
      </c>
      <c r="L15" s="79">
        <v>4</v>
      </c>
      <c r="M15" s="79">
        <v>5</v>
      </c>
      <c r="N15" s="79">
        <v>4</v>
      </c>
      <c r="O15" s="79">
        <v>3</v>
      </c>
      <c r="P15" s="79">
        <v>4</v>
      </c>
      <c r="Q15" s="79">
        <v>4</v>
      </c>
      <c r="R15" s="79">
        <v>4</v>
      </c>
      <c r="S15" s="79"/>
      <c r="T15" s="78"/>
      <c r="U15" s="78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1</v>
      </c>
      <c r="AA15" s="123">
        <f t="shared" si="5"/>
        <v>8</v>
      </c>
      <c r="AB15" s="123">
        <f t="shared" si="6"/>
        <v>4</v>
      </c>
      <c r="AC15" s="123">
        <f t="shared" si="7"/>
        <v>13</v>
      </c>
      <c r="AD15" s="95">
        <f t="shared" si="8"/>
        <v>4.2307692307692308</v>
      </c>
      <c r="AE15" s="96">
        <f t="shared" si="9"/>
        <v>0</v>
      </c>
      <c r="AF15" s="17"/>
      <c r="AG15" s="85">
        <f t="shared" si="10"/>
        <v>5</v>
      </c>
      <c r="AH15" s="85">
        <f t="shared" si="11"/>
        <v>5</v>
      </c>
      <c r="AI15" s="85">
        <f t="shared" si="12"/>
        <v>4</v>
      </c>
      <c r="AJ15" s="85">
        <f t="shared" si="13"/>
        <v>4</v>
      </c>
      <c r="AK15" s="85">
        <f t="shared" si="14"/>
        <v>5</v>
      </c>
      <c r="AL15" s="85">
        <f t="shared" si="15"/>
        <v>4</v>
      </c>
      <c r="AM15" s="85">
        <f t="shared" si="16"/>
        <v>4</v>
      </c>
      <c r="AN15" s="85">
        <f t="shared" si="17"/>
        <v>5</v>
      </c>
      <c r="AO15" s="85">
        <f t="shared" si="18"/>
        <v>4</v>
      </c>
      <c r="AP15" s="85">
        <f t="shared" si="19"/>
        <v>3</v>
      </c>
      <c r="AQ15" s="85">
        <f t="shared" si="20"/>
        <v>4</v>
      </c>
      <c r="AR15" s="85">
        <f t="shared" si="21"/>
        <v>4</v>
      </c>
      <c r="AS15" s="85">
        <f t="shared" si="22"/>
        <v>4</v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17.399999999999999" x14ac:dyDescent="0.3">
      <c r="A16" s="73">
        <v>11</v>
      </c>
      <c r="B16" s="273"/>
      <c r="C16" s="276" t="s">
        <v>31</v>
      </c>
      <c r="D16" s="277" t="s">
        <v>1276</v>
      </c>
      <c r="E16" s="77">
        <v>2543</v>
      </c>
      <c r="F16" s="79">
        <v>5</v>
      </c>
      <c r="G16" s="79">
        <v>5</v>
      </c>
      <c r="H16" s="79">
        <v>5</v>
      </c>
      <c r="I16" s="79">
        <v>5</v>
      </c>
      <c r="J16" s="79">
        <v>5</v>
      </c>
      <c r="K16" s="79">
        <v>5</v>
      </c>
      <c r="L16" s="79">
        <v>5</v>
      </c>
      <c r="M16" s="79">
        <v>5</v>
      </c>
      <c r="N16" s="79">
        <v>5</v>
      </c>
      <c r="O16" s="79">
        <v>5</v>
      </c>
      <c r="P16" s="79">
        <v>5</v>
      </c>
      <c r="Q16" s="79">
        <v>5</v>
      </c>
      <c r="R16" s="79">
        <v>5</v>
      </c>
      <c r="S16" s="79"/>
      <c r="T16" s="78"/>
      <c r="U16" s="78"/>
      <c r="V16" s="94">
        <f t="shared" si="0"/>
        <v>5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13</v>
      </c>
      <c r="AC16" s="123">
        <f t="shared" si="7"/>
        <v>13</v>
      </c>
      <c r="AD16" s="95">
        <f t="shared" si="8"/>
        <v>5</v>
      </c>
      <c r="AE16" s="96">
        <f t="shared" si="9"/>
        <v>0</v>
      </c>
      <c r="AF16" s="17"/>
      <c r="AG16" s="85">
        <f t="shared" si="10"/>
        <v>5</v>
      </c>
      <c r="AH16" s="85">
        <f t="shared" si="11"/>
        <v>5</v>
      </c>
      <c r="AI16" s="85">
        <f t="shared" si="12"/>
        <v>5</v>
      </c>
      <c r="AJ16" s="85">
        <f t="shared" si="13"/>
        <v>5</v>
      </c>
      <c r="AK16" s="85">
        <f t="shared" si="14"/>
        <v>5</v>
      </c>
      <c r="AL16" s="85">
        <f t="shared" si="15"/>
        <v>5</v>
      </c>
      <c r="AM16" s="85">
        <f t="shared" si="16"/>
        <v>5</v>
      </c>
      <c r="AN16" s="85">
        <f t="shared" si="17"/>
        <v>5</v>
      </c>
      <c r="AO16" s="85">
        <f t="shared" si="18"/>
        <v>5</v>
      </c>
      <c r="AP16" s="85">
        <f t="shared" si="19"/>
        <v>5</v>
      </c>
      <c r="AQ16" s="85">
        <f t="shared" si="20"/>
        <v>5</v>
      </c>
      <c r="AR16" s="85">
        <f t="shared" si="21"/>
        <v>5</v>
      </c>
      <c r="AS16" s="85">
        <f t="shared" si="22"/>
        <v>5</v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17.399999999999999" x14ac:dyDescent="0.3">
      <c r="A17" s="73">
        <v>12</v>
      </c>
      <c r="B17" s="274"/>
      <c r="C17" s="276" t="s">
        <v>110</v>
      </c>
      <c r="D17" s="277" t="s">
        <v>1277</v>
      </c>
      <c r="E17" s="77">
        <v>2543</v>
      </c>
      <c r="F17" s="79">
        <v>5</v>
      </c>
      <c r="G17" s="79">
        <v>5</v>
      </c>
      <c r="H17" s="79">
        <v>5</v>
      </c>
      <c r="I17" s="79">
        <v>5</v>
      </c>
      <c r="J17" s="79">
        <v>5</v>
      </c>
      <c r="K17" s="79">
        <v>5</v>
      </c>
      <c r="L17" s="79">
        <v>5</v>
      </c>
      <c r="M17" s="79">
        <v>5</v>
      </c>
      <c r="N17" s="79">
        <v>5</v>
      </c>
      <c r="O17" s="79">
        <v>5</v>
      </c>
      <c r="P17" s="79">
        <v>5</v>
      </c>
      <c r="Q17" s="79">
        <v>5</v>
      </c>
      <c r="R17" s="79">
        <v>5</v>
      </c>
      <c r="S17" s="79"/>
      <c r="T17" s="78"/>
      <c r="U17" s="78"/>
      <c r="V17" s="94">
        <f t="shared" si="0"/>
        <v>5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13</v>
      </c>
      <c r="AC17" s="123">
        <f t="shared" si="7"/>
        <v>13</v>
      </c>
      <c r="AD17" s="95">
        <f t="shared" si="8"/>
        <v>5</v>
      </c>
      <c r="AE17" s="96">
        <f t="shared" si="9"/>
        <v>0</v>
      </c>
      <c r="AF17" s="17"/>
      <c r="AG17" s="85">
        <f t="shared" si="10"/>
        <v>5</v>
      </c>
      <c r="AH17" s="85">
        <f t="shared" si="11"/>
        <v>5</v>
      </c>
      <c r="AI17" s="85">
        <f t="shared" si="12"/>
        <v>5</v>
      </c>
      <c r="AJ17" s="85">
        <f t="shared" si="13"/>
        <v>5</v>
      </c>
      <c r="AK17" s="85">
        <f t="shared" si="14"/>
        <v>5</v>
      </c>
      <c r="AL17" s="85">
        <f t="shared" si="15"/>
        <v>5</v>
      </c>
      <c r="AM17" s="85">
        <f t="shared" si="16"/>
        <v>5</v>
      </c>
      <c r="AN17" s="85">
        <f t="shared" si="17"/>
        <v>5</v>
      </c>
      <c r="AO17" s="85">
        <f t="shared" si="18"/>
        <v>5</v>
      </c>
      <c r="AP17" s="85">
        <f t="shared" si="19"/>
        <v>5</v>
      </c>
      <c r="AQ17" s="85">
        <f t="shared" si="20"/>
        <v>5</v>
      </c>
      <c r="AR17" s="85">
        <f t="shared" si="21"/>
        <v>5</v>
      </c>
      <c r="AS17" s="85">
        <f t="shared" si="22"/>
        <v>5</v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17.399999999999999" x14ac:dyDescent="0.3">
      <c r="A18" s="73">
        <v>13</v>
      </c>
      <c r="B18" s="190"/>
      <c r="C18" s="276" t="s">
        <v>31</v>
      </c>
      <c r="D18" s="380" t="s">
        <v>1278</v>
      </c>
      <c r="E18" s="77">
        <v>2543</v>
      </c>
      <c r="F18" s="79">
        <v>5</v>
      </c>
      <c r="G18" s="79">
        <v>4</v>
      </c>
      <c r="H18" s="79">
        <v>4</v>
      </c>
      <c r="I18" s="79">
        <v>4</v>
      </c>
      <c r="J18" s="79">
        <v>5</v>
      </c>
      <c r="K18" s="79">
        <v>4</v>
      </c>
      <c r="L18" s="79">
        <v>5</v>
      </c>
      <c r="M18" s="79">
        <v>5</v>
      </c>
      <c r="N18" s="79">
        <v>4</v>
      </c>
      <c r="O18" s="79">
        <v>5</v>
      </c>
      <c r="P18" s="79">
        <v>5</v>
      </c>
      <c r="Q18" s="79">
        <v>4</v>
      </c>
      <c r="R18" s="79">
        <v>4</v>
      </c>
      <c r="S18" s="79"/>
      <c r="T18" s="78"/>
      <c r="U18" s="78"/>
      <c r="V18" s="94">
        <f t="shared" si="0"/>
        <v>4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7</v>
      </c>
      <c r="AB18" s="123">
        <f t="shared" si="6"/>
        <v>6</v>
      </c>
      <c r="AC18" s="123">
        <f t="shared" si="7"/>
        <v>13</v>
      </c>
      <c r="AD18" s="95">
        <f t="shared" si="8"/>
        <v>4.4615384615384617</v>
      </c>
      <c r="AE18" s="96">
        <f t="shared" si="9"/>
        <v>0</v>
      </c>
      <c r="AF18" s="17"/>
      <c r="AG18" s="85">
        <f t="shared" si="10"/>
        <v>5</v>
      </c>
      <c r="AH18" s="85">
        <f t="shared" si="11"/>
        <v>4</v>
      </c>
      <c r="AI18" s="85">
        <f t="shared" si="12"/>
        <v>4</v>
      </c>
      <c r="AJ18" s="85">
        <f t="shared" si="13"/>
        <v>4</v>
      </c>
      <c r="AK18" s="85">
        <f t="shared" si="14"/>
        <v>5</v>
      </c>
      <c r="AL18" s="85">
        <f t="shared" si="15"/>
        <v>4</v>
      </c>
      <c r="AM18" s="85">
        <f t="shared" si="16"/>
        <v>5</v>
      </c>
      <c r="AN18" s="85">
        <f t="shared" si="17"/>
        <v>5</v>
      </c>
      <c r="AO18" s="85">
        <f t="shared" si="18"/>
        <v>4</v>
      </c>
      <c r="AP18" s="85">
        <f t="shared" si="19"/>
        <v>5</v>
      </c>
      <c r="AQ18" s="85">
        <f t="shared" si="20"/>
        <v>5</v>
      </c>
      <c r="AR18" s="85">
        <f t="shared" si="21"/>
        <v>4</v>
      </c>
      <c r="AS18" s="85">
        <f t="shared" si="22"/>
        <v>4</v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17.399999999999999" x14ac:dyDescent="0.3">
      <c r="A19" s="73">
        <v>14</v>
      </c>
      <c r="B19" s="190"/>
      <c r="C19" s="276" t="s">
        <v>31</v>
      </c>
      <c r="D19" s="277" t="s">
        <v>1279</v>
      </c>
      <c r="E19" s="77">
        <v>2543</v>
      </c>
      <c r="F19" s="79">
        <v>5</v>
      </c>
      <c r="G19" s="79">
        <v>4</v>
      </c>
      <c r="H19" s="79">
        <v>4</v>
      </c>
      <c r="I19" s="79">
        <v>4</v>
      </c>
      <c r="J19" s="79">
        <v>3</v>
      </c>
      <c r="K19" s="79">
        <v>4</v>
      </c>
      <c r="L19" s="79">
        <v>4</v>
      </c>
      <c r="M19" s="79">
        <v>4</v>
      </c>
      <c r="N19" s="79">
        <v>3</v>
      </c>
      <c r="O19" s="79">
        <v>3</v>
      </c>
      <c r="P19" s="79">
        <v>3</v>
      </c>
      <c r="Q19" s="79">
        <v>4</v>
      </c>
      <c r="R19" s="79">
        <v>4</v>
      </c>
      <c r="S19" s="79"/>
      <c r="T19" s="78"/>
      <c r="U19" s="78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4</v>
      </c>
      <c r="AA19" s="123">
        <f t="shared" si="5"/>
        <v>8</v>
      </c>
      <c r="AB19" s="123">
        <f t="shared" si="6"/>
        <v>1</v>
      </c>
      <c r="AC19" s="123">
        <f t="shared" si="7"/>
        <v>13</v>
      </c>
      <c r="AD19" s="95">
        <f t="shared" si="8"/>
        <v>3.7692307692307692</v>
      </c>
      <c r="AE19" s="96">
        <f t="shared" si="9"/>
        <v>0</v>
      </c>
      <c r="AF19" s="17"/>
      <c r="AG19" s="85">
        <f t="shared" si="10"/>
        <v>5</v>
      </c>
      <c r="AH19" s="85">
        <f t="shared" si="11"/>
        <v>4</v>
      </c>
      <c r="AI19" s="85">
        <f t="shared" si="12"/>
        <v>4</v>
      </c>
      <c r="AJ19" s="85">
        <f t="shared" si="13"/>
        <v>4</v>
      </c>
      <c r="AK19" s="85">
        <f t="shared" si="14"/>
        <v>3</v>
      </c>
      <c r="AL19" s="85">
        <f t="shared" si="15"/>
        <v>4</v>
      </c>
      <c r="AM19" s="85">
        <f t="shared" si="16"/>
        <v>4</v>
      </c>
      <c r="AN19" s="85">
        <f t="shared" si="17"/>
        <v>4</v>
      </c>
      <c r="AO19" s="85">
        <f t="shared" si="18"/>
        <v>3</v>
      </c>
      <c r="AP19" s="85">
        <f t="shared" si="19"/>
        <v>3</v>
      </c>
      <c r="AQ19" s="85">
        <f t="shared" si="20"/>
        <v>3</v>
      </c>
      <c r="AR19" s="85">
        <f t="shared" si="21"/>
        <v>4</v>
      </c>
      <c r="AS19" s="85">
        <f t="shared" si="22"/>
        <v>4</v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17.399999999999999" x14ac:dyDescent="0.3">
      <c r="A20" s="73">
        <v>15</v>
      </c>
      <c r="B20" s="190"/>
      <c r="C20" s="276" t="s">
        <v>31</v>
      </c>
      <c r="D20" s="277" t="s">
        <v>1280</v>
      </c>
      <c r="E20" s="77">
        <v>2543</v>
      </c>
      <c r="F20" s="79">
        <v>5</v>
      </c>
      <c r="G20" s="79">
        <v>5</v>
      </c>
      <c r="H20" s="79">
        <v>4</v>
      </c>
      <c r="I20" s="79">
        <v>5</v>
      </c>
      <c r="J20" s="79">
        <v>5</v>
      </c>
      <c r="K20" s="79">
        <v>5</v>
      </c>
      <c r="L20" s="79">
        <v>5</v>
      </c>
      <c r="M20" s="79">
        <v>5</v>
      </c>
      <c r="N20" s="79">
        <v>5</v>
      </c>
      <c r="O20" s="79">
        <v>5</v>
      </c>
      <c r="P20" s="79">
        <v>5</v>
      </c>
      <c r="Q20" s="79">
        <v>5</v>
      </c>
      <c r="R20" s="79">
        <v>4</v>
      </c>
      <c r="S20" s="79"/>
      <c r="T20" s="78"/>
      <c r="U20" s="78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2</v>
      </c>
      <c r="AB20" s="123">
        <f t="shared" si="6"/>
        <v>11</v>
      </c>
      <c r="AC20" s="123">
        <f t="shared" si="7"/>
        <v>13</v>
      </c>
      <c r="AD20" s="95">
        <f t="shared" si="8"/>
        <v>4.8461538461538458</v>
      </c>
      <c r="AE20" s="96">
        <f t="shared" si="9"/>
        <v>0</v>
      </c>
      <c r="AF20" s="17"/>
      <c r="AG20" s="85">
        <f t="shared" si="10"/>
        <v>5</v>
      </c>
      <c r="AH20" s="85">
        <f t="shared" si="11"/>
        <v>5</v>
      </c>
      <c r="AI20" s="85">
        <f t="shared" si="12"/>
        <v>4</v>
      </c>
      <c r="AJ20" s="85">
        <f t="shared" si="13"/>
        <v>5</v>
      </c>
      <c r="AK20" s="85">
        <f t="shared" si="14"/>
        <v>5</v>
      </c>
      <c r="AL20" s="85">
        <f t="shared" si="15"/>
        <v>5</v>
      </c>
      <c r="AM20" s="85">
        <f t="shared" si="16"/>
        <v>5</v>
      </c>
      <c r="AN20" s="85">
        <f t="shared" si="17"/>
        <v>5</v>
      </c>
      <c r="AO20" s="85">
        <f t="shared" si="18"/>
        <v>5</v>
      </c>
      <c r="AP20" s="85">
        <f t="shared" si="19"/>
        <v>5</v>
      </c>
      <c r="AQ20" s="85">
        <f t="shared" si="20"/>
        <v>5</v>
      </c>
      <c r="AR20" s="85">
        <f t="shared" si="21"/>
        <v>5</v>
      </c>
      <c r="AS20" s="85">
        <f t="shared" si="22"/>
        <v>4</v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17.399999999999999" x14ac:dyDescent="0.3">
      <c r="A21" s="73">
        <v>16</v>
      </c>
      <c r="B21" s="190"/>
      <c r="C21" s="276" t="s">
        <v>31</v>
      </c>
      <c r="D21" s="277" t="s">
        <v>1281</v>
      </c>
      <c r="E21" s="77">
        <v>2543</v>
      </c>
      <c r="F21" s="79">
        <v>5</v>
      </c>
      <c r="G21" s="79">
        <v>4</v>
      </c>
      <c r="H21" s="79">
        <v>4</v>
      </c>
      <c r="I21" s="79">
        <v>4</v>
      </c>
      <c r="J21" s="79">
        <v>5</v>
      </c>
      <c r="K21" s="79">
        <v>5</v>
      </c>
      <c r="L21" s="79">
        <v>4</v>
      </c>
      <c r="M21" s="79">
        <v>5</v>
      </c>
      <c r="N21" s="79">
        <v>4</v>
      </c>
      <c r="O21" s="79">
        <v>4</v>
      </c>
      <c r="P21" s="79">
        <v>4</v>
      </c>
      <c r="Q21" s="79">
        <v>4</v>
      </c>
      <c r="R21" s="79">
        <v>4</v>
      </c>
      <c r="S21" s="79"/>
      <c r="T21" s="78"/>
      <c r="U21" s="78"/>
      <c r="V21" s="94">
        <f t="shared" si="0"/>
        <v>4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9</v>
      </c>
      <c r="AB21" s="123">
        <f t="shared" si="6"/>
        <v>4</v>
      </c>
      <c r="AC21" s="123">
        <f t="shared" si="7"/>
        <v>13</v>
      </c>
      <c r="AD21" s="95">
        <f t="shared" si="8"/>
        <v>4.3076923076923075</v>
      </c>
      <c r="AE21" s="96">
        <f t="shared" si="9"/>
        <v>0</v>
      </c>
      <c r="AF21" s="17"/>
      <c r="AG21" s="85">
        <f t="shared" si="10"/>
        <v>5</v>
      </c>
      <c r="AH21" s="85">
        <f t="shared" si="11"/>
        <v>4</v>
      </c>
      <c r="AI21" s="85">
        <f t="shared" si="12"/>
        <v>4</v>
      </c>
      <c r="AJ21" s="85">
        <f t="shared" si="13"/>
        <v>4</v>
      </c>
      <c r="AK21" s="85">
        <f t="shared" si="14"/>
        <v>5</v>
      </c>
      <c r="AL21" s="85">
        <f t="shared" si="15"/>
        <v>5</v>
      </c>
      <c r="AM21" s="85">
        <f t="shared" si="16"/>
        <v>4</v>
      </c>
      <c r="AN21" s="85">
        <f t="shared" si="17"/>
        <v>5</v>
      </c>
      <c r="AO21" s="85">
        <f t="shared" si="18"/>
        <v>4</v>
      </c>
      <c r="AP21" s="85">
        <f t="shared" si="19"/>
        <v>4</v>
      </c>
      <c r="AQ21" s="85">
        <f t="shared" si="20"/>
        <v>4</v>
      </c>
      <c r="AR21" s="85">
        <f t="shared" si="21"/>
        <v>4</v>
      </c>
      <c r="AS21" s="85">
        <f t="shared" si="22"/>
        <v>4</v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17.399999999999999" x14ac:dyDescent="0.3">
      <c r="A22" s="73">
        <v>17</v>
      </c>
      <c r="B22" s="190"/>
      <c r="C22" s="276" t="s">
        <v>31</v>
      </c>
      <c r="D22" s="277" t="s">
        <v>1282</v>
      </c>
      <c r="E22" s="77">
        <v>2543</v>
      </c>
      <c r="F22" s="79">
        <v>5</v>
      </c>
      <c r="G22" s="79">
        <v>4</v>
      </c>
      <c r="H22" s="79">
        <v>4</v>
      </c>
      <c r="I22" s="79">
        <v>5</v>
      </c>
      <c r="J22" s="79">
        <v>4</v>
      </c>
      <c r="K22" s="79">
        <v>4</v>
      </c>
      <c r="L22" s="79">
        <v>4</v>
      </c>
      <c r="M22" s="79">
        <v>4</v>
      </c>
      <c r="N22" s="79">
        <v>4</v>
      </c>
      <c r="O22" s="79">
        <v>5</v>
      </c>
      <c r="P22" s="79">
        <v>4</v>
      </c>
      <c r="Q22" s="79">
        <v>5</v>
      </c>
      <c r="R22" s="79">
        <v>4</v>
      </c>
      <c r="S22" s="79"/>
      <c r="T22" s="78"/>
      <c r="U22" s="78"/>
      <c r="V22" s="94">
        <f t="shared" si="0"/>
        <v>4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9</v>
      </c>
      <c r="AB22" s="123">
        <f t="shared" si="6"/>
        <v>4</v>
      </c>
      <c r="AC22" s="123">
        <f t="shared" si="7"/>
        <v>13</v>
      </c>
      <c r="AD22" s="95">
        <f t="shared" si="8"/>
        <v>4.3076923076923075</v>
      </c>
      <c r="AE22" s="96">
        <f t="shared" si="9"/>
        <v>0</v>
      </c>
      <c r="AF22" s="17"/>
      <c r="AG22" s="85">
        <f t="shared" si="10"/>
        <v>5</v>
      </c>
      <c r="AH22" s="85">
        <f t="shared" si="11"/>
        <v>4</v>
      </c>
      <c r="AI22" s="85">
        <f t="shared" si="12"/>
        <v>4</v>
      </c>
      <c r="AJ22" s="85">
        <f t="shared" si="13"/>
        <v>5</v>
      </c>
      <c r="AK22" s="85">
        <f t="shared" si="14"/>
        <v>4</v>
      </c>
      <c r="AL22" s="85">
        <f t="shared" si="15"/>
        <v>4</v>
      </c>
      <c r="AM22" s="85">
        <f t="shared" si="16"/>
        <v>4</v>
      </c>
      <c r="AN22" s="85">
        <f t="shared" si="17"/>
        <v>4</v>
      </c>
      <c r="AO22" s="85">
        <f t="shared" si="18"/>
        <v>4</v>
      </c>
      <c r="AP22" s="85">
        <f t="shared" si="19"/>
        <v>5</v>
      </c>
      <c r="AQ22" s="85">
        <f t="shared" si="20"/>
        <v>4</v>
      </c>
      <c r="AR22" s="85">
        <f t="shared" si="21"/>
        <v>5</v>
      </c>
      <c r="AS22" s="85">
        <f t="shared" si="22"/>
        <v>4</v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17.399999999999999" x14ac:dyDescent="0.3">
      <c r="A23" s="73">
        <v>18</v>
      </c>
      <c r="B23" s="190"/>
      <c r="C23" s="276" t="s">
        <v>110</v>
      </c>
      <c r="D23" s="277" t="s">
        <v>1283</v>
      </c>
      <c r="E23" s="77">
        <v>2543</v>
      </c>
      <c r="F23" s="79">
        <v>5</v>
      </c>
      <c r="G23" s="79">
        <v>4</v>
      </c>
      <c r="H23" s="79">
        <v>4</v>
      </c>
      <c r="I23" s="79">
        <v>4</v>
      </c>
      <c r="J23" s="79">
        <v>3</v>
      </c>
      <c r="K23" s="79">
        <v>4</v>
      </c>
      <c r="L23" s="79">
        <v>5</v>
      </c>
      <c r="M23" s="79">
        <v>4</v>
      </c>
      <c r="N23" s="79">
        <v>4</v>
      </c>
      <c r="O23" s="79">
        <v>3</v>
      </c>
      <c r="P23" s="79">
        <v>3</v>
      </c>
      <c r="Q23" s="79">
        <v>4</v>
      </c>
      <c r="R23" s="79">
        <v>4</v>
      </c>
      <c r="S23" s="79"/>
      <c r="T23" s="78"/>
      <c r="U23" s="78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3</v>
      </c>
      <c r="AA23" s="123">
        <f t="shared" si="5"/>
        <v>8</v>
      </c>
      <c r="AB23" s="123">
        <f t="shared" si="6"/>
        <v>2</v>
      </c>
      <c r="AC23" s="123">
        <f t="shared" si="7"/>
        <v>13</v>
      </c>
      <c r="AD23" s="95">
        <f t="shared" si="8"/>
        <v>3.9230769230769229</v>
      </c>
      <c r="AE23" s="96">
        <f t="shared" si="9"/>
        <v>0</v>
      </c>
      <c r="AF23" s="17"/>
      <c r="AG23" s="85">
        <f t="shared" si="10"/>
        <v>5</v>
      </c>
      <c r="AH23" s="85">
        <f t="shared" si="11"/>
        <v>4</v>
      </c>
      <c r="AI23" s="85">
        <f t="shared" si="12"/>
        <v>4</v>
      </c>
      <c r="AJ23" s="85">
        <f t="shared" si="13"/>
        <v>4</v>
      </c>
      <c r="AK23" s="85">
        <f t="shared" si="14"/>
        <v>3</v>
      </c>
      <c r="AL23" s="85">
        <f t="shared" si="15"/>
        <v>4</v>
      </c>
      <c r="AM23" s="85">
        <f t="shared" si="16"/>
        <v>5</v>
      </c>
      <c r="AN23" s="85">
        <f t="shared" si="17"/>
        <v>4</v>
      </c>
      <c r="AO23" s="85">
        <f t="shared" si="18"/>
        <v>4</v>
      </c>
      <c r="AP23" s="85">
        <f t="shared" si="19"/>
        <v>3</v>
      </c>
      <c r="AQ23" s="85">
        <f t="shared" si="20"/>
        <v>3</v>
      </c>
      <c r="AR23" s="85">
        <f t="shared" si="21"/>
        <v>4</v>
      </c>
      <c r="AS23" s="85">
        <f t="shared" si="22"/>
        <v>4</v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17.399999999999999" x14ac:dyDescent="0.3">
      <c r="A24" s="73">
        <v>19</v>
      </c>
      <c r="B24" s="190"/>
      <c r="C24" s="276" t="s">
        <v>31</v>
      </c>
      <c r="D24" s="277" t="s">
        <v>1284</v>
      </c>
      <c r="E24" s="77">
        <v>2543</v>
      </c>
      <c r="F24" s="79">
        <v>5</v>
      </c>
      <c r="G24" s="79">
        <v>5</v>
      </c>
      <c r="H24" s="79">
        <v>5</v>
      </c>
      <c r="I24" s="79">
        <v>5</v>
      </c>
      <c r="J24" s="79">
        <v>5</v>
      </c>
      <c r="K24" s="79">
        <v>5</v>
      </c>
      <c r="L24" s="79">
        <v>5</v>
      </c>
      <c r="M24" s="79">
        <v>5</v>
      </c>
      <c r="N24" s="79">
        <v>5</v>
      </c>
      <c r="O24" s="79">
        <v>4</v>
      </c>
      <c r="P24" s="79">
        <v>5</v>
      </c>
      <c r="Q24" s="79">
        <v>5</v>
      </c>
      <c r="R24" s="79">
        <v>4</v>
      </c>
      <c r="S24" s="79"/>
      <c r="T24" s="78"/>
      <c r="U24" s="78"/>
      <c r="V24" s="94">
        <f t="shared" si="0"/>
        <v>4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2</v>
      </c>
      <c r="AB24" s="123">
        <f t="shared" si="6"/>
        <v>11</v>
      </c>
      <c r="AC24" s="123">
        <f t="shared" si="7"/>
        <v>13</v>
      </c>
      <c r="AD24" s="95">
        <f t="shared" si="8"/>
        <v>4.8461538461538458</v>
      </c>
      <c r="AE24" s="96">
        <f t="shared" si="9"/>
        <v>0</v>
      </c>
      <c r="AF24" s="17"/>
      <c r="AG24" s="85">
        <f t="shared" si="10"/>
        <v>5</v>
      </c>
      <c r="AH24" s="85">
        <f t="shared" si="11"/>
        <v>5</v>
      </c>
      <c r="AI24" s="85">
        <f t="shared" si="12"/>
        <v>5</v>
      </c>
      <c r="AJ24" s="85">
        <f t="shared" si="13"/>
        <v>5</v>
      </c>
      <c r="AK24" s="85">
        <f t="shared" si="14"/>
        <v>5</v>
      </c>
      <c r="AL24" s="85">
        <f t="shared" si="15"/>
        <v>5</v>
      </c>
      <c r="AM24" s="85">
        <f t="shared" si="16"/>
        <v>5</v>
      </c>
      <c r="AN24" s="85">
        <f t="shared" si="17"/>
        <v>5</v>
      </c>
      <c r="AO24" s="85">
        <f t="shared" si="18"/>
        <v>5</v>
      </c>
      <c r="AP24" s="85">
        <f t="shared" si="19"/>
        <v>4</v>
      </c>
      <c r="AQ24" s="85">
        <f t="shared" si="20"/>
        <v>5</v>
      </c>
      <c r="AR24" s="85">
        <f t="shared" si="21"/>
        <v>5</v>
      </c>
      <c r="AS24" s="85">
        <f t="shared" si="22"/>
        <v>4</v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17.399999999999999" x14ac:dyDescent="0.3">
      <c r="A25" s="73"/>
      <c r="B25" s="190"/>
      <c r="C25" s="276"/>
      <c r="D25" s="277"/>
      <c r="E25" s="77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8"/>
      <c r="Q25" s="78"/>
      <c r="R25" s="78"/>
      <c r="S25" s="78"/>
      <c r="T25" s="78"/>
      <c r="U25" s="78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17.399999999999999" x14ac:dyDescent="0.3">
      <c r="A26" s="73"/>
      <c r="B26" s="190"/>
      <c r="C26" s="276"/>
      <c r="D26" s="277"/>
      <c r="E26" s="77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17.399999999999999" x14ac:dyDescent="0.3">
      <c r="A27" s="73"/>
      <c r="B27" s="190"/>
      <c r="C27" s="276"/>
      <c r="D27" s="277"/>
      <c r="E27" s="77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17.399999999999999" x14ac:dyDescent="0.3">
      <c r="A28" s="73"/>
      <c r="B28" s="190"/>
      <c r="C28" s="386"/>
      <c r="D28" s="170"/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17.399999999999999" x14ac:dyDescent="0.3">
      <c r="A29" s="73"/>
      <c r="B29" s="190"/>
      <c r="C29" s="386"/>
      <c r="D29" s="170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95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7.399999999999999" x14ac:dyDescent="0.25">
      <c r="A30" s="73"/>
      <c r="B30" s="190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7.399999999999999" x14ac:dyDescent="0.3">
      <c r="A31" s="73"/>
      <c r="B31" s="190"/>
      <c r="C31" s="386"/>
      <c r="D31" s="170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7.399999999999999" x14ac:dyDescent="0.25">
      <c r="A32" s="73"/>
      <c r="B32" s="27"/>
      <c r="C32" s="27"/>
      <c r="D32" s="401"/>
      <c r="E32" s="77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4" t="str">
        <f t="shared" si="10"/>
        <v/>
      </c>
      <c r="AH32" s="204" t="str">
        <f t="shared" si="11"/>
        <v/>
      </c>
      <c r="AI32" s="204" t="str">
        <f t="shared" si="12"/>
        <v/>
      </c>
      <c r="AJ32" s="204" t="str">
        <f t="shared" si="13"/>
        <v/>
      </c>
      <c r="AK32" s="204" t="str">
        <f t="shared" si="14"/>
        <v/>
      </c>
      <c r="AL32" s="204" t="str">
        <f t="shared" si="15"/>
        <v/>
      </c>
      <c r="AM32" s="204" t="str">
        <f t="shared" si="16"/>
        <v/>
      </c>
      <c r="AN32" s="204" t="str">
        <f t="shared" si="17"/>
        <v/>
      </c>
      <c r="AO32" s="204" t="str">
        <f t="shared" si="18"/>
        <v/>
      </c>
      <c r="AP32" s="204" t="str">
        <f t="shared" si="19"/>
        <v/>
      </c>
      <c r="AQ32" s="204" t="str">
        <f t="shared" si="20"/>
        <v/>
      </c>
      <c r="AR32" s="204" t="str">
        <f t="shared" si="21"/>
        <v/>
      </c>
      <c r="AS32" s="204" t="str">
        <f t="shared" si="22"/>
        <v/>
      </c>
      <c r="AT32" s="204" t="str">
        <f t="shared" si="23"/>
        <v/>
      </c>
      <c r="AU32" s="204" t="str">
        <f t="shared" si="24"/>
        <v/>
      </c>
      <c r="AV32" s="204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7.399999999999999" x14ac:dyDescent="0.25">
      <c r="A33" s="73"/>
      <c r="B33" s="27"/>
      <c r="C33" s="27"/>
      <c r="D33" s="27"/>
      <c r="E33" s="77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4" t="str">
        <f t="shared" si="10"/>
        <v/>
      </c>
      <c r="AH33" s="204" t="str">
        <f t="shared" si="11"/>
        <v/>
      </c>
      <c r="AI33" s="204" t="str">
        <f t="shared" si="12"/>
        <v/>
      </c>
      <c r="AJ33" s="204" t="str">
        <f t="shared" si="13"/>
        <v/>
      </c>
      <c r="AK33" s="204" t="str">
        <f t="shared" si="14"/>
        <v/>
      </c>
      <c r="AL33" s="204" t="str">
        <f t="shared" si="15"/>
        <v/>
      </c>
      <c r="AM33" s="204" t="str">
        <f t="shared" si="16"/>
        <v/>
      </c>
      <c r="AN33" s="204" t="str">
        <f t="shared" si="17"/>
        <v/>
      </c>
      <c r="AO33" s="204" t="str">
        <f t="shared" si="18"/>
        <v/>
      </c>
      <c r="AP33" s="204" t="str">
        <f t="shared" si="19"/>
        <v/>
      </c>
      <c r="AQ33" s="204" t="str">
        <f t="shared" si="20"/>
        <v/>
      </c>
      <c r="AR33" s="204" t="str">
        <f t="shared" si="21"/>
        <v/>
      </c>
      <c r="AS33" s="204" t="str">
        <f t="shared" si="22"/>
        <v/>
      </c>
      <c r="AT33" s="204" t="str">
        <f t="shared" si="23"/>
        <v/>
      </c>
      <c r="AU33" s="204" t="str">
        <f t="shared" si="24"/>
        <v/>
      </c>
      <c r="AV33" s="204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7.399999999999999" x14ac:dyDescent="0.25">
      <c r="A34" s="73"/>
      <c r="B34" s="110"/>
      <c r="C34" s="110"/>
      <c r="D34" s="11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4" t="str">
        <f t="shared" si="10"/>
        <v/>
      </c>
      <c r="AH34" s="204" t="str">
        <f t="shared" si="11"/>
        <v/>
      </c>
      <c r="AI34" s="204" t="str">
        <f t="shared" si="12"/>
        <v/>
      </c>
      <c r="AJ34" s="204" t="str">
        <f t="shared" si="13"/>
        <v/>
      </c>
      <c r="AK34" s="204" t="str">
        <f t="shared" si="14"/>
        <v/>
      </c>
      <c r="AL34" s="204" t="str">
        <f t="shared" si="15"/>
        <v/>
      </c>
      <c r="AM34" s="204" t="str">
        <f t="shared" si="16"/>
        <v/>
      </c>
      <c r="AN34" s="204" t="str">
        <f t="shared" si="17"/>
        <v/>
      </c>
      <c r="AO34" s="204" t="str">
        <f t="shared" si="18"/>
        <v/>
      </c>
      <c r="AP34" s="204" t="str">
        <f t="shared" si="19"/>
        <v/>
      </c>
      <c r="AQ34" s="204" t="str">
        <f t="shared" si="20"/>
        <v/>
      </c>
      <c r="AR34" s="204" t="str">
        <f t="shared" si="21"/>
        <v/>
      </c>
      <c r="AS34" s="204" t="str">
        <f t="shared" si="22"/>
        <v/>
      </c>
      <c r="AT34" s="204" t="str">
        <f t="shared" si="23"/>
        <v/>
      </c>
      <c r="AU34" s="204" t="str">
        <f t="shared" si="24"/>
        <v/>
      </c>
      <c r="AV34" s="204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/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4" t="str">
        <f t="shared" si="10"/>
        <v/>
      </c>
      <c r="AH35" s="204" t="str">
        <f t="shared" si="11"/>
        <v/>
      </c>
      <c r="AI35" s="204" t="str">
        <f t="shared" si="12"/>
        <v/>
      </c>
      <c r="AJ35" s="204" t="str">
        <f t="shared" si="13"/>
        <v/>
      </c>
      <c r="AK35" s="204" t="str">
        <f t="shared" si="14"/>
        <v/>
      </c>
      <c r="AL35" s="204" t="str">
        <f t="shared" si="15"/>
        <v/>
      </c>
      <c r="AM35" s="204" t="str">
        <f t="shared" si="16"/>
        <v/>
      </c>
      <c r="AN35" s="204" t="str">
        <f t="shared" si="17"/>
        <v/>
      </c>
      <c r="AO35" s="204" t="str">
        <f t="shared" si="18"/>
        <v/>
      </c>
      <c r="AP35" s="204" t="str">
        <f t="shared" si="19"/>
        <v/>
      </c>
      <c r="AQ35" s="204" t="str">
        <f t="shared" si="20"/>
        <v/>
      </c>
      <c r="AR35" s="204" t="str">
        <f t="shared" si="21"/>
        <v/>
      </c>
      <c r="AS35" s="204" t="str">
        <f t="shared" si="22"/>
        <v/>
      </c>
      <c r="AT35" s="204" t="str">
        <f t="shared" si="23"/>
        <v/>
      </c>
      <c r="AU35" s="204" t="str">
        <f t="shared" si="24"/>
        <v/>
      </c>
      <c r="AV35" s="204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/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4" t="str">
        <f t="shared" si="10"/>
        <v/>
      </c>
      <c r="AH36" s="204" t="str">
        <f t="shared" si="11"/>
        <v/>
      </c>
      <c r="AI36" s="204" t="str">
        <f t="shared" si="12"/>
        <v/>
      </c>
      <c r="AJ36" s="204" t="str">
        <f t="shared" si="13"/>
        <v/>
      </c>
      <c r="AK36" s="204" t="str">
        <f t="shared" si="14"/>
        <v/>
      </c>
      <c r="AL36" s="204" t="str">
        <f t="shared" si="15"/>
        <v/>
      </c>
      <c r="AM36" s="204" t="str">
        <f t="shared" si="16"/>
        <v/>
      </c>
      <c r="AN36" s="204" t="str">
        <f t="shared" si="17"/>
        <v/>
      </c>
      <c r="AO36" s="204" t="str">
        <f t="shared" si="18"/>
        <v/>
      </c>
      <c r="AP36" s="204" t="str">
        <f t="shared" si="19"/>
        <v/>
      </c>
      <c r="AQ36" s="204" t="str">
        <f t="shared" si="20"/>
        <v/>
      </c>
      <c r="AR36" s="204" t="str">
        <f t="shared" si="21"/>
        <v/>
      </c>
      <c r="AS36" s="204" t="str">
        <f t="shared" si="22"/>
        <v/>
      </c>
      <c r="AT36" s="204" t="str">
        <f t="shared" si="23"/>
        <v/>
      </c>
      <c r="AU36" s="204" t="str">
        <f t="shared" si="24"/>
        <v/>
      </c>
      <c r="AV36" s="204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COUNTIF(E6:E36,"2543")</f>
        <v>19</v>
      </c>
      <c r="F37" s="79"/>
      <c r="G37" s="79"/>
      <c r="H37" s="79"/>
      <c r="I37" s="79"/>
      <c r="J37" s="78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4" t="str">
        <f t="shared" si="10"/>
        <v/>
      </c>
      <c r="AH37" s="204" t="str">
        <f t="shared" si="11"/>
        <v/>
      </c>
      <c r="AI37" s="204" t="str">
        <f t="shared" si="12"/>
        <v/>
      </c>
      <c r="AJ37" s="204" t="str">
        <f t="shared" si="13"/>
        <v/>
      </c>
      <c r="AK37" s="204" t="str">
        <f t="shared" si="14"/>
        <v/>
      </c>
      <c r="AL37" s="204" t="str">
        <f t="shared" si="15"/>
        <v/>
      </c>
      <c r="AM37" s="204" t="str">
        <f t="shared" si="16"/>
        <v/>
      </c>
      <c r="AN37" s="204" t="str">
        <f t="shared" si="17"/>
        <v/>
      </c>
      <c r="AO37" s="204" t="str">
        <f t="shared" si="18"/>
        <v/>
      </c>
      <c r="AP37" s="204" t="str">
        <f t="shared" si="19"/>
        <v/>
      </c>
      <c r="AQ37" s="204" t="str">
        <f t="shared" si="20"/>
        <v/>
      </c>
      <c r="AR37" s="204" t="str">
        <f t="shared" si="21"/>
        <v/>
      </c>
      <c r="AS37" s="204" t="str">
        <f t="shared" si="22"/>
        <v/>
      </c>
      <c r="AT37" s="204" t="str">
        <f t="shared" si="23"/>
        <v/>
      </c>
      <c r="AU37" s="204" t="str">
        <f t="shared" si="24"/>
        <v/>
      </c>
      <c r="AV37" s="204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62</v>
      </c>
      <c r="D38" s="119"/>
      <c r="E38" s="116"/>
      <c r="F38" s="120">
        <f t="array" ref="F38:U45">AG38:AV45</f>
        <v>4.9473684210526319</v>
      </c>
      <c r="G38" s="120">
        <v>4.5789473684210522</v>
      </c>
      <c r="H38" s="120">
        <v>4.3157894736842106</v>
      </c>
      <c r="I38" s="120">
        <v>4.4210526315789478</v>
      </c>
      <c r="J38" s="279">
        <v>4.5789473684210522</v>
      </c>
      <c r="K38" s="120">
        <v>4.4736842105263159</v>
      </c>
      <c r="L38" s="120">
        <v>4.6315789473684212</v>
      </c>
      <c r="M38" s="120">
        <v>4.6842105263157894</v>
      </c>
      <c r="N38" s="120">
        <v>4.2631578947368425</v>
      </c>
      <c r="O38" s="121">
        <v>4.2105263157894735</v>
      </c>
      <c r="P38" s="122">
        <v>4.1052631578947372</v>
      </c>
      <c r="Q38" s="122">
        <v>4.3684210526315788</v>
      </c>
      <c r="R38" s="122">
        <v>4.2105263157894735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сводн.!T40</f>
        <v>2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13</v>
      </c>
      <c r="AA38" s="123">
        <f>SUM(AA6:AA37)</f>
        <v>111</v>
      </c>
      <c r="AB38" s="123">
        <f>SUM(AB6:AB37)</f>
        <v>123</v>
      </c>
      <c r="AC38" s="123">
        <f t="shared" si="7"/>
        <v>247</v>
      </c>
      <c r="AD38" s="95">
        <f t="shared" si="8"/>
        <v>4.4453441295546563</v>
      </c>
      <c r="AE38" s="124"/>
      <c r="AF38" s="17"/>
      <c r="AG38" s="125">
        <f t="shared" ref="AG38:AV38" si="28">IF(COUNT(AG6:AG37)=0," ",SUM(AG6:AG37)/COUNT(AG6:AG37))</f>
        <v>4.9473684210526319</v>
      </c>
      <c r="AH38" s="125">
        <f t="shared" si="28"/>
        <v>4.5789473684210522</v>
      </c>
      <c r="AI38" s="125">
        <f t="shared" si="28"/>
        <v>4.3157894736842106</v>
      </c>
      <c r="AJ38" s="125">
        <f t="shared" si="28"/>
        <v>4.4210526315789478</v>
      </c>
      <c r="AK38" s="125">
        <f t="shared" si="28"/>
        <v>4.5789473684210522</v>
      </c>
      <c r="AL38" s="125">
        <f t="shared" si="28"/>
        <v>4.4736842105263159</v>
      </c>
      <c r="AM38" s="125">
        <f t="shared" si="28"/>
        <v>4.6315789473684212</v>
      </c>
      <c r="AN38" s="125">
        <f t="shared" si="28"/>
        <v>4.6842105263157894</v>
      </c>
      <c r="AO38" s="125">
        <f t="shared" si="28"/>
        <v>4.2631578947368425</v>
      </c>
      <c r="AP38" s="125">
        <f t="shared" si="28"/>
        <v>4.2105263157894735</v>
      </c>
      <c r="AQ38" s="125">
        <f t="shared" si="28"/>
        <v>4.1052631578947372</v>
      </c>
      <c r="AR38" s="125">
        <f t="shared" si="28"/>
        <v>4.3684210526315788</v>
      </c>
      <c r="AS38" s="125">
        <f t="shared" si="28"/>
        <v>4.2105263157894735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63</v>
      </c>
      <c r="D39" s="128"/>
      <c r="E39" s="129"/>
      <c r="F39" s="130">
        <v>18</v>
      </c>
      <c r="G39" s="130">
        <v>11</v>
      </c>
      <c r="H39" s="130">
        <v>6</v>
      </c>
      <c r="I39" s="130">
        <v>8</v>
      </c>
      <c r="J39" s="284">
        <v>13</v>
      </c>
      <c r="K39" s="130">
        <v>9</v>
      </c>
      <c r="L39" s="130">
        <v>12</v>
      </c>
      <c r="M39" s="130">
        <v>13</v>
      </c>
      <c r="N39" s="130">
        <v>7</v>
      </c>
      <c r="O39" s="131">
        <v>8</v>
      </c>
      <c r="P39" s="131">
        <v>7</v>
      </c>
      <c r="Q39" s="131">
        <v>7</v>
      </c>
      <c r="R39" s="131">
        <v>4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4</v>
      </c>
      <c r="W39" s="133"/>
      <c r="X39" s="134">
        <f>SUM(X38:AB38)</f>
        <v>247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9">IF(COUNTIF(AG6:AG37,5)=0,"0",COUNTIF(AG6:AG37,5))</f>
        <v>18</v>
      </c>
      <c r="AH39" s="137">
        <f t="shared" si="29"/>
        <v>11</v>
      </c>
      <c r="AI39" s="137">
        <f t="shared" si="29"/>
        <v>6</v>
      </c>
      <c r="AJ39" s="137">
        <f t="shared" si="29"/>
        <v>8</v>
      </c>
      <c r="AK39" s="137">
        <f t="shared" si="29"/>
        <v>13</v>
      </c>
      <c r="AL39" s="137">
        <f t="shared" si="29"/>
        <v>9</v>
      </c>
      <c r="AM39" s="137">
        <f t="shared" si="29"/>
        <v>12</v>
      </c>
      <c r="AN39" s="137">
        <f t="shared" si="29"/>
        <v>13</v>
      </c>
      <c r="AO39" s="137">
        <f t="shared" si="29"/>
        <v>7</v>
      </c>
      <c r="AP39" s="137">
        <f t="shared" si="29"/>
        <v>8</v>
      </c>
      <c r="AQ39" s="137">
        <f t="shared" si="29"/>
        <v>7</v>
      </c>
      <c r="AR39" s="137">
        <f t="shared" si="29"/>
        <v>7</v>
      </c>
      <c r="AS39" s="137">
        <f t="shared" si="29"/>
        <v>4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64</v>
      </c>
      <c r="D40" s="143"/>
      <c r="E40" s="144"/>
      <c r="F40" s="145">
        <v>1</v>
      </c>
      <c r="G40" s="145">
        <v>8</v>
      </c>
      <c r="H40" s="145">
        <v>13</v>
      </c>
      <c r="I40" s="145">
        <v>11</v>
      </c>
      <c r="J40" s="294">
        <v>4</v>
      </c>
      <c r="K40" s="145">
        <v>10</v>
      </c>
      <c r="L40" s="145">
        <v>7</v>
      </c>
      <c r="M40" s="145">
        <v>6</v>
      </c>
      <c r="N40" s="145">
        <v>10</v>
      </c>
      <c r="O40" s="146">
        <v>7</v>
      </c>
      <c r="P40" s="146">
        <v>7</v>
      </c>
      <c r="Q40" s="146">
        <v>12</v>
      </c>
      <c r="R40" s="146">
        <v>15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8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1</v>
      </c>
      <c r="AA40" s="148" t="str">
        <f>IF(COUNTIF(AA6:AA37,4)=0," ",COUNTIF(AA6:AA37,4))</f>
        <v xml:space="preserve"> </v>
      </c>
      <c r="AB40" s="148">
        <f>IF(COUNTIF(AB6:AB37,4)=0," ",COUNTIF(AB6:AB37,4))</f>
        <v>5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30">IF(COUNTIF(AG6:AG37,4)=0,"0",COUNTIF(AG6:AG37,4))</f>
        <v>1</v>
      </c>
      <c r="AH40" s="148">
        <f t="shared" si="30"/>
        <v>8</v>
      </c>
      <c r="AI40" s="148">
        <f t="shared" si="30"/>
        <v>13</v>
      </c>
      <c r="AJ40" s="148">
        <f t="shared" si="30"/>
        <v>11</v>
      </c>
      <c r="AK40" s="148">
        <f t="shared" si="30"/>
        <v>4</v>
      </c>
      <c r="AL40" s="148">
        <f t="shared" si="30"/>
        <v>10</v>
      </c>
      <c r="AM40" s="148">
        <f t="shared" si="30"/>
        <v>7</v>
      </c>
      <c r="AN40" s="148">
        <f t="shared" si="30"/>
        <v>6</v>
      </c>
      <c r="AO40" s="148">
        <f t="shared" si="30"/>
        <v>10</v>
      </c>
      <c r="AP40" s="148">
        <f t="shared" si="30"/>
        <v>7</v>
      </c>
      <c r="AQ40" s="148">
        <f t="shared" si="30"/>
        <v>7</v>
      </c>
      <c r="AR40" s="148">
        <f t="shared" si="30"/>
        <v>12</v>
      </c>
      <c r="AS40" s="148">
        <f t="shared" si="30"/>
        <v>15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65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303">
        <v>2</v>
      </c>
      <c r="K41" s="158" t="str">
        <v>0</v>
      </c>
      <c r="L41" s="158" t="str">
        <v>0</v>
      </c>
      <c r="M41" s="158" t="str">
        <v>0</v>
      </c>
      <c r="N41" s="158">
        <v>2</v>
      </c>
      <c r="O41" s="159">
        <v>4</v>
      </c>
      <c r="P41" s="159">
        <v>5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7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1</v>
      </c>
      <c r="AA41" s="161" t="str">
        <f>IF(COUNTIF(AA6:AA37,3)=0," ",COUNTIF(AA6:AA37,3))</f>
        <v xml:space="preserve"> </v>
      </c>
      <c r="AB41" s="161">
        <f>IF(COUNTIF(AB6:AB37,3)=0," ",COUNTIF(AB6:AB37,3))</f>
        <v>3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>
        <f t="shared" si="31"/>
        <v>2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>
        <f t="shared" si="31"/>
        <v>2</v>
      </c>
      <c r="AP41" s="161">
        <f t="shared" si="31"/>
        <v>4</v>
      </c>
      <c r="AQ41" s="161">
        <f t="shared" si="31"/>
        <v>5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66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8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1</v>
      </c>
      <c r="AA42" s="80">
        <f>IF(COUNTIF(AA6:AA37,2)=0," ",COUNTIF(AA6:AA37,2))</f>
        <v>2</v>
      </c>
      <c r="AB42" s="80">
        <f>IF(COUNTIF(AB6:AB37,2)=0," ",COUNTIF(AB6:AB37,2))</f>
        <v>1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67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8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COUNTBLANK(AD6:AD27)</f>
        <v>3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68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8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69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8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1048576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44019.541676273147</v>
      </c>
      <c r="E1" s="39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390"/>
      <c r="F2" s="402" t="s">
        <v>760</v>
      </c>
      <c r="G2" s="402"/>
      <c r="H2" s="402"/>
      <c r="I2" s="402"/>
      <c r="J2" s="402"/>
      <c r="K2" s="402"/>
      <c r="L2" s="402"/>
      <c r="M2" s="372" t="s">
        <v>2</v>
      </c>
      <c r="N2" s="372"/>
      <c r="O2" s="372"/>
      <c r="P2" s="372"/>
      <c r="Q2" s="403"/>
      <c r="R2" s="333" t="s">
        <v>277</v>
      </c>
      <c r="S2" s="216"/>
      <c r="T2" s="324"/>
      <c r="U2" s="32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2592</v>
      </c>
      <c r="B3" s="29"/>
      <c r="C3" s="29"/>
      <c r="D3" s="30" t="s">
        <v>3</v>
      </c>
      <c r="E3" s="31"/>
      <c r="F3" s="187" t="s">
        <v>1285</v>
      </c>
      <c r="G3" s="187" t="s">
        <v>1286</v>
      </c>
      <c r="H3" s="187" t="s">
        <v>1157</v>
      </c>
      <c r="I3" s="187" t="s">
        <v>1084</v>
      </c>
      <c r="J3" s="187"/>
      <c r="K3" s="187" t="s">
        <v>459</v>
      </c>
      <c r="L3" s="187" t="s">
        <v>1119</v>
      </c>
      <c r="M3" s="187" t="s">
        <v>694</v>
      </c>
      <c r="N3" s="187" t="s">
        <v>693</v>
      </c>
      <c r="O3" s="187" t="s">
        <v>762</v>
      </c>
      <c r="P3" s="187" t="s">
        <v>1051</v>
      </c>
      <c r="Q3" s="187" t="s">
        <v>639</v>
      </c>
      <c r="R3" s="194" t="s">
        <v>278</v>
      </c>
      <c r="S3" s="194"/>
      <c r="T3" s="319"/>
      <c r="U3" s="194"/>
      <c r="V3" s="251"/>
      <c r="W3" s="252"/>
      <c r="X3" s="252"/>
      <c r="Y3" s="253"/>
      <c r="Z3" s="253"/>
      <c r="AA3" s="253"/>
      <c r="AB3" s="254"/>
      <c r="AC3" s="254"/>
      <c r="AD3" s="255" t="s">
        <v>11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12</v>
      </c>
      <c r="E4" s="31"/>
      <c r="F4" s="44"/>
      <c r="G4" s="48"/>
      <c r="H4" s="44"/>
      <c r="I4" s="44"/>
      <c r="J4" s="44"/>
      <c r="K4" s="44"/>
      <c r="L4" s="48"/>
      <c r="M4" s="48"/>
      <c r="N4" s="44"/>
      <c r="O4" s="48"/>
      <c r="P4" s="48"/>
      <c r="Q4" s="404"/>
      <c r="R4" s="45"/>
      <c r="S4" s="45"/>
      <c r="T4" s="46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9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79.8" x14ac:dyDescent="0.25">
      <c r="A5" s="51" t="s">
        <v>13</v>
      </c>
      <c r="B5" s="52" t="s">
        <v>14</v>
      </c>
      <c r="C5" s="53" t="s">
        <v>15</v>
      </c>
      <c r="D5" s="54" t="s">
        <v>16</v>
      </c>
      <c r="E5" s="55" t="s">
        <v>17</v>
      </c>
      <c r="F5" s="61" t="s">
        <v>1007</v>
      </c>
      <c r="G5" s="399" t="s">
        <v>1009</v>
      </c>
      <c r="H5" s="61" t="s">
        <v>1159</v>
      </c>
      <c r="I5" s="61" t="s">
        <v>1008</v>
      </c>
      <c r="J5" s="61" t="s">
        <v>20</v>
      </c>
      <c r="K5" s="399" t="s">
        <v>1010</v>
      </c>
      <c r="L5" s="399" t="s">
        <v>1013</v>
      </c>
      <c r="M5" s="399" t="s">
        <v>1287</v>
      </c>
      <c r="N5" s="400" t="s">
        <v>766</v>
      </c>
      <c r="O5" s="399" t="s">
        <v>1011</v>
      </c>
      <c r="P5" s="61" t="s">
        <v>1016</v>
      </c>
      <c r="Q5" s="61" t="s">
        <v>1288</v>
      </c>
      <c r="R5" s="56" t="s">
        <v>766</v>
      </c>
      <c r="S5" s="57"/>
      <c r="T5" s="57"/>
      <c r="U5" s="57"/>
      <c r="V5" s="387" t="s">
        <v>24</v>
      </c>
      <c r="W5" s="263" t="s">
        <v>25</v>
      </c>
      <c r="X5" s="263" t="s">
        <v>26</v>
      </c>
      <c r="Y5" s="264" t="s">
        <v>27</v>
      </c>
      <c r="Z5" s="265">
        <v>3</v>
      </c>
      <c r="AA5" s="265">
        <v>4</v>
      </c>
      <c r="AB5" s="265">
        <v>5</v>
      </c>
      <c r="AC5" s="266" t="s">
        <v>28</v>
      </c>
      <c r="AD5" s="255"/>
      <c r="AE5" s="267" t="s">
        <v>29</v>
      </c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9" t="s">
        <v>30</v>
      </c>
      <c r="AX5" s="270"/>
      <c r="AY5" s="270"/>
      <c r="AZ5" s="270"/>
      <c r="BA5" s="270"/>
      <c r="BB5" s="270"/>
      <c r="BC5" s="270"/>
      <c r="BD5" s="270"/>
      <c r="BE5" s="270"/>
      <c r="BF5" s="270"/>
      <c r="BG5" s="270"/>
      <c r="BH5" s="270"/>
      <c r="BI5" s="270"/>
      <c r="BJ5" s="270"/>
      <c r="BK5" s="270"/>
      <c r="BL5" s="270"/>
      <c r="BM5" s="270"/>
      <c r="BN5" s="271"/>
      <c r="BO5" s="271"/>
      <c r="BP5" s="271"/>
      <c r="BQ5" s="271"/>
      <c r="BR5" s="271"/>
      <c r="BS5" s="271"/>
      <c r="BT5" s="271"/>
      <c r="BU5" s="271"/>
      <c r="BV5" s="271"/>
      <c r="BW5" s="271"/>
      <c r="BX5" s="271"/>
      <c r="BY5" s="271"/>
      <c r="BZ5" s="271"/>
      <c r="CA5" s="271"/>
      <c r="CB5" s="271"/>
      <c r="CC5" s="271"/>
      <c r="CD5" s="271"/>
      <c r="CE5" s="271"/>
      <c r="CF5" s="271"/>
      <c r="CG5" s="271"/>
      <c r="CH5" s="271"/>
      <c r="CI5" s="271"/>
      <c r="CJ5" s="271"/>
      <c r="CK5" s="271"/>
      <c r="CL5" s="271"/>
      <c r="CM5" s="271"/>
    </row>
    <row r="6" spans="1:107" ht="126" x14ac:dyDescent="0.25">
      <c r="A6" s="73">
        <v>1</v>
      </c>
      <c r="B6" s="74" t="s">
        <v>287</v>
      </c>
      <c r="C6" s="276" t="s">
        <v>31</v>
      </c>
      <c r="D6" s="336" t="s">
        <v>1289</v>
      </c>
      <c r="E6" s="391">
        <v>2592</v>
      </c>
      <c r="F6" s="79">
        <v>5</v>
      </c>
      <c r="G6" s="79">
        <v>5</v>
      </c>
      <c r="H6" s="79">
        <v>5</v>
      </c>
      <c r="I6" s="79">
        <v>5</v>
      </c>
      <c r="J6" s="79">
        <v>4</v>
      </c>
      <c r="K6" s="79">
        <v>5</v>
      </c>
      <c r="L6" s="79">
        <v>5</v>
      </c>
      <c r="M6" s="79">
        <v>5</v>
      </c>
      <c r="N6" s="79">
        <v>4</v>
      </c>
      <c r="O6" s="79">
        <v>5</v>
      </c>
      <c r="P6" s="79">
        <v>4</v>
      </c>
      <c r="Q6" s="78">
        <v>4</v>
      </c>
      <c r="R6" s="78" t="s">
        <v>331</v>
      </c>
      <c r="S6" s="78"/>
      <c r="T6" s="78"/>
      <c r="U6" s="78"/>
      <c r="V6" s="230">
        <f t="shared" ref="V6:V15" si="0">IF(AC6&gt;0,IF(SUM(X6:Y6)/AC6&gt;0,2,IF(AND(SUM(X6:Y6)/AC6=0,Z6/AC6&gt;0),3,IF(AND((AB6/AC6+AA6/AC6)=1,AA6/AC6&gt;0),4,5))),0)</f>
        <v>4</v>
      </c>
      <c r="W6" s="182">
        <f t="shared" ref="W6:W15" si="1">COUNTIF(AG6:AV6,"б")</f>
        <v>0</v>
      </c>
      <c r="X6" s="182">
        <f t="shared" ref="X6:X15" si="2">COUNTIF(AG6:AV6,"д")</f>
        <v>0</v>
      </c>
      <c r="Y6" s="182">
        <f t="shared" ref="Y6:Y15" si="3">COUNTIF(AG6:AV6,2)+COUNTIF(AG6:AV6,"н")+COUNTIF(AG6:AV6,"д")</f>
        <v>0</v>
      </c>
      <c r="Z6" s="182">
        <f t="shared" ref="Z6:Z15" si="4">COUNTIF(AG6:AV6,Z$5)</f>
        <v>0</v>
      </c>
      <c r="AA6" s="182">
        <f t="shared" ref="AA6:AA15" si="5">COUNTIF(AG6:AV6,AA$5)</f>
        <v>4</v>
      </c>
      <c r="AB6" s="182">
        <f t="shared" ref="AB6:AB15" si="6">COUNTIF(AG6:AV6,AB$5)</f>
        <v>8</v>
      </c>
      <c r="AC6" s="182">
        <f t="shared" ref="AC6:AC16" si="7">SUM(X6:AB6)</f>
        <v>12</v>
      </c>
      <c r="AD6" s="272">
        <f t="shared" ref="AD6:AD16" si="8">IF(ISERROR(((X6+Y6)*2+Z6*3+AA6*4+AB6*5)/SUM(X6,Y6:AB6)),"",((X6+Y6)*2+Z6*3+AA6*4+AB6*5)/SUM(X6,Y6:AB6))</f>
        <v>4.666666666666667</v>
      </c>
      <c r="AE6" s="90">
        <f t="shared" ref="AE6:AE15" si="9">IF(AX6=5,0.5,IF(AX6=4,0.25,IF(AX6&lt;=3,0)))</f>
        <v>0</v>
      </c>
      <c r="AG6" s="229">
        <f t="shared" ref="AG6:AG15" si="10">IF(ISERROR(VALUE(LEFT(F6))),LEFT(F6),VALUE(LEFT(F6)))</f>
        <v>5</v>
      </c>
      <c r="AH6" s="229">
        <f t="shared" ref="AH6:AH15" si="11">IF(ISERROR(VALUE(LEFT(G6))),LEFT(G6),VALUE(LEFT(G6)))</f>
        <v>5</v>
      </c>
      <c r="AI6" s="229">
        <f t="shared" ref="AI6:AI15" si="12">IF(ISERROR(VALUE(LEFT(H6))),LEFT(H6),VALUE(LEFT(H6)))</f>
        <v>5</v>
      </c>
      <c r="AJ6" s="229">
        <f t="shared" ref="AJ6:AJ15" si="13">IF(ISERROR(VALUE(LEFT(I6))),LEFT(I6),VALUE(LEFT(I6)))</f>
        <v>5</v>
      </c>
      <c r="AK6" s="229">
        <f t="shared" ref="AK6:AK15" si="14">IF(ISERROR(VALUE(LEFT(J6))),LEFT(J6),VALUE(LEFT(J6)))</f>
        <v>4</v>
      </c>
      <c r="AL6" s="229">
        <f t="shared" ref="AL6:AL15" si="15">IF(ISERROR(VALUE(LEFT(K6))),LEFT(K6),VALUE(LEFT(K6)))</f>
        <v>5</v>
      </c>
      <c r="AM6" s="229">
        <f t="shared" ref="AM6:AM15" si="16">IF(ISERROR(VALUE(LEFT(L6))),LEFT(L6),VALUE(LEFT(L6)))</f>
        <v>5</v>
      </c>
      <c r="AN6" s="229">
        <f t="shared" ref="AN6:AN15" si="17">IF(ISERROR(VALUE(LEFT(M6))),LEFT(M6),VALUE(LEFT(M6)))</f>
        <v>5</v>
      </c>
      <c r="AO6" s="229">
        <f t="shared" ref="AO6:AO15" si="18">IF(ISERROR(VALUE(LEFT(N6))),LEFT(N6),VALUE(LEFT(N6)))</f>
        <v>4</v>
      </c>
      <c r="AP6" s="229">
        <f t="shared" ref="AP6:AP15" si="19">IF(ISERROR(VALUE(LEFT(O6))),LEFT(O6),VALUE(LEFT(O6)))</f>
        <v>5</v>
      </c>
      <c r="AQ6" s="229">
        <f t="shared" ref="AQ6:AQ15" si="20">IF(ISERROR(VALUE(LEFT(P6))),LEFT(P6),VALUE(LEFT(P6)))</f>
        <v>4</v>
      </c>
      <c r="AR6" s="229">
        <f t="shared" ref="AR6:AR15" si="21">IF(ISERROR(VALUE(LEFT(Q6))),LEFT(Q6),VALUE(LEFT(Q6)))</f>
        <v>4</v>
      </c>
      <c r="AS6" s="229" t="str">
        <f t="shared" ref="AS6:AS15" si="22">IF(ISERROR(VALUE(LEFT(R6))),LEFT(R6),VALUE(LEFT(R6)))</f>
        <v>А</v>
      </c>
      <c r="AT6" s="229" t="str">
        <f t="shared" ref="AT6:AT15" si="23">IF(ISERROR(VALUE(LEFT(S6))),LEFT(S6),VALUE(LEFT(S6)))</f>
        <v/>
      </c>
      <c r="AU6" s="229" t="str">
        <f t="shared" ref="AU6:AU15" si="24">IF(ISERROR(VALUE(LEFT(T6))),LEFT(T6),VALUE(LEFT(T6)))</f>
        <v/>
      </c>
      <c r="AV6" s="229" t="str">
        <f t="shared" ref="AV6:AV15" si="25">IF(ISERROR(VALUE(LEFT(U6))),LEFT(U6),VALUE(LEFT(U6)))</f>
        <v/>
      </c>
      <c r="AW6" s="230">
        <f t="shared" ref="AW6:AW15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08" x14ac:dyDescent="0.25">
      <c r="A7" s="73">
        <v>2</v>
      </c>
      <c r="B7" s="74" t="s">
        <v>287</v>
      </c>
      <c r="C7" s="276" t="s">
        <v>31</v>
      </c>
      <c r="D7" s="336" t="s">
        <v>1290</v>
      </c>
      <c r="E7" s="391">
        <v>2592</v>
      </c>
      <c r="F7" s="79">
        <v>5</v>
      </c>
      <c r="G7" s="79">
        <v>5</v>
      </c>
      <c r="H7" s="79">
        <v>5</v>
      </c>
      <c r="I7" s="79">
        <v>5</v>
      </c>
      <c r="J7" s="79">
        <v>5</v>
      </c>
      <c r="K7" s="79">
        <v>5</v>
      </c>
      <c r="L7" s="79">
        <v>5</v>
      </c>
      <c r="M7" s="79">
        <v>4</v>
      </c>
      <c r="N7" s="79">
        <v>5</v>
      </c>
      <c r="O7" s="79">
        <v>5</v>
      </c>
      <c r="P7" s="79">
        <v>4</v>
      </c>
      <c r="Q7" s="78">
        <v>5</v>
      </c>
      <c r="R7" s="78">
        <v>5</v>
      </c>
      <c r="S7" s="78"/>
      <c r="T7" s="78"/>
      <c r="U7" s="78"/>
      <c r="V7" s="230">
        <f t="shared" si="0"/>
        <v>4</v>
      </c>
      <c r="W7" s="182">
        <f t="shared" si="1"/>
        <v>0</v>
      </c>
      <c r="X7" s="182">
        <f t="shared" si="2"/>
        <v>0</v>
      </c>
      <c r="Y7" s="182">
        <f t="shared" si="3"/>
        <v>0</v>
      </c>
      <c r="Z7" s="182">
        <f t="shared" si="4"/>
        <v>0</v>
      </c>
      <c r="AA7" s="182">
        <f t="shared" si="5"/>
        <v>2</v>
      </c>
      <c r="AB7" s="182">
        <f t="shared" si="6"/>
        <v>11</v>
      </c>
      <c r="AC7" s="182">
        <f t="shared" si="7"/>
        <v>13</v>
      </c>
      <c r="AD7" s="272">
        <f t="shared" si="8"/>
        <v>4.8461538461538458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>
        <f t="shared" si="12"/>
        <v>5</v>
      </c>
      <c r="AJ7" s="229">
        <f t="shared" si="13"/>
        <v>5</v>
      </c>
      <c r="AK7" s="229">
        <f t="shared" si="14"/>
        <v>5</v>
      </c>
      <c r="AL7" s="229">
        <f t="shared" si="15"/>
        <v>5</v>
      </c>
      <c r="AM7" s="229">
        <f t="shared" si="16"/>
        <v>5</v>
      </c>
      <c r="AN7" s="229">
        <f t="shared" si="17"/>
        <v>4</v>
      </c>
      <c r="AO7" s="229">
        <f t="shared" si="18"/>
        <v>5</v>
      </c>
      <c r="AP7" s="229">
        <f t="shared" si="19"/>
        <v>5</v>
      </c>
      <c r="AQ7" s="229">
        <f t="shared" si="20"/>
        <v>4</v>
      </c>
      <c r="AR7" s="229">
        <f t="shared" si="21"/>
        <v>5</v>
      </c>
      <c r="AS7" s="229">
        <f t="shared" si="22"/>
        <v>5</v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26" x14ac:dyDescent="0.25">
      <c r="A8" s="73">
        <v>3</v>
      </c>
      <c r="B8" s="74" t="s">
        <v>287</v>
      </c>
      <c r="C8" s="276" t="s">
        <v>31</v>
      </c>
      <c r="D8" s="336" t="s">
        <v>1291</v>
      </c>
      <c r="E8" s="391">
        <v>2592</v>
      </c>
      <c r="F8" s="79">
        <v>5</v>
      </c>
      <c r="G8" s="79">
        <v>4</v>
      </c>
      <c r="H8" s="79">
        <v>5</v>
      </c>
      <c r="I8" s="79">
        <v>4</v>
      </c>
      <c r="J8" s="79">
        <v>3</v>
      </c>
      <c r="K8" s="79">
        <v>5</v>
      </c>
      <c r="L8" s="79">
        <v>5</v>
      </c>
      <c r="M8" s="79">
        <v>5</v>
      </c>
      <c r="N8" s="79">
        <v>5</v>
      </c>
      <c r="O8" s="79">
        <v>5</v>
      </c>
      <c r="P8" s="79">
        <v>5</v>
      </c>
      <c r="Q8" s="78">
        <v>4</v>
      </c>
      <c r="R8" s="78">
        <v>4</v>
      </c>
      <c r="S8" s="78"/>
      <c r="T8" s="78"/>
      <c r="U8" s="78"/>
      <c r="V8" s="230">
        <f t="shared" si="0"/>
        <v>3</v>
      </c>
      <c r="W8" s="182">
        <f t="shared" si="1"/>
        <v>0</v>
      </c>
      <c r="X8" s="182">
        <f t="shared" si="2"/>
        <v>0</v>
      </c>
      <c r="Y8" s="182">
        <f t="shared" si="3"/>
        <v>0</v>
      </c>
      <c r="Z8" s="182">
        <f t="shared" si="4"/>
        <v>1</v>
      </c>
      <c r="AA8" s="182">
        <f t="shared" si="5"/>
        <v>4</v>
      </c>
      <c r="AB8" s="182">
        <f t="shared" si="6"/>
        <v>8</v>
      </c>
      <c r="AC8" s="182">
        <f t="shared" si="7"/>
        <v>13</v>
      </c>
      <c r="AD8" s="272">
        <f t="shared" si="8"/>
        <v>4.5384615384615383</v>
      </c>
      <c r="AE8" s="90">
        <f t="shared" si="9"/>
        <v>0</v>
      </c>
      <c r="AG8" s="229">
        <f t="shared" si="10"/>
        <v>5</v>
      </c>
      <c r="AH8" s="229">
        <f t="shared" si="11"/>
        <v>4</v>
      </c>
      <c r="AI8" s="229">
        <f t="shared" si="12"/>
        <v>5</v>
      </c>
      <c r="AJ8" s="229">
        <f t="shared" si="13"/>
        <v>4</v>
      </c>
      <c r="AK8" s="229">
        <f t="shared" si="14"/>
        <v>3</v>
      </c>
      <c r="AL8" s="229">
        <f t="shared" si="15"/>
        <v>5</v>
      </c>
      <c r="AM8" s="229">
        <f t="shared" si="16"/>
        <v>5</v>
      </c>
      <c r="AN8" s="229">
        <f t="shared" si="17"/>
        <v>5</v>
      </c>
      <c r="AO8" s="229">
        <f t="shared" si="18"/>
        <v>5</v>
      </c>
      <c r="AP8" s="229">
        <f t="shared" si="19"/>
        <v>5</v>
      </c>
      <c r="AQ8" s="229">
        <f t="shared" si="20"/>
        <v>5</v>
      </c>
      <c r="AR8" s="229">
        <f t="shared" si="21"/>
        <v>4</v>
      </c>
      <c r="AS8" s="229">
        <f t="shared" si="22"/>
        <v>4</v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26" x14ac:dyDescent="0.25">
      <c r="A9" s="73">
        <v>4</v>
      </c>
      <c r="B9" s="74" t="s">
        <v>287</v>
      </c>
      <c r="C9" s="276" t="s">
        <v>137</v>
      </c>
      <c r="D9" s="336" t="s">
        <v>1292</v>
      </c>
      <c r="E9" s="391">
        <v>2592</v>
      </c>
      <c r="F9" s="79">
        <v>5</v>
      </c>
      <c r="G9" s="79" t="s">
        <v>331</v>
      </c>
      <c r="H9" s="79" t="s">
        <v>331</v>
      </c>
      <c r="I9" s="79" t="s">
        <v>331</v>
      </c>
      <c r="J9" s="79" t="s">
        <v>331</v>
      </c>
      <c r="K9" s="79">
        <v>5</v>
      </c>
      <c r="L9" s="79">
        <v>5</v>
      </c>
      <c r="M9" s="79">
        <v>5</v>
      </c>
      <c r="N9" s="79">
        <v>5</v>
      </c>
      <c r="O9" s="79">
        <v>5</v>
      </c>
      <c r="P9" s="79">
        <v>5</v>
      </c>
      <c r="Q9" s="78">
        <v>5</v>
      </c>
      <c r="R9" s="78">
        <v>5</v>
      </c>
      <c r="S9" s="78"/>
      <c r="T9" s="78"/>
      <c r="U9" s="78"/>
      <c r="V9" s="230">
        <f t="shared" si="0"/>
        <v>5</v>
      </c>
      <c r="W9" s="182">
        <f t="shared" si="1"/>
        <v>0</v>
      </c>
      <c r="X9" s="182">
        <f t="shared" si="2"/>
        <v>0</v>
      </c>
      <c r="Y9" s="182">
        <f t="shared" si="3"/>
        <v>0</v>
      </c>
      <c r="Z9" s="182">
        <f t="shared" si="4"/>
        <v>0</v>
      </c>
      <c r="AA9" s="182">
        <f t="shared" si="5"/>
        <v>0</v>
      </c>
      <c r="AB9" s="182">
        <f t="shared" si="6"/>
        <v>9</v>
      </c>
      <c r="AC9" s="182">
        <f t="shared" si="7"/>
        <v>9</v>
      </c>
      <c r="AD9" s="272">
        <f t="shared" si="8"/>
        <v>5</v>
      </c>
      <c r="AE9" s="90">
        <f t="shared" si="9"/>
        <v>0</v>
      </c>
      <c r="AG9" s="229">
        <f t="shared" si="10"/>
        <v>5</v>
      </c>
      <c r="AH9" s="229" t="str">
        <f t="shared" si="11"/>
        <v>А</v>
      </c>
      <c r="AI9" s="229" t="str">
        <f t="shared" si="12"/>
        <v>А</v>
      </c>
      <c r="AJ9" s="229" t="str">
        <f t="shared" si="13"/>
        <v>А</v>
      </c>
      <c r="AK9" s="229" t="str">
        <f t="shared" si="14"/>
        <v>А</v>
      </c>
      <c r="AL9" s="229">
        <f t="shared" si="15"/>
        <v>5</v>
      </c>
      <c r="AM9" s="229">
        <f t="shared" si="16"/>
        <v>5</v>
      </c>
      <c r="AN9" s="229">
        <f t="shared" si="17"/>
        <v>5</v>
      </c>
      <c r="AO9" s="229">
        <f t="shared" si="18"/>
        <v>5</v>
      </c>
      <c r="AP9" s="229">
        <f t="shared" si="19"/>
        <v>5</v>
      </c>
      <c r="AQ9" s="229">
        <f t="shared" si="20"/>
        <v>5</v>
      </c>
      <c r="AR9" s="229">
        <f t="shared" si="21"/>
        <v>5</v>
      </c>
      <c r="AS9" s="229">
        <f t="shared" si="22"/>
        <v>5</v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44" x14ac:dyDescent="0.35">
      <c r="A10" s="73">
        <v>5</v>
      </c>
      <c r="B10" s="74" t="s">
        <v>287</v>
      </c>
      <c r="C10" s="276" t="s">
        <v>31</v>
      </c>
      <c r="D10" s="405" t="s">
        <v>1293</v>
      </c>
      <c r="E10" s="391">
        <v>2592</v>
      </c>
      <c r="F10" s="79">
        <v>5</v>
      </c>
      <c r="G10" s="79">
        <v>4</v>
      </c>
      <c r="H10" s="79">
        <v>5</v>
      </c>
      <c r="I10" s="79">
        <v>5</v>
      </c>
      <c r="J10" s="79">
        <v>5</v>
      </c>
      <c r="K10" s="79">
        <v>5</v>
      </c>
      <c r="L10" s="79">
        <v>5</v>
      </c>
      <c r="M10" s="79">
        <v>5</v>
      </c>
      <c r="N10" s="79">
        <v>5</v>
      </c>
      <c r="O10" s="79">
        <v>5</v>
      </c>
      <c r="P10" s="79">
        <v>4</v>
      </c>
      <c r="Q10" s="78">
        <v>5</v>
      </c>
      <c r="R10" s="78">
        <v>5</v>
      </c>
      <c r="S10" s="78"/>
      <c r="T10" s="78"/>
      <c r="U10" s="78"/>
      <c r="V10" s="230">
        <f t="shared" si="0"/>
        <v>4</v>
      </c>
      <c r="W10" s="182">
        <f t="shared" si="1"/>
        <v>0</v>
      </c>
      <c r="X10" s="182">
        <f t="shared" si="2"/>
        <v>0</v>
      </c>
      <c r="Y10" s="182">
        <f t="shared" si="3"/>
        <v>0</v>
      </c>
      <c r="Z10" s="182">
        <f t="shared" si="4"/>
        <v>0</v>
      </c>
      <c r="AA10" s="182">
        <f t="shared" si="5"/>
        <v>2</v>
      </c>
      <c r="AB10" s="182">
        <f t="shared" si="6"/>
        <v>11</v>
      </c>
      <c r="AC10" s="182">
        <f t="shared" si="7"/>
        <v>13</v>
      </c>
      <c r="AD10" s="272">
        <f t="shared" si="8"/>
        <v>4.8461538461538458</v>
      </c>
      <c r="AE10" s="90">
        <f t="shared" si="9"/>
        <v>0</v>
      </c>
      <c r="AG10" s="229">
        <f t="shared" si="10"/>
        <v>5</v>
      </c>
      <c r="AH10" s="229">
        <f t="shared" si="11"/>
        <v>4</v>
      </c>
      <c r="AI10" s="229">
        <f t="shared" si="12"/>
        <v>5</v>
      </c>
      <c r="AJ10" s="229">
        <f t="shared" si="13"/>
        <v>5</v>
      </c>
      <c r="AK10" s="229">
        <f t="shared" si="14"/>
        <v>5</v>
      </c>
      <c r="AL10" s="229">
        <f t="shared" si="15"/>
        <v>5</v>
      </c>
      <c r="AM10" s="229">
        <f t="shared" si="16"/>
        <v>5</v>
      </c>
      <c r="AN10" s="229">
        <f t="shared" si="17"/>
        <v>5</v>
      </c>
      <c r="AO10" s="229">
        <f t="shared" si="18"/>
        <v>5</v>
      </c>
      <c r="AP10" s="229">
        <f t="shared" si="19"/>
        <v>5</v>
      </c>
      <c r="AQ10" s="229">
        <f t="shared" si="20"/>
        <v>4</v>
      </c>
      <c r="AR10" s="229">
        <f t="shared" si="21"/>
        <v>5</v>
      </c>
      <c r="AS10" s="229">
        <f t="shared" si="22"/>
        <v>5</v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26" x14ac:dyDescent="0.25">
      <c r="A11" s="73">
        <v>6</v>
      </c>
      <c r="B11" s="74" t="s">
        <v>287</v>
      </c>
      <c r="C11" s="406" t="s">
        <v>31</v>
      </c>
      <c r="D11" s="336" t="s">
        <v>1294</v>
      </c>
      <c r="E11" s="391">
        <v>2592</v>
      </c>
      <c r="F11" s="79">
        <v>5</v>
      </c>
      <c r="G11" s="79">
        <v>5</v>
      </c>
      <c r="H11" s="79">
        <v>5</v>
      </c>
      <c r="I11" s="79">
        <v>5</v>
      </c>
      <c r="J11" s="79">
        <v>5</v>
      </c>
      <c r="K11" s="79">
        <v>5</v>
      </c>
      <c r="L11" s="79">
        <v>5</v>
      </c>
      <c r="M11" s="79">
        <v>5</v>
      </c>
      <c r="N11" s="79">
        <v>5</v>
      </c>
      <c r="O11" s="79">
        <v>5</v>
      </c>
      <c r="P11" s="79">
        <v>5</v>
      </c>
      <c r="Q11" s="78">
        <v>5</v>
      </c>
      <c r="R11" s="78">
        <v>5</v>
      </c>
      <c r="S11" s="78"/>
      <c r="T11" s="78"/>
      <c r="U11" s="78"/>
      <c r="V11" s="230">
        <f t="shared" si="0"/>
        <v>5</v>
      </c>
      <c r="W11" s="182">
        <f t="shared" si="1"/>
        <v>0</v>
      </c>
      <c r="X11" s="182">
        <f t="shared" si="2"/>
        <v>0</v>
      </c>
      <c r="Y11" s="182">
        <f t="shared" si="3"/>
        <v>0</v>
      </c>
      <c r="Z11" s="182">
        <f t="shared" si="4"/>
        <v>0</v>
      </c>
      <c r="AA11" s="182">
        <f t="shared" si="5"/>
        <v>0</v>
      </c>
      <c r="AB11" s="182">
        <f t="shared" si="6"/>
        <v>13</v>
      </c>
      <c r="AC11" s="182">
        <f t="shared" si="7"/>
        <v>13</v>
      </c>
      <c r="AD11" s="272">
        <f t="shared" si="8"/>
        <v>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>
        <f t="shared" si="12"/>
        <v>5</v>
      </c>
      <c r="AJ11" s="229">
        <f t="shared" si="13"/>
        <v>5</v>
      </c>
      <c r="AK11" s="229">
        <f t="shared" si="14"/>
        <v>5</v>
      </c>
      <c r="AL11" s="229">
        <f t="shared" si="15"/>
        <v>5</v>
      </c>
      <c r="AM11" s="229">
        <f t="shared" si="16"/>
        <v>5</v>
      </c>
      <c r="AN11" s="229">
        <f t="shared" si="17"/>
        <v>5</v>
      </c>
      <c r="AO11" s="229">
        <f t="shared" si="18"/>
        <v>5</v>
      </c>
      <c r="AP11" s="229">
        <f t="shared" si="19"/>
        <v>5</v>
      </c>
      <c r="AQ11" s="229">
        <f t="shared" si="20"/>
        <v>5</v>
      </c>
      <c r="AR11" s="229">
        <f t="shared" si="21"/>
        <v>5</v>
      </c>
      <c r="AS11" s="229">
        <f t="shared" si="22"/>
        <v>5</v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44" x14ac:dyDescent="0.25">
      <c r="A12" s="73">
        <v>7</v>
      </c>
      <c r="B12" s="74" t="s">
        <v>287</v>
      </c>
      <c r="C12" s="276" t="s">
        <v>31</v>
      </c>
      <c r="D12" s="336" t="s">
        <v>1295</v>
      </c>
      <c r="E12" s="391">
        <v>2592</v>
      </c>
      <c r="F12" s="79">
        <v>5</v>
      </c>
      <c r="G12" s="79">
        <v>5</v>
      </c>
      <c r="H12" s="79">
        <v>5</v>
      </c>
      <c r="I12" s="79">
        <v>5</v>
      </c>
      <c r="J12" s="79">
        <v>5</v>
      </c>
      <c r="K12" s="79">
        <v>5</v>
      </c>
      <c r="L12" s="79">
        <v>4</v>
      </c>
      <c r="M12" s="79">
        <v>4</v>
      </c>
      <c r="N12" s="79">
        <v>4</v>
      </c>
      <c r="O12" s="79">
        <v>4</v>
      </c>
      <c r="P12" s="79">
        <v>4</v>
      </c>
      <c r="Q12" s="78">
        <v>5</v>
      </c>
      <c r="R12" s="78">
        <v>5</v>
      </c>
      <c r="S12" s="78"/>
      <c r="T12" s="78"/>
      <c r="U12" s="78"/>
      <c r="V12" s="230">
        <f t="shared" si="0"/>
        <v>4</v>
      </c>
      <c r="W12" s="182">
        <f t="shared" si="1"/>
        <v>0</v>
      </c>
      <c r="X12" s="182">
        <f t="shared" si="2"/>
        <v>0</v>
      </c>
      <c r="Y12" s="182">
        <f t="shared" si="3"/>
        <v>0</v>
      </c>
      <c r="Z12" s="182">
        <f t="shared" si="4"/>
        <v>0</v>
      </c>
      <c r="AA12" s="182">
        <f t="shared" si="5"/>
        <v>5</v>
      </c>
      <c r="AB12" s="182">
        <f t="shared" si="6"/>
        <v>8</v>
      </c>
      <c r="AC12" s="182">
        <f t="shared" si="7"/>
        <v>13</v>
      </c>
      <c r="AD12" s="272">
        <f t="shared" si="8"/>
        <v>4.615384615384615</v>
      </c>
      <c r="AE12" s="90">
        <f t="shared" si="9"/>
        <v>0</v>
      </c>
      <c r="AG12" s="229">
        <f t="shared" si="10"/>
        <v>5</v>
      </c>
      <c r="AH12" s="229">
        <f t="shared" si="11"/>
        <v>5</v>
      </c>
      <c r="AI12" s="229">
        <f t="shared" si="12"/>
        <v>5</v>
      </c>
      <c r="AJ12" s="229">
        <f t="shared" si="13"/>
        <v>5</v>
      </c>
      <c r="AK12" s="229">
        <f t="shared" si="14"/>
        <v>5</v>
      </c>
      <c r="AL12" s="229">
        <f t="shared" si="15"/>
        <v>5</v>
      </c>
      <c r="AM12" s="229">
        <f t="shared" si="16"/>
        <v>4</v>
      </c>
      <c r="AN12" s="229">
        <f t="shared" si="17"/>
        <v>4</v>
      </c>
      <c r="AO12" s="229">
        <f t="shared" si="18"/>
        <v>4</v>
      </c>
      <c r="AP12" s="229">
        <f t="shared" si="19"/>
        <v>4</v>
      </c>
      <c r="AQ12" s="229">
        <f t="shared" si="20"/>
        <v>4</v>
      </c>
      <c r="AR12" s="229">
        <f t="shared" si="21"/>
        <v>5</v>
      </c>
      <c r="AS12" s="229">
        <f t="shared" si="22"/>
        <v>5</v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08" x14ac:dyDescent="0.25">
      <c r="A13" s="73">
        <v>8</v>
      </c>
      <c r="B13" s="74" t="s">
        <v>287</v>
      </c>
      <c r="C13" s="276" t="s">
        <v>110</v>
      </c>
      <c r="D13" s="336" t="s">
        <v>1296</v>
      </c>
      <c r="E13" s="391">
        <v>2592</v>
      </c>
      <c r="F13" s="79">
        <v>5</v>
      </c>
      <c r="G13" s="79">
        <v>5</v>
      </c>
      <c r="H13" s="79">
        <v>5</v>
      </c>
      <c r="I13" s="79">
        <v>5</v>
      </c>
      <c r="J13" s="79">
        <v>5</v>
      </c>
      <c r="K13" s="79">
        <v>5</v>
      </c>
      <c r="L13" s="79">
        <v>4</v>
      </c>
      <c r="M13" s="79">
        <v>4</v>
      </c>
      <c r="N13" s="79">
        <v>5</v>
      </c>
      <c r="O13" s="79">
        <v>5</v>
      </c>
      <c r="P13" s="79">
        <v>4</v>
      </c>
      <c r="Q13" s="78">
        <v>5</v>
      </c>
      <c r="R13" s="93">
        <v>4</v>
      </c>
      <c r="S13" s="78"/>
      <c r="T13" s="78"/>
      <c r="U13" s="78"/>
      <c r="V13" s="230">
        <f t="shared" si="0"/>
        <v>4</v>
      </c>
      <c r="W13" s="182">
        <f t="shared" si="1"/>
        <v>0</v>
      </c>
      <c r="X13" s="182">
        <f t="shared" si="2"/>
        <v>0</v>
      </c>
      <c r="Y13" s="182">
        <f t="shared" si="3"/>
        <v>0</v>
      </c>
      <c r="Z13" s="182">
        <f t="shared" si="4"/>
        <v>0</v>
      </c>
      <c r="AA13" s="182">
        <f t="shared" si="5"/>
        <v>4</v>
      </c>
      <c r="AB13" s="182">
        <f t="shared" si="6"/>
        <v>9</v>
      </c>
      <c r="AC13" s="182">
        <f t="shared" si="7"/>
        <v>13</v>
      </c>
      <c r="AD13" s="272">
        <f t="shared" si="8"/>
        <v>4.6923076923076925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>
        <f t="shared" si="12"/>
        <v>5</v>
      </c>
      <c r="AJ13" s="229">
        <f t="shared" si="13"/>
        <v>5</v>
      </c>
      <c r="AK13" s="229">
        <f t="shared" si="14"/>
        <v>5</v>
      </c>
      <c r="AL13" s="229">
        <f t="shared" si="15"/>
        <v>5</v>
      </c>
      <c r="AM13" s="229">
        <f t="shared" si="16"/>
        <v>4</v>
      </c>
      <c r="AN13" s="229">
        <f t="shared" si="17"/>
        <v>4</v>
      </c>
      <c r="AO13" s="229">
        <f t="shared" si="18"/>
        <v>5</v>
      </c>
      <c r="AP13" s="229">
        <f t="shared" si="19"/>
        <v>5</v>
      </c>
      <c r="AQ13" s="229">
        <f t="shared" si="20"/>
        <v>4</v>
      </c>
      <c r="AR13" s="229">
        <f t="shared" si="21"/>
        <v>5</v>
      </c>
      <c r="AS13" s="229">
        <f t="shared" si="22"/>
        <v>4</v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90" x14ac:dyDescent="0.25">
      <c r="A14" s="73">
        <v>9</v>
      </c>
      <c r="B14" s="273"/>
      <c r="C14" s="276" t="s">
        <v>31</v>
      </c>
      <c r="D14" s="336" t="s">
        <v>1297</v>
      </c>
      <c r="E14" s="391">
        <v>2592</v>
      </c>
      <c r="F14" s="79">
        <v>5</v>
      </c>
      <c r="G14" s="79">
        <v>5</v>
      </c>
      <c r="H14" s="79">
        <v>5</v>
      </c>
      <c r="I14" s="79">
        <v>5</v>
      </c>
      <c r="J14" s="79">
        <v>5</v>
      </c>
      <c r="K14" s="79">
        <v>5</v>
      </c>
      <c r="L14" s="79">
        <v>5</v>
      </c>
      <c r="M14" s="79">
        <v>5</v>
      </c>
      <c r="N14" s="79">
        <v>4</v>
      </c>
      <c r="O14" s="79">
        <v>5</v>
      </c>
      <c r="P14" s="79" t="s">
        <v>331</v>
      </c>
      <c r="Q14" s="78" t="s">
        <v>331</v>
      </c>
      <c r="R14" s="93">
        <v>4</v>
      </c>
      <c r="S14" s="78"/>
      <c r="T14" s="78"/>
      <c r="U14" s="78"/>
      <c r="V14" s="116">
        <f t="shared" si="0"/>
        <v>4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2</v>
      </c>
      <c r="AB14" s="226">
        <f t="shared" si="6"/>
        <v>9</v>
      </c>
      <c r="AC14" s="226">
        <f t="shared" si="7"/>
        <v>11</v>
      </c>
      <c r="AD14" s="227">
        <f t="shared" si="8"/>
        <v>4.8181818181818183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>
        <f t="shared" si="12"/>
        <v>5</v>
      </c>
      <c r="AJ14" s="229">
        <f t="shared" si="13"/>
        <v>5</v>
      </c>
      <c r="AK14" s="229">
        <f t="shared" si="14"/>
        <v>5</v>
      </c>
      <c r="AL14" s="229">
        <f t="shared" si="15"/>
        <v>5</v>
      </c>
      <c r="AM14" s="229">
        <f t="shared" si="16"/>
        <v>5</v>
      </c>
      <c r="AN14" s="229">
        <f t="shared" si="17"/>
        <v>5</v>
      </c>
      <c r="AO14" s="229">
        <f t="shared" si="18"/>
        <v>4</v>
      </c>
      <c r="AP14" s="229">
        <f t="shared" si="19"/>
        <v>5</v>
      </c>
      <c r="AQ14" s="229" t="str">
        <f t="shared" si="20"/>
        <v>А</v>
      </c>
      <c r="AR14" s="229" t="str">
        <f t="shared" si="21"/>
        <v>А</v>
      </c>
      <c r="AS14" s="229">
        <f t="shared" si="22"/>
        <v>4</v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08" x14ac:dyDescent="0.25">
      <c r="A15" s="73">
        <v>10</v>
      </c>
      <c r="B15" s="273"/>
      <c r="C15" s="276" t="s">
        <v>31</v>
      </c>
      <c r="D15" s="336" t="s">
        <v>1298</v>
      </c>
      <c r="E15" s="391">
        <v>2592</v>
      </c>
      <c r="F15" s="79">
        <v>5</v>
      </c>
      <c r="G15" s="79" t="s">
        <v>331</v>
      </c>
      <c r="H15" s="79" t="s">
        <v>331</v>
      </c>
      <c r="I15" s="79" t="s">
        <v>331</v>
      </c>
      <c r="J15" s="79" t="s">
        <v>337</v>
      </c>
      <c r="K15" s="79" t="s">
        <v>331</v>
      </c>
      <c r="L15" s="79">
        <v>5</v>
      </c>
      <c r="M15" s="79" t="s">
        <v>331</v>
      </c>
      <c r="N15" s="79" t="s">
        <v>331</v>
      </c>
      <c r="O15" s="79" t="s">
        <v>331</v>
      </c>
      <c r="P15" s="79">
        <v>4</v>
      </c>
      <c r="Q15" s="78">
        <v>4</v>
      </c>
      <c r="R15" s="78">
        <v>4</v>
      </c>
      <c r="S15" s="78"/>
      <c r="T15" s="78"/>
      <c r="U15" s="78"/>
      <c r="V15" s="116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3</v>
      </c>
      <c r="AB15" s="226">
        <f t="shared" si="6"/>
        <v>2</v>
      </c>
      <c r="AC15" s="226">
        <f t="shared" si="7"/>
        <v>5</v>
      </c>
      <c r="AD15" s="227">
        <f t="shared" si="8"/>
        <v>4.4000000000000004</v>
      </c>
      <c r="AE15" s="228">
        <f t="shared" si="9"/>
        <v>0</v>
      </c>
      <c r="AF15" s="1"/>
      <c r="AG15" s="229">
        <f t="shared" si="10"/>
        <v>5</v>
      </c>
      <c r="AH15" s="229" t="str">
        <f t="shared" si="11"/>
        <v>А</v>
      </c>
      <c r="AI15" s="229" t="str">
        <f t="shared" si="12"/>
        <v>А</v>
      </c>
      <c r="AJ15" s="229" t="str">
        <f t="shared" si="13"/>
        <v>А</v>
      </c>
      <c r="AK15" s="229" t="str">
        <f t="shared" si="14"/>
        <v>А</v>
      </c>
      <c r="AL15" s="229" t="str">
        <f t="shared" si="15"/>
        <v>А</v>
      </c>
      <c r="AM15" s="229">
        <f t="shared" si="16"/>
        <v>5</v>
      </c>
      <c r="AN15" s="229" t="str">
        <f t="shared" si="17"/>
        <v>А</v>
      </c>
      <c r="AO15" s="229" t="str">
        <f t="shared" si="18"/>
        <v>А</v>
      </c>
      <c r="AP15" s="229" t="str">
        <f t="shared" si="19"/>
        <v>А</v>
      </c>
      <c r="AQ15" s="229">
        <f t="shared" si="20"/>
        <v>4</v>
      </c>
      <c r="AR15" s="229">
        <f t="shared" si="21"/>
        <v>4</v>
      </c>
      <c r="AS15" s="229">
        <f t="shared" si="22"/>
        <v>4</v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3.2" x14ac:dyDescent="0.25">
      <c r="A16" s="118"/>
      <c r="B16" s="118"/>
      <c r="C16" s="119" t="s">
        <v>62</v>
      </c>
      <c r="D16" s="119"/>
      <c r="E16" s="116"/>
      <c r="F16" s="279">
        <f t="array" ref="F16:U23">AG16:AV23</f>
        <v>5</v>
      </c>
      <c r="G16" s="279">
        <v>4.75</v>
      </c>
      <c r="H16" s="279">
        <v>5</v>
      </c>
      <c r="I16" s="279">
        <v>4.875</v>
      </c>
      <c r="J16" s="279">
        <v>4.625</v>
      </c>
      <c r="K16" s="279">
        <v>5</v>
      </c>
      <c r="L16" s="279">
        <v>4.8</v>
      </c>
      <c r="M16" s="279">
        <v>4.666666666666667</v>
      </c>
      <c r="N16" s="279">
        <v>4.666666666666667</v>
      </c>
      <c r="O16" s="121">
        <v>4.8888888888888893</v>
      </c>
      <c r="P16" s="121">
        <v>4.333333333333333</v>
      </c>
      <c r="Q16" s="121">
        <v>4.666666666666667</v>
      </c>
      <c r="R16" s="121">
        <v>4.5555555555555554</v>
      </c>
      <c r="S16" s="279" t="str">
        <v xml:space="preserve"> </v>
      </c>
      <c r="T16" s="279" t="str">
        <v xml:space="preserve"> </v>
      </c>
      <c r="U16" s="279" t="str">
        <v xml:space="preserve"> </v>
      </c>
      <c r="V16" s="116">
        <f>сводн.!T43</f>
        <v>4</v>
      </c>
      <c r="W16" s="226">
        <f>SUM(W6:W15)</f>
        <v>0</v>
      </c>
      <c r="X16" s="226">
        <f>SUM(X6:X15)</f>
        <v>0</v>
      </c>
      <c r="Y16" s="226">
        <f>SUM(Y6:Y15)-X16</f>
        <v>0</v>
      </c>
      <c r="Z16" s="226">
        <f>SUM(Z6:Z15)</f>
        <v>1</v>
      </c>
      <c r="AA16" s="226">
        <f>SUM(AA6:AA15)</f>
        <v>26</v>
      </c>
      <c r="AB16" s="226">
        <f>SUM(AB6:AB15)</f>
        <v>88</v>
      </c>
      <c r="AC16" s="226">
        <f t="shared" si="7"/>
        <v>115</v>
      </c>
      <c r="AD16" s="227">
        <f t="shared" si="8"/>
        <v>4.7565217391304344</v>
      </c>
      <c r="AE16" s="281"/>
      <c r="AF16" s="1"/>
      <c r="AG16" s="282">
        <f t="shared" ref="AG16:AV16" si="27">IF(COUNT(AG6:AG15)=0," ",SUM(AG6:AG15)/COUNT(AG6:AG15))</f>
        <v>5</v>
      </c>
      <c r="AH16" s="282">
        <f t="shared" si="27"/>
        <v>4.75</v>
      </c>
      <c r="AI16" s="282">
        <f t="shared" si="27"/>
        <v>5</v>
      </c>
      <c r="AJ16" s="282">
        <f t="shared" si="27"/>
        <v>4.875</v>
      </c>
      <c r="AK16" s="282">
        <f t="shared" si="27"/>
        <v>4.625</v>
      </c>
      <c r="AL16" s="282">
        <f t="shared" si="27"/>
        <v>5</v>
      </c>
      <c r="AM16" s="282">
        <f t="shared" si="27"/>
        <v>4.8</v>
      </c>
      <c r="AN16" s="282">
        <f t="shared" si="27"/>
        <v>4.666666666666667</v>
      </c>
      <c r="AO16" s="282">
        <f t="shared" si="27"/>
        <v>4.666666666666667</v>
      </c>
      <c r="AP16" s="282">
        <f t="shared" si="27"/>
        <v>4.8888888888888893</v>
      </c>
      <c r="AQ16" s="282">
        <f t="shared" si="27"/>
        <v>4.333333333333333</v>
      </c>
      <c r="AR16" s="282">
        <f t="shared" si="27"/>
        <v>4.666666666666667</v>
      </c>
      <c r="AS16" s="282">
        <f t="shared" si="27"/>
        <v>4.5555555555555554</v>
      </c>
      <c r="AT16" s="282" t="str">
        <f t="shared" si="27"/>
        <v xml:space="preserve"> </v>
      </c>
      <c r="AU16" s="282" t="str">
        <f t="shared" si="27"/>
        <v xml:space="preserve"> </v>
      </c>
      <c r="AV16" s="283" t="str">
        <f t="shared" si="27"/>
        <v xml:space="preserve"> </v>
      </c>
      <c r="AW16" s="230"/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3.2" x14ac:dyDescent="0.25">
      <c r="A17" s="127"/>
      <c r="B17" s="127"/>
      <c r="C17" s="128" t="s">
        <v>63</v>
      </c>
      <c r="D17" s="128"/>
      <c r="E17" s="129"/>
      <c r="F17" s="284">
        <v>10</v>
      </c>
      <c r="G17" s="284">
        <v>6</v>
      </c>
      <c r="H17" s="284">
        <v>8</v>
      </c>
      <c r="I17" s="284">
        <v>7</v>
      </c>
      <c r="J17" s="284">
        <v>6</v>
      </c>
      <c r="K17" s="284">
        <v>9</v>
      </c>
      <c r="L17" s="284">
        <v>8</v>
      </c>
      <c r="M17" s="284">
        <v>6</v>
      </c>
      <c r="N17" s="284">
        <v>6</v>
      </c>
      <c r="O17" s="285">
        <v>8</v>
      </c>
      <c r="P17" s="285">
        <v>3</v>
      </c>
      <c r="Q17" s="285">
        <v>6</v>
      </c>
      <c r="R17" s="285">
        <v>5</v>
      </c>
      <c r="S17" s="284" t="str">
        <v>0</v>
      </c>
      <c r="T17" s="284" t="str">
        <v>0</v>
      </c>
      <c r="U17" s="284" t="str">
        <v xml:space="preserve"> </v>
      </c>
      <c r="V17" s="286">
        <f>IF(COUNTIF(V6:V15,5)=0,"0",COUNTIF(V6:V15,5))</f>
        <v>2</v>
      </c>
      <c r="W17" s="129"/>
      <c r="X17" s="287">
        <f>SUM(X16:AB16)</f>
        <v>115</v>
      </c>
      <c r="Y17" s="287"/>
      <c r="Z17" s="287"/>
      <c r="AA17" s="287"/>
      <c r="AB17" s="287"/>
      <c r="AC17" s="287"/>
      <c r="AD17" s="227"/>
      <c r="AE17" s="288"/>
      <c r="AG17" s="289">
        <f t="shared" ref="AG17:AU17" si="28">IF(COUNTIF(AG6:AG15,5)=0,"0",COUNTIF(AG6:AG15,5))</f>
        <v>10</v>
      </c>
      <c r="AH17" s="289">
        <f t="shared" si="28"/>
        <v>6</v>
      </c>
      <c r="AI17" s="289">
        <f t="shared" si="28"/>
        <v>8</v>
      </c>
      <c r="AJ17" s="289">
        <f t="shared" si="28"/>
        <v>7</v>
      </c>
      <c r="AK17" s="289">
        <f t="shared" si="28"/>
        <v>6</v>
      </c>
      <c r="AL17" s="289">
        <f t="shared" si="28"/>
        <v>9</v>
      </c>
      <c r="AM17" s="289">
        <f t="shared" si="28"/>
        <v>8</v>
      </c>
      <c r="AN17" s="289">
        <f t="shared" si="28"/>
        <v>6</v>
      </c>
      <c r="AO17" s="289">
        <f t="shared" si="28"/>
        <v>6</v>
      </c>
      <c r="AP17" s="289">
        <f t="shared" si="28"/>
        <v>8</v>
      </c>
      <c r="AQ17" s="289">
        <f t="shared" si="28"/>
        <v>3</v>
      </c>
      <c r="AR17" s="289">
        <f t="shared" si="28"/>
        <v>6</v>
      </c>
      <c r="AS17" s="289">
        <f t="shared" si="28"/>
        <v>5</v>
      </c>
      <c r="AT17" s="289" t="str">
        <f t="shared" si="28"/>
        <v>0</v>
      </c>
      <c r="AU17" s="289" t="str">
        <f t="shared" si="28"/>
        <v>0</v>
      </c>
      <c r="AV17" s="290" t="str">
        <f>IF(COUNTIF(AV6:AV15,5)=0," ",COUNTIF(AV6:AV15,5))</f>
        <v xml:space="preserve"> </v>
      </c>
      <c r="AW17" s="289"/>
      <c r="AX17" s="291"/>
      <c r="AY17" s="292"/>
      <c r="AZ17" s="292"/>
      <c r="BA17" s="292"/>
      <c r="BB17" s="292"/>
      <c r="BC17" s="292"/>
      <c r="BD17" s="292"/>
      <c r="BE17" s="292"/>
      <c r="BF17" s="292"/>
      <c r="BG17" s="292"/>
      <c r="BH17" s="292"/>
      <c r="BI17" s="292"/>
      <c r="BJ17" s="292"/>
      <c r="BK17" s="292"/>
      <c r="BL17" s="292"/>
      <c r="BM17" s="292"/>
      <c r="BN17" s="292"/>
      <c r="BO17" s="293"/>
      <c r="BP17" s="293"/>
      <c r="BQ17" s="293"/>
      <c r="BR17" s="293"/>
      <c r="BS17" s="293"/>
      <c r="BT17" s="293"/>
      <c r="BU17" s="293"/>
      <c r="BV17" s="293"/>
      <c r="BW17" s="293"/>
      <c r="BX17" s="293"/>
      <c r="BY17" s="293"/>
      <c r="BZ17" s="293"/>
      <c r="CA17" s="293"/>
      <c r="CB17" s="293"/>
      <c r="CC17" s="293"/>
      <c r="CD17" s="293"/>
      <c r="CE17" s="293"/>
      <c r="CF17" s="293"/>
      <c r="CG17" s="293"/>
      <c r="CH17" s="293"/>
      <c r="CI17" s="293"/>
      <c r="CJ17" s="293"/>
      <c r="CK17" s="293"/>
      <c r="CL17" s="293"/>
      <c r="CM17" s="293"/>
    </row>
    <row r="18" spans="1:102" ht="13.2" x14ac:dyDescent="0.25">
      <c r="A18" s="142"/>
      <c r="B18" s="142"/>
      <c r="C18" s="143" t="s">
        <v>64</v>
      </c>
      <c r="D18" s="143"/>
      <c r="E18" s="144"/>
      <c r="F18" s="294" t="str">
        <v>0</v>
      </c>
      <c r="G18" s="294">
        <v>2</v>
      </c>
      <c r="H18" s="294" t="str">
        <v>0</v>
      </c>
      <c r="I18" s="294">
        <v>1</v>
      </c>
      <c r="J18" s="294">
        <v>1</v>
      </c>
      <c r="K18" s="294" t="str">
        <v>0</v>
      </c>
      <c r="L18" s="294">
        <v>2</v>
      </c>
      <c r="M18" s="294">
        <v>3</v>
      </c>
      <c r="N18" s="294">
        <v>3</v>
      </c>
      <c r="O18" s="295">
        <v>1</v>
      </c>
      <c r="P18" s="295">
        <v>6</v>
      </c>
      <c r="Q18" s="295">
        <v>3</v>
      </c>
      <c r="R18" s="295">
        <v>4</v>
      </c>
      <c r="S18" s="294" t="str">
        <v>0</v>
      </c>
      <c r="T18" s="294" t="str">
        <v>0</v>
      </c>
      <c r="U18" s="294" t="str">
        <v xml:space="preserve"> </v>
      </c>
      <c r="V18" s="296">
        <f>IF(COUNTIF(V6:V15,4)=0,"0",COUNTIF(V6:V15,4))</f>
        <v>7</v>
      </c>
      <c r="W18" s="297"/>
      <c r="X18" s="297"/>
      <c r="Y18" s="297" t="str">
        <f>IF(COUNTIF(Y6:Y15,4)=0," ",COUNTIF(Y6:Y15,4))</f>
        <v xml:space="preserve"> </v>
      </c>
      <c r="Z18" s="297" t="str">
        <f>IF(COUNTIF(Z6:Z15,4)=0," ",COUNTIF(Z6:Z15,4))</f>
        <v xml:space="preserve"> </v>
      </c>
      <c r="AA18" s="297">
        <f>IF(COUNTIF(AA6:AA15,4)=0," ",COUNTIF(AA6:AA15,4))</f>
        <v>3</v>
      </c>
      <c r="AB18" s="297" t="str">
        <f>IF(COUNTIF(AB6:AB15,4)=0," ",COUNTIF(AB6:AB15,4))</f>
        <v xml:space="preserve"> </v>
      </c>
      <c r="AC18" s="297"/>
      <c r="AD18" s="297"/>
      <c r="AE18" s="298" t="str">
        <f>IF(COUNTIF(AE6:AE15,4)=0," ",COUNTIF(AE6:AE15,4))</f>
        <v xml:space="preserve"> </v>
      </c>
      <c r="AF18" s="297" t="str">
        <f>IF(COUNTIF(AF6:AF15,4)=0," ",COUNTIF(AF6:AF15,4))</f>
        <v xml:space="preserve"> </v>
      </c>
      <c r="AG18" s="297" t="str">
        <f t="shared" ref="AG18:AU18" si="29">IF(COUNTIF(AG6:AG15,4)=0,"0",COUNTIF(AG6:AG15,4))</f>
        <v>0</v>
      </c>
      <c r="AH18" s="297">
        <f t="shared" si="29"/>
        <v>2</v>
      </c>
      <c r="AI18" s="297" t="str">
        <f t="shared" si="29"/>
        <v>0</v>
      </c>
      <c r="AJ18" s="297">
        <f t="shared" si="29"/>
        <v>1</v>
      </c>
      <c r="AK18" s="297">
        <f t="shared" si="29"/>
        <v>1</v>
      </c>
      <c r="AL18" s="297" t="str">
        <f t="shared" si="29"/>
        <v>0</v>
      </c>
      <c r="AM18" s="297">
        <f t="shared" si="29"/>
        <v>2</v>
      </c>
      <c r="AN18" s="297">
        <f t="shared" si="29"/>
        <v>3</v>
      </c>
      <c r="AO18" s="297">
        <f t="shared" si="29"/>
        <v>3</v>
      </c>
      <c r="AP18" s="297">
        <f t="shared" si="29"/>
        <v>1</v>
      </c>
      <c r="AQ18" s="297">
        <f t="shared" si="29"/>
        <v>6</v>
      </c>
      <c r="AR18" s="297">
        <f t="shared" si="29"/>
        <v>3</v>
      </c>
      <c r="AS18" s="297">
        <f t="shared" si="29"/>
        <v>4</v>
      </c>
      <c r="AT18" s="297" t="str">
        <f t="shared" si="29"/>
        <v>0</v>
      </c>
      <c r="AU18" s="297" t="str">
        <f t="shared" si="29"/>
        <v>0</v>
      </c>
      <c r="AV18" s="299" t="str">
        <f>IF(COUNTIF(AV6:AV15,4)=0," ",COUNTIF(AV6:AV15,4))</f>
        <v xml:space="preserve"> </v>
      </c>
      <c r="AW18" s="297"/>
      <c r="AX18" s="300"/>
      <c r="AY18" s="301"/>
      <c r="AZ18" s="301"/>
      <c r="BA18" s="301"/>
      <c r="BB18" s="301"/>
      <c r="BC18" s="301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2"/>
      <c r="BP18" s="302"/>
      <c r="BQ18" s="302"/>
      <c r="BR18" s="302"/>
      <c r="BS18" s="302"/>
      <c r="BT18" s="302"/>
      <c r="BU18" s="302"/>
      <c r="BV18" s="302"/>
      <c r="BW18" s="302"/>
      <c r="BX18" s="302"/>
      <c r="BY18" s="302"/>
      <c r="BZ18" s="302"/>
      <c r="CA18" s="302"/>
      <c r="CB18" s="302"/>
      <c r="CC18" s="302"/>
      <c r="CD18" s="302"/>
      <c r="CE18" s="302"/>
      <c r="CF18" s="302"/>
      <c r="CG18" s="302"/>
      <c r="CH18" s="302"/>
      <c r="CI18" s="302"/>
      <c r="CJ18" s="302"/>
      <c r="CK18" s="302"/>
      <c r="CL18" s="302"/>
      <c r="CM18" s="302"/>
    </row>
    <row r="19" spans="1:102" ht="13.2" x14ac:dyDescent="0.25">
      <c r="A19" s="155"/>
      <c r="B19" s="155"/>
      <c r="C19" s="156" t="s">
        <v>65</v>
      </c>
      <c r="D19" s="156"/>
      <c r="E19" s="157"/>
      <c r="F19" s="303" t="str">
        <v>0</v>
      </c>
      <c r="G19" s="303" t="str">
        <v>0</v>
      </c>
      <c r="H19" s="303" t="str">
        <v>0</v>
      </c>
      <c r="I19" s="303" t="str">
        <v>0</v>
      </c>
      <c r="J19" s="303">
        <v>1</v>
      </c>
      <c r="K19" s="303" t="str">
        <v>0</v>
      </c>
      <c r="L19" s="303" t="str">
        <v>0</v>
      </c>
      <c r="M19" s="303" t="str">
        <v>0</v>
      </c>
      <c r="N19" s="303" t="str">
        <v>0</v>
      </c>
      <c r="O19" s="304" t="str">
        <v>0</v>
      </c>
      <c r="P19" s="304" t="str">
        <v>0</v>
      </c>
      <c r="Q19" s="304" t="str">
        <v>0</v>
      </c>
      <c r="R19" s="304" t="str">
        <v>0</v>
      </c>
      <c r="S19" s="303" t="str">
        <v>0</v>
      </c>
      <c r="T19" s="303" t="str">
        <v>0</v>
      </c>
      <c r="U19" s="303" t="str">
        <v xml:space="preserve"> </v>
      </c>
      <c r="V19" s="305">
        <f>IF(COUNTIF(V6:V15,3)=0,"0",COUNTIF(V6:V15,3))</f>
        <v>1</v>
      </c>
      <c r="W19" s="306"/>
      <c r="X19" s="306"/>
      <c r="Y19" s="306" t="str">
        <f>IF(COUNTIF(Y6:Y15,3)=0," ",COUNTIF(Y6:Y15,3))</f>
        <v xml:space="preserve"> </v>
      </c>
      <c r="Z19" s="306" t="str">
        <f>IF(COUNTIF(Z6:Z15,3)=0," ",COUNTIF(Z6:Z15,3))</f>
        <v xml:space="preserve"> </v>
      </c>
      <c r="AA19" s="306">
        <f>IF(COUNTIF(AA6:AA15,3)=0," ",COUNTIF(AA6:AA15,3))</f>
        <v>1</v>
      </c>
      <c r="AB19" s="306" t="str">
        <f>IF(COUNTIF(AB6:AB15,3)=0," ",COUNTIF(AB6:AB15,3))</f>
        <v xml:space="preserve"> </v>
      </c>
      <c r="AC19" s="306"/>
      <c r="AD19" s="306"/>
      <c r="AE19" s="307" t="str">
        <f>IF(COUNTIF(AE6:AE15,3)=0," ",COUNTIF(AE6:AE15,3))</f>
        <v xml:space="preserve"> </v>
      </c>
      <c r="AF19" s="306" t="str">
        <f>IF(COUNTIF(AF6:AF15,3)=0," ",COUNTIF(AF6:AF15,3))</f>
        <v xml:space="preserve"> </v>
      </c>
      <c r="AG19" s="306" t="str">
        <f t="shared" ref="AG19:AU19" si="30">IF(COUNTIF(AG6:AG15,3)=0,"0",COUNTIF(AG6:AG15,3))</f>
        <v>0</v>
      </c>
      <c r="AH19" s="306" t="str">
        <f t="shared" si="30"/>
        <v>0</v>
      </c>
      <c r="AI19" s="306" t="str">
        <f t="shared" si="30"/>
        <v>0</v>
      </c>
      <c r="AJ19" s="306" t="str">
        <f t="shared" si="30"/>
        <v>0</v>
      </c>
      <c r="AK19" s="306">
        <f t="shared" si="30"/>
        <v>1</v>
      </c>
      <c r="AL19" s="306" t="str">
        <f t="shared" si="30"/>
        <v>0</v>
      </c>
      <c r="AM19" s="306" t="str">
        <f t="shared" si="30"/>
        <v>0</v>
      </c>
      <c r="AN19" s="306" t="str">
        <f t="shared" si="30"/>
        <v>0</v>
      </c>
      <c r="AO19" s="306" t="str">
        <f t="shared" si="30"/>
        <v>0</v>
      </c>
      <c r="AP19" s="306" t="str">
        <f t="shared" si="30"/>
        <v>0</v>
      </c>
      <c r="AQ19" s="306" t="str">
        <f t="shared" si="30"/>
        <v>0</v>
      </c>
      <c r="AR19" s="306" t="str">
        <f t="shared" si="30"/>
        <v>0</v>
      </c>
      <c r="AS19" s="306" t="str">
        <f t="shared" si="30"/>
        <v>0</v>
      </c>
      <c r="AT19" s="306" t="str">
        <f t="shared" si="30"/>
        <v>0</v>
      </c>
      <c r="AU19" s="306" t="str">
        <f t="shared" si="30"/>
        <v>0</v>
      </c>
      <c r="AV19" s="308" t="str">
        <f>IF(COUNTIF(AV6:AV15,3)=0," ",COUNTIF(AV6:AV15,3))</f>
        <v xml:space="preserve"> </v>
      </c>
      <c r="AW19" s="306"/>
      <c r="AX19" s="309"/>
      <c r="AY19" s="310"/>
      <c r="AZ19" s="310"/>
      <c r="BA19" s="310"/>
      <c r="BB19" s="310"/>
      <c r="BC19" s="310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1"/>
      <c r="BP19" s="311"/>
      <c r="BQ19" s="311"/>
      <c r="BR19" s="311"/>
      <c r="BS19" s="311"/>
      <c r="BT19" s="311"/>
      <c r="BU19" s="311"/>
      <c r="BV19" s="311"/>
      <c r="BW19" s="311"/>
      <c r="BX19" s="311"/>
      <c r="BY19" s="311"/>
      <c r="BZ19" s="311"/>
      <c r="CA19" s="311"/>
      <c r="CB19" s="311"/>
      <c r="CC19" s="311"/>
      <c r="CD19" s="311"/>
      <c r="CE19" s="311"/>
      <c r="CF19" s="311"/>
      <c r="CG19" s="311"/>
      <c r="CH19" s="311"/>
      <c r="CI19" s="311"/>
      <c r="CJ19" s="311"/>
      <c r="CK19" s="311"/>
      <c r="CL19" s="311"/>
      <c r="CM19" s="311"/>
    </row>
    <row r="20" spans="1:102" ht="13.2" x14ac:dyDescent="0.25">
      <c r="A20" s="118"/>
      <c r="B20" s="118"/>
      <c r="C20" s="119" t="s">
        <v>66</v>
      </c>
      <c r="D20" s="119"/>
      <c r="E20" s="116"/>
      <c r="F20" s="78">
        <v>0</v>
      </c>
      <c r="G20" s="78">
        <v>0</v>
      </c>
      <c r="H20" s="78">
        <v>0</v>
      </c>
      <c r="I20" s="78">
        <v>0</v>
      </c>
      <c r="J20" s="78">
        <v>0</v>
      </c>
      <c r="K20" s="78">
        <v>0</v>
      </c>
      <c r="L20" s="78">
        <v>0</v>
      </c>
      <c r="M20" s="78">
        <v>0</v>
      </c>
      <c r="N20" s="78">
        <v>0</v>
      </c>
      <c r="O20" s="93">
        <v>0</v>
      </c>
      <c r="P20" s="93">
        <v>0</v>
      </c>
      <c r="Q20" s="93">
        <v>0</v>
      </c>
      <c r="R20" s="93">
        <v>0</v>
      </c>
      <c r="S20" s="78">
        <v>0</v>
      </c>
      <c r="T20" s="78">
        <v>0</v>
      </c>
      <c r="U20" s="78">
        <v>0</v>
      </c>
      <c r="V20" s="230" t="str">
        <f>IF(COUNTIF(V6:V15,2)=0,"0",COUNTIF(V6:V15,2))</f>
        <v>0</v>
      </c>
      <c r="W20" s="230"/>
      <c r="X20" s="230"/>
      <c r="Y20" s="230" t="str">
        <f>IF(COUNTIF(Y6:Y15,2)=0," ",COUNTIF(Y6:Y15,2))</f>
        <v xml:space="preserve"> </v>
      </c>
      <c r="Z20" s="230" t="str">
        <f>IF(COUNTIF(Z6:Z15,2)=0," ",COUNTIF(Z6:Z15,2))</f>
        <v xml:space="preserve"> </v>
      </c>
      <c r="AA20" s="230">
        <f>IF(COUNTIF(AA6:AA15,2)=0," ",COUNTIF(AA6:AA15,2))</f>
        <v>3</v>
      </c>
      <c r="AB20" s="230">
        <f>IF(COUNTIF(AB6:AB15,2)=0," ",COUNTIF(AB6:AB15,2))</f>
        <v>1</v>
      </c>
      <c r="AC20" s="230"/>
      <c r="AD20" s="230"/>
      <c r="AE20" s="312" t="str">
        <f>IF(COUNTIF(AE6:AE15,2)=0," ",COUNTIF(AE6:AE15,2))</f>
        <v xml:space="preserve"> </v>
      </c>
      <c r="AF20" s="230" t="str">
        <f>IF(COUNTIF(AF6:AF15,2)=0," ",COUNTIF(AF6:AF15,2))</f>
        <v xml:space="preserve"> </v>
      </c>
      <c r="AG20" s="230">
        <f t="shared" ref="AG20:AV20" si="31">COUNTIF(AG6:AG15,2)+COUNTIF(AG6:AG15,"д")</f>
        <v>0</v>
      </c>
      <c r="AH20" s="230">
        <f t="shared" si="31"/>
        <v>0</v>
      </c>
      <c r="AI20" s="230">
        <f t="shared" si="31"/>
        <v>0</v>
      </c>
      <c r="AJ20" s="230">
        <f t="shared" si="31"/>
        <v>0</v>
      </c>
      <c r="AK20" s="230">
        <f t="shared" si="31"/>
        <v>0</v>
      </c>
      <c r="AL20" s="230">
        <f t="shared" si="31"/>
        <v>0</v>
      </c>
      <c r="AM20" s="230">
        <f t="shared" si="31"/>
        <v>0</v>
      </c>
      <c r="AN20" s="230">
        <f t="shared" si="31"/>
        <v>0</v>
      </c>
      <c r="AO20" s="230">
        <f t="shared" si="31"/>
        <v>0</v>
      </c>
      <c r="AP20" s="230">
        <f t="shared" si="31"/>
        <v>0</v>
      </c>
      <c r="AQ20" s="230">
        <f t="shared" si="31"/>
        <v>0</v>
      </c>
      <c r="AR20" s="230">
        <f t="shared" si="31"/>
        <v>0</v>
      </c>
      <c r="AS20" s="230">
        <f t="shared" si="31"/>
        <v>0</v>
      </c>
      <c r="AT20" s="230">
        <f t="shared" si="31"/>
        <v>0</v>
      </c>
      <c r="AU20" s="230">
        <f t="shared" si="31"/>
        <v>0</v>
      </c>
      <c r="AV20" s="230">
        <f t="shared" si="31"/>
        <v>0</v>
      </c>
      <c r="AW20" s="230"/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3.2" x14ac:dyDescent="0.25">
      <c r="A21" s="118"/>
      <c r="B21" s="118"/>
      <c r="C21" s="119" t="s">
        <v>67</v>
      </c>
      <c r="D21" s="119"/>
      <c r="E21" s="116"/>
      <c r="F21" s="78">
        <v>0</v>
      </c>
      <c r="G21" s="78">
        <v>2</v>
      </c>
      <c r="H21" s="78">
        <v>2</v>
      </c>
      <c r="I21" s="78">
        <v>2</v>
      </c>
      <c r="J21" s="78">
        <v>2</v>
      </c>
      <c r="K21" s="78">
        <v>1</v>
      </c>
      <c r="L21" s="78">
        <v>0</v>
      </c>
      <c r="M21" s="78">
        <v>1</v>
      </c>
      <c r="N21" s="78">
        <v>1</v>
      </c>
      <c r="O21" s="93">
        <v>1</v>
      </c>
      <c r="P21" s="93">
        <v>1</v>
      </c>
      <c r="Q21" s="93">
        <v>1</v>
      </c>
      <c r="R21" s="93">
        <v>1</v>
      </c>
      <c r="S21" s="78">
        <v>0</v>
      </c>
      <c r="T21" s="78">
        <v>0</v>
      </c>
      <c r="U21" s="78">
        <v>0</v>
      </c>
      <c r="V21" s="230">
        <f t="shared" ref="V21:AB21" si="32">COUNTBLANK(V6:V15)</f>
        <v>0</v>
      </c>
      <c r="W21" s="230">
        <f t="shared" si="32"/>
        <v>0</v>
      </c>
      <c r="X21" s="230">
        <f t="shared" si="32"/>
        <v>0</v>
      </c>
      <c r="Y21" s="230">
        <f t="shared" si="32"/>
        <v>0</v>
      </c>
      <c r="Z21" s="230">
        <f t="shared" si="32"/>
        <v>0</v>
      </c>
      <c r="AA21" s="230">
        <f t="shared" si="32"/>
        <v>0</v>
      </c>
      <c r="AB21" s="230">
        <f t="shared" si="32"/>
        <v>0</v>
      </c>
      <c r="AC21" s="230"/>
      <c r="AD21" s="230">
        <f>COUNTBLANK(AD6:AD15)</f>
        <v>0</v>
      </c>
      <c r="AE21" s="312" t="str">
        <f>IF(COUNTIF(AE6:AE15,"б")=0," ",COUNTIF(AE6:AE15,"б"))</f>
        <v xml:space="preserve"> </v>
      </c>
      <c r="AF21" s="313">
        <f t="shared" ref="AF21:BK21" si="33">IF(COUNTIF(AF6:AF15,"б")=0+COUNTIF(AF6:AF15,"а")=0,"0",COUNTIF(AF6:AF15,"б")+COUNTIF(AF6:AF15,"а"))</f>
        <v>0</v>
      </c>
      <c r="AG21" s="313">
        <f t="shared" si="33"/>
        <v>0</v>
      </c>
      <c r="AH21" s="313">
        <f t="shared" si="33"/>
        <v>2</v>
      </c>
      <c r="AI21" s="313">
        <f t="shared" si="33"/>
        <v>2</v>
      </c>
      <c r="AJ21" s="313">
        <f t="shared" si="33"/>
        <v>2</v>
      </c>
      <c r="AK21" s="313">
        <f t="shared" si="33"/>
        <v>2</v>
      </c>
      <c r="AL21" s="313">
        <f t="shared" si="33"/>
        <v>1</v>
      </c>
      <c r="AM21" s="313">
        <f t="shared" si="33"/>
        <v>0</v>
      </c>
      <c r="AN21" s="313">
        <f t="shared" si="33"/>
        <v>1</v>
      </c>
      <c r="AO21" s="313">
        <f t="shared" si="33"/>
        <v>1</v>
      </c>
      <c r="AP21" s="313">
        <f t="shared" si="33"/>
        <v>1</v>
      </c>
      <c r="AQ21" s="313">
        <f t="shared" si="33"/>
        <v>1</v>
      </c>
      <c r="AR21" s="313">
        <f t="shared" si="33"/>
        <v>1</v>
      </c>
      <c r="AS21" s="313">
        <f t="shared" si="33"/>
        <v>1</v>
      </c>
      <c r="AT21" s="313">
        <f t="shared" si="33"/>
        <v>0</v>
      </c>
      <c r="AU21" s="313">
        <f t="shared" si="33"/>
        <v>0</v>
      </c>
      <c r="AV21" s="313">
        <f t="shared" si="33"/>
        <v>0</v>
      </c>
      <c r="AW21" s="313">
        <f t="shared" si="33"/>
        <v>0</v>
      </c>
      <c r="AX21" s="313">
        <f t="shared" si="33"/>
        <v>0</v>
      </c>
      <c r="AY21" s="313">
        <f t="shared" si="33"/>
        <v>0</v>
      </c>
      <c r="AZ21" s="313">
        <f t="shared" si="33"/>
        <v>0</v>
      </c>
      <c r="BA21" s="313">
        <f t="shared" si="33"/>
        <v>0</v>
      </c>
      <c r="BB21" s="313">
        <f t="shared" si="33"/>
        <v>0</v>
      </c>
      <c r="BC21" s="313">
        <f t="shared" si="33"/>
        <v>0</v>
      </c>
      <c r="BD21" s="313">
        <f t="shared" si="33"/>
        <v>0</v>
      </c>
      <c r="BE21" s="313">
        <f t="shared" si="33"/>
        <v>0</v>
      </c>
      <c r="BF21" s="313">
        <f t="shared" si="33"/>
        <v>0</v>
      </c>
      <c r="BG21" s="313">
        <f t="shared" si="33"/>
        <v>0</v>
      </c>
      <c r="BH21" s="313">
        <f t="shared" si="33"/>
        <v>0</v>
      </c>
      <c r="BI21" s="313">
        <f t="shared" si="33"/>
        <v>0</v>
      </c>
      <c r="BJ21" s="313">
        <f t="shared" si="33"/>
        <v>0</v>
      </c>
      <c r="BK21" s="313">
        <f t="shared" si="33"/>
        <v>0</v>
      </c>
      <c r="BL21" s="313">
        <f t="shared" ref="BL21:CB21" si="34">IF(COUNTIF(BL6:BL15,"б")=0+COUNTIF(BL6:BL15,"а")=0,"0",COUNTIF(BL6:BL15,"б")+COUNTIF(BL6:BL15,"а"))</f>
        <v>0</v>
      </c>
      <c r="BM21" s="313">
        <f t="shared" si="34"/>
        <v>0</v>
      </c>
      <c r="BN21" s="313">
        <f t="shared" si="34"/>
        <v>0</v>
      </c>
      <c r="BO21" s="313">
        <f t="shared" si="34"/>
        <v>0</v>
      </c>
      <c r="BP21" s="313">
        <f t="shared" si="34"/>
        <v>0</v>
      </c>
      <c r="BQ21" s="313">
        <f t="shared" si="34"/>
        <v>0</v>
      </c>
      <c r="BR21" s="313">
        <f t="shared" si="34"/>
        <v>0</v>
      </c>
      <c r="BS21" s="313">
        <f t="shared" si="34"/>
        <v>0</v>
      </c>
      <c r="BT21" s="313">
        <f t="shared" si="34"/>
        <v>0</v>
      </c>
      <c r="BU21" s="313">
        <f t="shared" si="34"/>
        <v>0</v>
      </c>
      <c r="BV21" s="313">
        <f t="shared" si="34"/>
        <v>0</v>
      </c>
      <c r="BW21" s="313">
        <f t="shared" si="34"/>
        <v>0</v>
      </c>
      <c r="BX21" s="313">
        <f t="shared" si="34"/>
        <v>0</v>
      </c>
      <c r="BY21" s="313">
        <f t="shared" si="34"/>
        <v>0</v>
      </c>
      <c r="BZ21" s="313">
        <f t="shared" si="34"/>
        <v>0</v>
      </c>
      <c r="CA21" s="313">
        <f t="shared" si="34"/>
        <v>0</v>
      </c>
      <c r="CB21" s="313">
        <f t="shared" si="34"/>
        <v>0</v>
      </c>
    </row>
    <row r="22" spans="1:102" ht="13.2" x14ac:dyDescent="0.25">
      <c r="A22" s="118"/>
      <c r="B22" s="118"/>
      <c r="C22" s="119" t="s">
        <v>68</v>
      </c>
      <c r="D22" s="119"/>
      <c r="E22" s="116"/>
      <c r="F22" s="78" t="str">
        <v>0</v>
      </c>
      <c r="G22" s="78" t="str">
        <v>0</v>
      </c>
      <c r="H22" s="78" t="str">
        <v>0</v>
      </c>
      <c r="I22" s="78" t="str">
        <v>0</v>
      </c>
      <c r="J22" s="78" t="str">
        <v>0</v>
      </c>
      <c r="K22" s="78" t="str">
        <v>0</v>
      </c>
      <c r="L22" s="78" t="str">
        <v>0</v>
      </c>
      <c r="M22" s="78" t="str">
        <v>0</v>
      </c>
      <c r="N22" s="78" t="str">
        <v>0</v>
      </c>
      <c r="O22" s="93" t="str">
        <v>0</v>
      </c>
      <c r="P22" s="93" t="str">
        <v>0</v>
      </c>
      <c r="Q22" s="93" t="str">
        <v>0</v>
      </c>
      <c r="R22" s="93" t="str">
        <v>0</v>
      </c>
      <c r="S22" s="78" t="str">
        <v>0</v>
      </c>
      <c r="T22" s="78" t="str">
        <v>0</v>
      </c>
      <c r="U22" s="78" t="str">
        <v>0</v>
      </c>
      <c r="V22" s="230" t="str">
        <f>IF(COUNTIF(V6:V15,"з")=0,"0",COUNTIF(V6:V15,"з"))</f>
        <v>0</v>
      </c>
      <c r="W22" s="230"/>
      <c r="X22" s="230"/>
      <c r="Y22" s="230" t="str">
        <f>IF(COUNTIF(Y6:Y15,"з")=0," ",COUNTIF(Y6:Y15,"з"))</f>
        <v xml:space="preserve"> </v>
      </c>
      <c r="Z22" s="230" t="str">
        <f>IF(COUNTIF(Z6:Z15,"з")=0," ",COUNTIF(Z6:Z15,"з"))</f>
        <v xml:space="preserve"> </v>
      </c>
      <c r="AA22" s="230" t="str">
        <f>IF(COUNTIF(AA6:AA15,"з")=0," ",COUNTIF(AA6:AA15,"з"))</f>
        <v xml:space="preserve"> </v>
      </c>
      <c r="AB22" s="230" t="str">
        <f>IF(COUNTIF(AB6:AB15,"з")=0," ",COUNTIF(AB6:AB15,"з"))</f>
        <v xml:space="preserve"> </v>
      </c>
      <c r="AC22" s="230"/>
      <c r="AD22" s="230" t="str">
        <f>IF(COUNTIF(AD6:AD15,"з")=0," ",COUNTIF(AD6:AD15,"з"))</f>
        <v xml:space="preserve"> </v>
      </c>
      <c r="AE22" s="312" t="str">
        <f>IF(COUNTIF(AE6:AE15,"з")=0," ",COUNTIF(AE6:AE15,"з"))</f>
        <v xml:space="preserve"> </v>
      </c>
      <c r="AF22" s="230" t="str">
        <f>IF(COUNTIF(AF6:AF15,"з")=0," ",COUNTIF(AF6:AF15,"з"))</f>
        <v xml:space="preserve"> </v>
      </c>
      <c r="AG22" s="230" t="str">
        <f t="shared" ref="AG22:AW22" si="35">IF(COUNTIF(AG6:AG15,"з")=0,"0",COUNTIF(AG6:AG15,"з"))</f>
        <v>0</v>
      </c>
      <c r="AH22" s="230" t="str">
        <f t="shared" si="35"/>
        <v>0</v>
      </c>
      <c r="AI22" s="230" t="str">
        <f t="shared" si="35"/>
        <v>0</v>
      </c>
      <c r="AJ22" s="230" t="str">
        <f t="shared" si="35"/>
        <v>0</v>
      </c>
      <c r="AK22" s="230" t="str">
        <f t="shared" si="35"/>
        <v>0</v>
      </c>
      <c r="AL22" s="230" t="str">
        <f t="shared" si="35"/>
        <v>0</v>
      </c>
      <c r="AM22" s="230" t="str">
        <f t="shared" si="35"/>
        <v>0</v>
      </c>
      <c r="AN22" s="230" t="str">
        <f t="shared" si="35"/>
        <v>0</v>
      </c>
      <c r="AO22" s="230" t="str">
        <f t="shared" si="35"/>
        <v>0</v>
      </c>
      <c r="AP22" s="230" t="str">
        <f t="shared" si="35"/>
        <v>0</v>
      </c>
      <c r="AQ22" s="230" t="str">
        <f t="shared" si="35"/>
        <v>0</v>
      </c>
      <c r="AR22" s="230" t="str">
        <f t="shared" si="35"/>
        <v>0</v>
      </c>
      <c r="AS22" s="230" t="str">
        <f t="shared" si="35"/>
        <v>0</v>
      </c>
      <c r="AT22" s="230" t="str">
        <f t="shared" si="35"/>
        <v>0</v>
      </c>
      <c r="AU22" s="230" t="str">
        <f t="shared" si="35"/>
        <v>0</v>
      </c>
      <c r="AV22" s="230" t="str">
        <f t="shared" si="35"/>
        <v>0</v>
      </c>
      <c r="AW22" s="230" t="str">
        <f t="shared" si="35"/>
        <v>0</v>
      </c>
      <c r="AX22" s="2"/>
      <c r="AY22" s="243"/>
      <c r="AZ22" s="243"/>
      <c r="BA22" s="243"/>
      <c r="BB22" s="243"/>
      <c r="BC22" s="243"/>
      <c r="BD22" s="243"/>
      <c r="BE22" s="243"/>
      <c r="BF22" s="243"/>
      <c r="BG22" s="243"/>
      <c r="BH22" s="243"/>
      <c r="BI22" s="243"/>
      <c r="BJ22" s="243"/>
      <c r="BK22" s="243"/>
      <c r="BL22" s="243"/>
      <c r="BM22" s="243"/>
      <c r="BN22" s="243"/>
      <c r="BO22" s="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3.2" x14ac:dyDescent="0.25">
      <c r="A23" s="118"/>
      <c r="B23" s="118"/>
      <c r="C23" s="119" t="s">
        <v>69</v>
      </c>
      <c r="D23" s="119"/>
      <c r="E23" s="116"/>
      <c r="F23" s="78" t="str">
        <v>0</v>
      </c>
      <c r="G23" s="78" t="str">
        <v>0</v>
      </c>
      <c r="H23" s="78" t="str">
        <v>0</v>
      </c>
      <c r="I23" s="78" t="str">
        <v>0</v>
      </c>
      <c r="J23" s="78" t="str">
        <v>0</v>
      </c>
      <c r="K23" s="78" t="str">
        <v>0</v>
      </c>
      <c r="L23" s="78" t="str">
        <v>0</v>
      </c>
      <c r="M23" s="78" t="str">
        <v>0</v>
      </c>
      <c r="N23" s="78" t="str">
        <v>0</v>
      </c>
      <c r="O23" s="93" t="str">
        <v>0</v>
      </c>
      <c r="P23" s="93" t="str">
        <v>0</v>
      </c>
      <c r="Q23" s="93" t="str">
        <v>0</v>
      </c>
      <c r="R23" s="93" t="str">
        <v>0</v>
      </c>
      <c r="S23" s="78" t="str">
        <v>0</v>
      </c>
      <c r="T23" s="78" t="str">
        <v>0</v>
      </c>
      <c r="U23" s="78" t="str">
        <v>0</v>
      </c>
      <c r="V23" s="230" t="str">
        <f>IF(COUNTIF(V6:V15,"н")=0,"0",COUNTIF(V6:V15,"н"))</f>
        <v>0</v>
      </c>
      <c r="W23" s="230"/>
      <c r="X23" s="230"/>
      <c r="Y23" s="230" t="str">
        <f>IF(COUNTIF(Y6:Y15,"н")=0," ",COUNTIF(Y6:Y15,"н"))</f>
        <v xml:space="preserve"> </v>
      </c>
      <c r="Z23" s="230" t="str">
        <f>IF(COUNTIF(Z6:Z15,"н")=0," ",COUNTIF(Z6:Z15,"н"))</f>
        <v xml:space="preserve"> </v>
      </c>
      <c r="AA23" s="230" t="str">
        <f>IF(COUNTIF(AA6:AA15,"н")=0," ",COUNTIF(AA6:AA15,"н"))</f>
        <v xml:space="preserve"> </v>
      </c>
      <c r="AB23" s="230" t="str">
        <f>IF(COUNTIF(AB6:AB15,"н")=0," ",COUNTIF(AB6:AB15,"н"))</f>
        <v xml:space="preserve"> </v>
      </c>
      <c r="AC23" s="230"/>
      <c r="AD23" s="230" t="str">
        <f>IF(COUNTIF(AD6:AD15,"н")=0," ",COUNTIF(AD6:AD15,"н"))</f>
        <v xml:space="preserve"> </v>
      </c>
      <c r="AE23" s="312" t="str">
        <f>IF(COUNTIF(AE6:AE15,"н")=0," ",COUNTIF(AE6:AE15,"н"))</f>
        <v xml:space="preserve"> </v>
      </c>
      <c r="AF23" s="230" t="str">
        <f>IF(COUNTIF(AF6:AF15,"н")=0," ",COUNTIF(AF6:AF15,"н"))</f>
        <v xml:space="preserve"> </v>
      </c>
      <c r="AG23" s="230" t="str">
        <f t="shared" ref="AG23:AW23" si="36">IF(COUNTIF(AG6:AG15,"н")=0,"0",COUNTIF(AG6:AG15,"н"))</f>
        <v>0</v>
      </c>
      <c r="AH23" s="230" t="str">
        <f t="shared" si="36"/>
        <v>0</v>
      </c>
      <c r="AI23" s="230" t="str">
        <f t="shared" si="36"/>
        <v>0</v>
      </c>
      <c r="AJ23" s="230" t="str">
        <f t="shared" si="36"/>
        <v>0</v>
      </c>
      <c r="AK23" s="230" t="str">
        <f t="shared" si="36"/>
        <v>0</v>
      </c>
      <c r="AL23" s="230" t="str">
        <f t="shared" si="36"/>
        <v>0</v>
      </c>
      <c r="AM23" s="230" t="str">
        <f t="shared" si="36"/>
        <v>0</v>
      </c>
      <c r="AN23" s="230" t="str">
        <f t="shared" si="36"/>
        <v>0</v>
      </c>
      <c r="AO23" s="230" t="str">
        <f t="shared" si="36"/>
        <v>0</v>
      </c>
      <c r="AP23" s="230" t="str">
        <f t="shared" si="36"/>
        <v>0</v>
      </c>
      <c r="AQ23" s="230" t="str">
        <f t="shared" si="36"/>
        <v>0</v>
      </c>
      <c r="AR23" s="230" t="str">
        <f t="shared" si="36"/>
        <v>0</v>
      </c>
      <c r="AS23" s="230" t="str">
        <f t="shared" si="36"/>
        <v>0</v>
      </c>
      <c r="AT23" s="230" t="str">
        <f t="shared" si="36"/>
        <v>0</v>
      </c>
      <c r="AU23" s="230" t="str">
        <f t="shared" si="36"/>
        <v>0</v>
      </c>
      <c r="AV23" s="230" t="str">
        <f t="shared" si="36"/>
        <v>0</v>
      </c>
      <c r="AW23" s="230" t="str">
        <f t="shared" si="36"/>
        <v>0</v>
      </c>
      <c r="AY23" s="243"/>
      <c r="AZ23" s="243"/>
      <c r="BA23" s="243"/>
      <c r="BB23" s="243"/>
      <c r="BC23" s="243"/>
      <c r="BD23" s="243"/>
      <c r="BE23" s="243"/>
      <c r="BF23" s="243"/>
      <c r="BG23" s="243"/>
      <c r="BH23" s="243"/>
      <c r="BI23" s="243"/>
      <c r="BJ23" s="243"/>
      <c r="BK23" s="243"/>
      <c r="BL23" s="243"/>
      <c r="BM23" s="243"/>
      <c r="BN23" s="243"/>
    </row>
    <row r="24" spans="1:102" ht="13.2" x14ac:dyDescent="0.25">
      <c r="E24" s="241"/>
      <c r="W24" s="241"/>
      <c r="X24" s="241"/>
      <c r="Y24" s="241"/>
      <c r="Z24" s="241"/>
      <c r="AA24" s="241"/>
      <c r="AB24" s="241"/>
      <c r="AC24" s="241"/>
      <c r="AD24" s="241"/>
      <c r="AG24" s="242"/>
      <c r="AH24" s="242"/>
      <c r="AI24" s="242"/>
      <c r="AJ24" s="242"/>
      <c r="AK24" s="242"/>
      <c r="AL24" s="242"/>
      <c r="AM24" s="242"/>
      <c r="AN24" s="242"/>
      <c r="AO24" s="242"/>
      <c r="AP24" s="242"/>
      <c r="AQ24" s="242"/>
      <c r="AR24" s="242"/>
      <c r="AS24" s="242"/>
      <c r="AT24" s="242"/>
      <c r="AU24" s="242"/>
      <c r="AV24" s="242"/>
      <c r="AW24" s="242"/>
      <c r="AX24" s="2"/>
      <c r="AY24" s="243"/>
      <c r="AZ24" s="243"/>
      <c r="BA24" s="243"/>
      <c r="BB24" s="243"/>
      <c r="BC24" s="243"/>
      <c r="BD24" s="243"/>
      <c r="BE24" s="243"/>
      <c r="BF24" s="243"/>
      <c r="BG24" s="243"/>
      <c r="BH24" s="243"/>
      <c r="BI24" s="243"/>
      <c r="BJ24" s="243"/>
      <c r="BK24" s="243"/>
      <c r="BL24" s="243"/>
      <c r="BM24" s="243"/>
      <c r="BN24" s="243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</row>
    <row r="25" spans="1:102" ht="13.2" x14ac:dyDescent="0.25">
      <c r="E25" s="241"/>
      <c r="W25" s="241"/>
      <c r="X25" s="241"/>
      <c r="Y25" s="241"/>
      <c r="Z25" s="241"/>
      <c r="AA25" s="241"/>
      <c r="AB25" s="241"/>
      <c r="AC25" s="241"/>
      <c r="AD25" s="241"/>
      <c r="AG25" s="242"/>
      <c r="AH25" s="242"/>
      <c r="AI25" s="242"/>
      <c r="AJ25" s="242"/>
      <c r="AK25" s="242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"/>
      <c r="AY25" s="243"/>
      <c r="AZ25" s="243"/>
      <c r="BA25" s="243"/>
      <c r="BB25" s="243"/>
      <c r="BC25" s="243"/>
      <c r="BD25" s="243"/>
      <c r="BE25" s="243"/>
      <c r="BF25" s="243"/>
      <c r="BG25" s="243"/>
      <c r="BH25" s="243"/>
      <c r="BI25" s="243"/>
      <c r="BJ25" s="243"/>
      <c r="BK25" s="243"/>
      <c r="BL25" s="243"/>
      <c r="BM25" s="243"/>
      <c r="BN25" s="243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</row>
    <row r="26" spans="1:102" ht="13.2" x14ac:dyDescent="0.25">
      <c r="E26" s="241"/>
      <c r="W26" s="241"/>
      <c r="X26" s="241"/>
      <c r="Y26" s="241"/>
      <c r="Z26" s="241"/>
      <c r="AA26" s="241"/>
      <c r="AB26" s="241"/>
      <c r="AC26" s="241"/>
      <c r="AD26" s="241"/>
      <c r="AG26" s="242"/>
      <c r="AH26" s="242"/>
      <c r="AI26" s="242" t="str">
        <f>IF(COUNTIF(AI6:AI18,"н")=0,"0",COUNTIF(AI6:AI18,"н"))</f>
        <v>0</v>
      </c>
      <c r="AJ26" s="242"/>
      <c r="AK26" s="242"/>
      <c r="AL26" s="242"/>
      <c r="AM26" s="242"/>
      <c r="AN26" s="242"/>
      <c r="AO26" s="242"/>
      <c r="AP26" s="242"/>
      <c r="AQ26" s="242"/>
      <c r="AR26" s="242"/>
      <c r="AS26" s="242"/>
      <c r="AT26" s="242"/>
      <c r="AU26" s="242"/>
      <c r="AV26" s="242"/>
      <c r="AW26" s="242"/>
      <c r="AX26" s="2"/>
      <c r="AY26" s="243"/>
      <c r="AZ26" s="243"/>
      <c r="BA26" s="243"/>
      <c r="BB26" s="243"/>
      <c r="BC26" s="243"/>
      <c r="BD26" s="243"/>
      <c r="BE26" s="243"/>
      <c r="BF26" s="243"/>
      <c r="BG26" s="243"/>
      <c r="BH26" s="243"/>
      <c r="BI26" s="243"/>
      <c r="BJ26" s="243"/>
      <c r="BK26" s="243"/>
      <c r="BL26" s="243"/>
      <c r="BM26" s="243"/>
      <c r="BN26" s="243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</row>
    <row r="1048574" ht="13.2" x14ac:dyDescent="0.25"/>
    <row r="1048575" ht="13.2" x14ac:dyDescent="0.25"/>
    <row r="1048576" ht="13.2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U56"/>
  <sheetViews>
    <sheetView workbookViewId="0"/>
  </sheetViews>
  <sheetFormatPr defaultRowHeight="14.4" x14ac:dyDescent="0.25"/>
  <sheetData>
    <row r="1" spans="1:21" ht="17.399999999999999" x14ac:dyDescent="0.3">
      <c r="A1" s="407" t="s">
        <v>1299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/>
      <c r="S1" s="407"/>
      <c r="T1" s="407"/>
    </row>
    <row r="2" spans="1:21" ht="17.399999999999999" x14ac:dyDescent="0.3">
      <c r="A2" s="407" t="s">
        <v>1300</v>
      </c>
      <c r="B2" s="407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</row>
    <row r="3" spans="1:21" ht="17.399999999999999" x14ac:dyDescent="0.3">
      <c r="A3" s="407" t="s">
        <v>1301</v>
      </c>
      <c r="B3" s="407"/>
      <c r="C3" s="407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</row>
    <row r="4" spans="1:21" ht="17.399999999999999" x14ac:dyDescent="0.3">
      <c r="A4" s="408"/>
      <c r="B4" s="408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08"/>
      <c r="T4" s="408"/>
    </row>
    <row r="5" spans="1:21" ht="139.19999999999999" x14ac:dyDescent="0.25">
      <c r="A5" s="409" t="s">
        <v>1302</v>
      </c>
      <c r="B5" s="409" t="s">
        <v>1303</v>
      </c>
      <c r="C5" s="409" t="s">
        <v>1304</v>
      </c>
      <c r="D5" s="409"/>
      <c r="E5" s="409"/>
      <c r="F5" s="409"/>
      <c r="G5" s="409"/>
      <c r="H5" s="409"/>
      <c r="I5" s="409" t="s">
        <v>1305</v>
      </c>
      <c r="J5" s="409" t="s">
        <v>1306</v>
      </c>
      <c r="K5" s="409"/>
      <c r="L5" s="409"/>
      <c r="M5" s="409"/>
      <c r="N5" s="409"/>
      <c r="O5" s="409"/>
      <c r="P5" s="409"/>
      <c r="Q5" s="409"/>
      <c r="R5" s="409"/>
      <c r="S5" s="409" t="s">
        <v>1307</v>
      </c>
      <c r="T5" s="409" t="s">
        <v>1308</v>
      </c>
      <c r="U5" s="410" t="s">
        <v>1309</v>
      </c>
    </row>
    <row r="6" spans="1:21" ht="17.399999999999999" x14ac:dyDescent="0.25">
      <c r="A6" s="409"/>
      <c r="B6" s="409"/>
      <c r="C6" s="409" t="s">
        <v>1310</v>
      </c>
      <c r="D6" s="409" t="s">
        <v>1311</v>
      </c>
      <c r="E6" s="409">
        <v>2</v>
      </c>
      <c r="F6" s="409">
        <v>3</v>
      </c>
      <c r="G6" s="409">
        <v>4</v>
      </c>
      <c r="H6" s="409">
        <v>5</v>
      </c>
      <c r="I6" s="409"/>
      <c r="J6" s="411">
        <v>5</v>
      </c>
      <c r="K6" s="409" t="s">
        <v>1312</v>
      </c>
      <c r="L6" s="411">
        <v>4</v>
      </c>
      <c r="M6" s="409" t="s">
        <v>1312</v>
      </c>
      <c r="N6" s="411">
        <v>3</v>
      </c>
      <c r="O6" s="409" t="s">
        <v>1312</v>
      </c>
      <c r="P6" s="411">
        <v>2</v>
      </c>
      <c r="Q6" s="409" t="s">
        <v>1312</v>
      </c>
      <c r="R6" s="409" t="s">
        <v>1313</v>
      </c>
      <c r="S6" s="409"/>
      <c r="T6" s="409"/>
      <c r="U6" s="410"/>
    </row>
    <row r="7" spans="1:21" ht="17.399999999999999" x14ac:dyDescent="0.25">
      <c r="A7" s="409">
        <v>2931</v>
      </c>
      <c r="B7" s="409">
        <v>27</v>
      </c>
      <c r="C7" s="412">
        <f>'2931'!W38</f>
        <v>0</v>
      </c>
      <c r="D7" s="412">
        <f>'2931'!X38</f>
        <v>0</v>
      </c>
      <c r="E7" s="412">
        <f>'2931'!Y38</f>
        <v>3</v>
      </c>
      <c r="F7" s="412">
        <f>'2931'!Z38</f>
        <v>62</v>
      </c>
      <c r="G7" s="412">
        <f>'2931'!AA38</f>
        <v>36</v>
      </c>
      <c r="H7" s="412">
        <f>'2931'!AB38</f>
        <v>34</v>
      </c>
      <c r="I7" s="413">
        <f t="shared" ref="I7:I14" si="0">SUM(D7:H7)</f>
        <v>135</v>
      </c>
      <c r="J7" s="409">
        <f>'2931'!V39</f>
        <v>1</v>
      </c>
      <c r="K7" s="414">
        <f t="shared" ref="K7:K38" si="1">IF(R7=0,0,J7/R7*100)</f>
        <v>3.7037037037037033</v>
      </c>
      <c r="L7" s="412">
        <f>'2931'!V40</f>
        <v>4</v>
      </c>
      <c r="M7" s="414">
        <f t="shared" ref="M7:M38" si="2">IF(R7=0,0,L7/R7*100)</f>
        <v>14.814814814814813</v>
      </c>
      <c r="N7" s="412">
        <f>'2931'!V41</f>
        <v>19</v>
      </c>
      <c r="O7" s="414">
        <f t="shared" ref="O7:O38" si="3">IF(R7=0,0,N7/R7*100)</f>
        <v>70.370370370370367</v>
      </c>
      <c r="P7" s="412">
        <f>'2931'!V42</f>
        <v>3</v>
      </c>
      <c r="Q7" s="414">
        <f t="shared" ref="Q7:Q38" si="4">IF(R7=0,0,P7/R7*100)</f>
        <v>11.111111111111111</v>
      </c>
      <c r="R7" s="409">
        <f t="shared" ref="R7:R14" si="5">SUM(J7,L7,N7,P7)</f>
        <v>27</v>
      </c>
      <c r="S7" s="415">
        <f>'2931'!AD38</f>
        <v>3.748148148148148</v>
      </c>
      <c r="T7" s="409">
        <f t="shared" ref="T7:T38" si="6">IF(I7=0,0,IF(Q7&gt;30,2,IF(AND(Q7&lt;10,K7&gt;=50),5,IF(AND(SUM(K7,M7)&gt;=50,Q7&lt;=20),4,3))))</f>
        <v>3</v>
      </c>
      <c r="U7" s="410"/>
    </row>
    <row r="8" spans="1:21" ht="17.399999999999999" x14ac:dyDescent="0.25">
      <c r="A8" s="409">
        <v>2932</v>
      </c>
      <c r="B8" s="409">
        <v>27</v>
      </c>
      <c r="C8" s="412">
        <f>'2932'!W38</f>
        <v>0</v>
      </c>
      <c r="D8" s="412">
        <f>'2932'!X38</f>
        <v>0</v>
      </c>
      <c r="E8" s="412">
        <f>'2932'!Y38</f>
        <v>4</v>
      </c>
      <c r="F8" s="412">
        <f>'2932'!Z38</f>
        <v>63</v>
      </c>
      <c r="G8" s="412">
        <f>'2932'!AA38</f>
        <v>35</v>
      </c>
      <c r="H8" s="412">
        <f>'2932'!AB38</f>
        <v>33</v>
      </c>
      <c r="I8" s="413">
        <f t="shared" si="0"/>
        <v>135</v>
      </c>
      <c r="J8" s="409" t="str">
        <f>'2932'!V39</f>
        <v>0</v>
      </c>
      <c r="K8" s="414">
        <f t="shared" si="1"/>
        <v>0</v>
      </c>
      <c r="L8" s="412">
        <f>'2932'!V40</f>
        <v>2</v>
      </c>
      <c r="M8" s="414">
        <f t="shared" si="2"/>
        <v>7.4074074074074066</v>
      </c>
      <c r="N8" s="412">
        <f>'2932'!V41</f>
        <v>21</v>
      </c>
      <c r="O8" s="414">
        <f t="shared" si="3"/>
        <v>77.777777777777786</v>
      </c>
      <c r="P8" s="412">
        <f>'2932'!V42</f>
        <v>4</v>
      </c>
      <c r="Q8" s="414">
        <f t="shared" si="4"/>
        <v>14.814814814814813</v>
      </c>
      <c r="R8" s="409">
        <f t="shared" si="5"/>
        <v>27</v>
      </c>
      <c r="S8" s="415">
        <f>'2932'!AD38</f>
        <v>3.7185185185185183</v>
      </c>
      <c r="T8" s="409">
        <f t="shared" si="6"/>
        <v>3</v>
      </c>
      <c r="U8" s="410"/>
    </row>
    <row r="9" spans="1:21" ht="17.399999999999999" x14ac:dyDescent="0.25">
      <c r="A9" s="409">
        <v>2933</v>
      </c>
      <c r="B9" s="409">
        <v>27</v>
      </c>
      <c r="C9" s="412">
        <f>'2933'!W38</f>
        <v>0</v>
      </c>
      <c r="D9" s="412">
        <f>'2933'!X38</f>
        <v>0</v>
      </c>
      <c r="E9" s="412">
        <f>'2933'!Y38</f>
        <v>5</v>
      </c>
      <c r="F9" s="412">
        <f>'2933'!Z38</f>
        <v>65</v>
      </c>
      <c r="G9" s="412">
        <f>'2933'!AA38</f>
        <v>31</v>
      </c>
      <c r="H9" s="412">
        <f>'2933'!AB38</f>
        <v>33</v>
      </c>
      <c r="I9" s="413">
        <f t="shared" si="0"/>
        <v>134</v>
      </c>
      <c r="J9" s="409" t="str">
        <f>'2933'!V39</f>
        <v>0</v>
      </c>
      <c r="K9" s="414">
        <f t="shared" si="1"/>
        <v>0</v>
      </c>
      <c r="L9" s="412">
        <f>'2933'!V40</f>
        <v>1</v>
      </c>
      <c r="M9" s="414">
        <f t="shared" si="2"/>
        <v>3.7037037037037033</v>
      </c>
      <c r="N9" s="412">
        <f>'2933'!V41</f>
        <v>22</v>
      </c>
      <c r="O9" s="414">
        <f t="shared" si="3"/>
        <v>81.481481481481481</v>
      </c>
      <c r="P9" s="412">
        <f>'2933'!V42</f>
        <v>4</v>
      </c>
      <c r="Q9" s="414">
        <f t="shared" si="4"/>
        <v>14.814814814814813</v>
      </c>
      <c r="R9" s="409">
        <f t="shared" si="5"/>
        <v>27</v>
      </c>
      <c r="S9" s="415">
        <f>'2933'!AD38</f>
        <v>3.6865671641791047</v>
      </c>
      <c r="T9" s="409">
        <f t="shared" si="6"/>
        <v>3</v>
      </c>
      <c r="U9" s="410"/>
    </row>
    <row r="10" spans="1:21" ht="17.399999999999999" x14ac:dyDescent="0.25">
      <c r="A10" s="409">
        <v>2934</v>
      </c>
      <c r="B10" s="409">
        <v>26</v>
      </c>
      <c r="C10" s="412">
        <f>'2934'!W38</f>
        <v>0</v>
      </c>
      <c r="D10" s="412">
        <f>'2934'!X38</f>
        <v>0</v>
      </c>
      <c r="E10" s="412">
        <f>'2934'!Y38</f>
        <v>7</v>
      </c>
      <c r="F10" s="412">
        <f>'2934'!Z38</f>
        <v>55</v>
      </c>
      <c r="G10" s="412">
        <f>'2934'!AA38</f>
        <v>35</v>
      </c>
      <c r="H10" s="412">
        <f>'2934'!AB38</f>
        <v>33</v>
      </c>
      <c r="I10" s="413">
        <f t="shared" si="0"/>
        <v>130</v>
      </c>
      <c r="J10" s="409" t="str">
        <f>'2934'!V39</f>
        <v>0</v>
      </c>
      <c r="K10" s="414">
        <f t="shared" si="1"/>
        <v>0</v>
      </c>
      <c r="L10" s="412">
        <f>'2934'!V40</f>
        <v>3</v>
      </c>
      <c r="M10" s="414">
        <f t="shared" si="2"/>
        <v>11.538461538461538</v>
      </c>
      <c r="N10" s="412">
        <f>'2934'!V41</f>
        <v>19</v>
      </c>
      <c r="O10" s="414">
        <f t="shared" si="3"/>
        <v>73.076923076923066</v>
      </c>
      <c r="P10" s="412">
        <f>'2934'!V42</f>
        <v>4</v>
      </c>
      <c r="Q10" s="414">
        <f t="shared" si="4"/>
        <v>15.384615384615385</v>
      </c>
      <c r="R10" s="409">
        <f t="shared" si="5"/>
        <v>26</v>
      </c>
      <c r="S10" s="415">
        <f>'2934'!AD38</f>
        <v>3.7230769230769232</v>
      </c>
      <c r="T10" s="409">
        <f t="shared" si="6"/>
        <v>3</v>
      </c>
      <c r="U10" s="410"/>
    </row>
    <row r="11" spans="1:21" ht="17.399999999999999" x14ac:dyDescent="0.25">
      <c r="A11" s="409">
        <v>2935</v>
      </c>
      <c r="B11" s="409">
        <v>27</v>
      </c>
      <c r="C11" s="412">
        <f>'2935'!W38</f>
        <v>0</v>
      </c>
      <c r="D11" s="412">
        <f>'2935'!X38</f>
        <v>0</v>
      </c>
      <c r="E11" s="412">
        <f>'2935'!Y38</f>
        <v>7</v>
      </c>
      <c r="F11" s="412">
        <f>'2935'!Z38</f>
        <v>59</v>
      </c>
      <c r="G11" s="412">
        <f>'2935'!AA38</f>
        <v>43</v>
      </c>
      <c r="H11" s="412">
        <f>'2935'!AB38</f>
        <v>26</v>
      </c>
      <c r="I11" s="413">
        <f t="shared" si="0"/>
        <v>135</v>
      </c>
      <c r="J11" s="409" t="str">
        <f>'2935'!V39</f>
        <v>0</v>
      </c>
      <c r="K11" s="414">
        <f t="shared" si="1"/>
        <v>0</v>
      </c>
      <c r="L11" s="412">
        <f>'2935'!V40</f>
        <v>2</v>
      </c>
      <c r="M11" s="414">
        <f t="shared" si="2"/>
        <v>7.4074074074074066</v>
      </c>
      <c r="N11" s="412">
        <f>'2935'!V41</f>
        <v>19</v>
      </c>
      <c r="O11" s="414">
        <f t="shared" si="3"/>
        <v>70.370370370370367</v>
      </c>
      <c r="P11" s="412">
        <f>'2935'!V42</f>
        <v>6</v>
      </c>
      <c r="Q11" s="414">
        <f t="shared" si="4"/>
        <v>22.222222222222221</v>
      </c>
      <c r="R11" s="409">
        <f t="shared" si="5"/>
        <v>27</v>
      </c>
      <c r="S11" s="415">
        <f>'2935'!AD38</f>
        <v>3.6518518518518519</v>
      </c>
      <c r="T11" s="409">
        <f t="shared" si="6"/>
        <v>3</v>
      </c>
      <c r="U11" s="410"/>
    </row>
    <row r="12" spans="1:21" ht="17.399999999999999" x14ac:dyDescent="0.25">
      <c r="A12" s="409">
        <v>2951</v>
      </c>
      <c r="B12" s="409">
        <v>25</v>
      </c>
      <c r="C12" s="412">
        <f>'2951'!W38</f>
        <v>0</v>
      </c>
      <c r="D12" s="412">
        <f>'2951'!X38</f>
        <v>0</v>
      </c>
      <c r="E12" s="412">
        <f>'2951'!Y38</f>
        <v>4</v>
      </c>
      <c r="F12" s="412">
        <f>'2951'!Z38</f>
        <v>59</v>
      </c>
      <c r="G12" s="412">
        <f>'2951'!AA38</f>
        <v>37</v>
      </c>
      <c r="H12" s="412">
        <f>'2951'!AB38</f>
        <v>25</v>
      </c>
      <c r="I12" s="413">
        <f t="shared" si="0"/>
        <v>125</v>
      </c>
      <c r="J12" s="409" t="str">
        <f>'2951'!V39</f>
        <v>0</v>
      </c>
      <c r="K12" s="414">
        <f t="shared" si="1"/>
        <v>0</v>
      </c>
      <c r="L12" s="412">
        <f>'2951'!V40</f>
        <v>1</v>
      </c>
      <c r="M12" s="414">
        <f t="shared" si="2"/>
        <v>4</v>
      </c>
      <c r="N12" s="412">
        <f>'2951'!V41</f>
        <v>20</v>
      </c>
      <c r="O12" s="414">
        <f t="shared" si="3"/>
        <v>80</v>
      </c>
      <c r="P12" s="412">
        <f>'2951'!V42</f>
        <v>4</v>
      </c>
      <c r="Q12" s="414">
        <f t="shared" si="4"/>
        <v>16</v>
      </c>
      <c r="R12" s="409">
        <f t="shared" si="5"/>
        <v>25</v>
      </c>
      <c r="S12" s="415">
        <f>'2951'!AD38</f>
        <v>3.6640000000000001</v>
      </c>
      <c r="T12" s="409">
        <f t="shared" si="6"/>
        <v>3</v>
      </c>
      <c r="U12" s="410"/>
    </row>
    <row r="13" spans="1:21" ht="17.399999999999999" x14ac:dyDescent="0.25">
      <c r="A13" s="409">
        <v>2941</v>
      </c>
      <c r="B13" s="409">
        <v>30</v>
      </c>
      <c r="C13" s="412">
        <f>'2941'!W38</f>
        <v>0</v>
      </c>
      <c r="D13" s="412">
        <f>'2941'!X38</f>
        <v>0</v>
      </c>
      <c r="E13" s="412">
        <f>'2941'!Y38</f>
        <v>3</v>
      </c>
      <c r="F13" s="412">
        <f>'2941'!Z38</f>
        <v>64</v>
      </c>
      <c r="G13" s="412">
        <f>'2941'!AA38</f>
        <v>49</v>
      </c>
      <c r="H13" s="412">
        <f>'2941'!AB38</f>
        <v>34</v>
      </c>
      <c r="I13" s="413">
        <f t="shared" si="0"/>
        <v>150</v>
      </c>
      <c r="J13" s="409" t="str">
        <f>'2941'!V39</f>
        <v>0</v>
      </c>
      <c r="K13" s="414">
        <f t="shared" si="1"/>
        <v>0</v>
      </c>
      <c r="L13" s="412">
        <f>'2941'!V40</f>
        <v>1</v>
      </c>
      <c r="M13" s="414">
        <f t="shared" si="2"/>
        <v>3.3333333333333335</v>
      </c>
      <c r="N13" s="412">
        <f>'2941'!V41</f>
        <v>26</v>
      </c>
      <c r="O13" s="414">
        <f t="shared" si="3"/>
        <v>86.666666666666671</v>
      </c>
      <c r="P13" s="412">
        <f>'2941'!V42</f>
        <v>3</v>
      </c>
      <c r="Q13" s="414">
        <f t="shared" si="4"/>
        <v>10</v>
      </c>
      <c r="R13" s="409">
        <f t="shared" si="5"/>
        <v>30</v>
      </c>
      <c r="S13" s="415">
        <f>'2941'!AD38</f>
        <v>3.76</v>
      </c>
      <c r="T13" s="409">
        <f t="shared" si="6"/>
        <v>3</v>
      </c>
      <c r="U13" s="410"/>
    </row>
    <row r="14" spans="1:21" ht="17.399999999999999" x14ac:dyDescent="0.25">
      <c r="A14" s="409">
        <v>2942</v>
      </c>
      <c r="B14" s="409">
        <v>30</v>
      </c>
      <c r="C14" s="412">
        <f>'2942'!W38</f>
        <v>0</v>
      </c>
      <c r="D14" s="412">
        <f>'2942'!X38</f>
        <v>0</v>
      </c>
      <c r="E14" s="412">
        <f>'2942'!Y38</f>
        <v>4</v>
      </c>
      <c r="F14" s="412">
        <f>'2942'!Z38</f>
        <v>47</v>
      </c>
      <c r="G14" s="412">
        <f>'2942'!AA38</f>
        <v>54</v>
      </c>
      <c r="H14" s="412">
        <f>'2942'!AB38</f>
        <v>45</v>
      </c>
      <c r="I14" s="413">
        <f t="shared" si="0"/>
        <v>150</v>
      </c>
      <c r="J14" s="409" t="str">
        <f>'2942'!V39</f>
        <v>0</v>
      </c>
      <c r="K14" s="414">
        <f t="shared" si="1"/>
        <v>0</v>
      </c>
      <c r="L14" s="412">
        <f>'2942'!V40</f>
        <v>3</v>
      </c>
      <c r="M14" s="414">
        <f t="shared" si="2"/>
        <v>10</v>
      </c>
      <c r="N14" s="412">
        <f>'2942'!V41</f>
        <v>23</v>
      </c>
      <c r="O14" s="414">
        <f t="shared" si="3"/>
        <v>76.666666666666671</v>
      </c>
      <c r="P14" s="412">
        <f>'2942'!V42</f>
        <v>4</v>
      </c>
      <c r="Q14" s="414">
        <f t="shared" si="4"/>
        <v>13.333333333333334</v>
      </c>
      <c r="R14" s="409">
        <f t="shared" si="5"/>
        <v>30</v>
      </c>
      <c r="S14" s="415">
        <f>'2942'!AD38</f>
        <v>3.9333333333333331</v>
      </c>
      <c r="T14" s="409">
        <f t="shared" si="6"/>
        <v>3</v>
      </c>
      <c r="U14" s="410"/>
    </row>
    <row r="15" spans="1:21" ht="34.799999999999997" x14ac:dyDescent="0.25">
      <c r="A15" s="416" t="s">
        <v>1314</v>
      </c>
      <c r="B15" s="417">
        <f t="shared" ref="B15:J15" si="7">SUM(B7:B14)</f>
        <v>219</v>
      </c>
      <c r="C15" s="417">
        <f t="shared" si="7"/>
        <v>0</v>
      </c>
      <c r="D15" s="417">
        <f t="shared" si="7"/>
        <v>0</v>
      </c>
      <c r="E15" s="417">
        <f t="shared" si="7"/>
        <v>37</v>
      </c>
      <c r="F15" s="417">
        <f t="shared" si="7"/>
        <v>474</v>
      </c>
      <c r="G15" s="417">
        <f t="shared" si="7"/>
        <v>320</v>
      </c>
      <c r="H15" s="417">
        <f t="shared" si="7"/>
        <v>263</v>
      </c>
      <c r="I15" s="417">
        <f t="shared" si="7"/>
        <v>1094</v>
      </c>
      <c r="J15" s="418">
        <f t="shared" si="7"/>
        <v>1</v>
      </c>
      <c r="K15" s="419">
        <f t="shared" si="1"/>
        <v>0.45662100456621002</v>
      </c>
      <c r="L15" s="418">
        <f>SUM(L7:L14)</f>
        <v>17</v>
      </c>
      <c r="M15" s="419">
        <f t="shared" si="2"/>
        <v>7.7625570776255701</v>
      </c>
      <c r="N15" s="418">
        <f>SUM(N7:N14)</f>
        <v>169</v>
      </c>
      <c r="O15" s="419">
        <f t="shared" si="3"/>
        <v>77.168949771689498</v>
      </c>
      <c r="P15" s="418">
        <f>SUM(P7:P14)</f>
        <v>32</v>
      </c>
      <c r="Q15" s="419">
        <f t="shared" si="4"/>
        <v>14.611872146118721</v>
      </c>
      <c r="R15" s="418">
        <f>SUM(R7:R14)</f>
        <v>219</v>
      </c>
      <c r="S15" s="420">
        <f>IF(ISERROR(((D15+E15)*2+F15*3+G15*4+H15*5)/SUM(D15,E15:H15)),"",((D15+E15)*2+F15*3+G15*4+H15*5)/SUM(D15,E15:H15))</f>
        <v>3.7394881170018284</v>
      </c>
      <c r="T15" s="418">
        <f t="shared" si="6"/>
        <v>3</v>
      </c>
      <c r="U15" s="410"/>
    </row>
    <row r="16" spans="1:21" ht="17.399999999999999" x14ac:dyDescent="0.25">
      <c r="A16" s="409">
        <v>2831</v>
      </c>
      <c r="B16" s="409">
        <f>'2831'!E37</f>
        <v>25</v>
      </c>
      <c r="C16" s="412">
        <f>'2831'!W38</f>
        <v>0</v>
      </c>
      <c r="D16" s="412">
        <f>'2831'!X38</f>
        <v>0</v>
      </c>
      <c r="E16" s="412">
        <f>'2831'!Y38</f>
        <v>2</v>
      </c>
      <c r="F16" s="412">
        <f>'2831'!Z38</f>
        <v>86</v>
      </c>
      <c r="G16" s="412">
        <f>'2831'!AA38</f>
        <v>46</v>
      </c>
      <c r="H16" s="412">
        <f>'2831'!AB38</f>
        <v>37</v>
      </c>
      <c r="I16" s="413">
        <f t="shared" ref="I16:I23" si="8">SUM(D16:H16)</f>
        <v>171</v>
      </c>
      <c r="J16" s="409" t="str">
        <f>'2831'!V39</f>
        <v>0</v>
      </c>
      <c r="K16" s="414">
        <f t="shared" si="1"/>
        <v>0</v>
      </c>
      <c r="L16" s="409">
        <f>'2831'!V40</f>
        <v>1</v>
      </c>
      <c r="M16" s="414">
        <f t="shared" si="2"/>
        <v>4</v>
      </c>
      <c r="N16" s="409">
        <f>'2831'!V41</f>
        <v>22</v>
      </c>
      <c r="O16" s="414">
        <f t="shared" si="3"/>
        <v>88</v>
      </c>
      <c r="P16" s="409">
        <f>'2831'!V42</f>
        <v>2</v>
      </c>
      <c r="Q16" s="414">
        <f t="shared" si="4"/>
        <v>8</v>
      </c>
      <c r="R16" s="409">
        <f t="shared" ref="R16:R23" si="9">SUM(J16,L16,N16,P16)</f>
        <v>25</v>
      </c>
      <c r="S16" s="415">
        <f>'2831'!AD38</f>
        <v>3.6900584795321638</v>
      </c>
      <c r="T16" s="409">
        <f t="shared" si="6"/>
        <v>3</v>
      </c>
      <c r="U16" s="410"/>
    </row>
    <row r="17" spans="1:21" ht="17.399999999999999" x14ac:dyDescent="0.25">
      <c r="A17" s="409">
        <v>2832</v>
      </c>
      <c r="B17" s="409">
        <f>'2832'!E37</f>
        <v>25</v>
      </c>
      <c r="C17" s="412">
        <f>'2832'!W38</f>
        <v>0</v>
      </c>
      <c r="D17" s="412">
        <f>'2832'!X38</f>
        <v>0</v>
      </c>
      <c r="E17" s="412">
        <f>'2832'!Y38</f>
        <v>3</v>
      </c>
      <c r="F17" s="412">
        <f>'2832'!Z38</f>
        <v>47</v>
      </c>
      <c r="G17" s="412">
        <f>'2832'!AA38</f>
        <v>59</v>
      </c>
      <c r="H17" s="412">
        <f>'2832'!AB38</f>
        <v>57</v>
      </c>
      <c r="I17" s="413">
        <f t="shared" si="8"/>
        <v>166</v>
      </c>
      <c r="J17" s="409" t="str">
        <f>'2832'!V39</f>
        <v>0</v>
      </c>
      <c r="K17" s="414">
        <f t="shared" si="1"/>
        <v>0</v>
      </c>
      <c r="L17" s="409">
        <f>'2832'!V40</f>
        <v>4</v>
      </c>
      <c r="M17" s="414">
        <f t="shared" si="2"/>
        <v>16.666666666666664</v>
      </c>
      <c r="N17" s="409">
        <f>'2832'!V41</f>
        <v>17</v>
      </c>
      <c r="O17" s="414">
        <f t="shared" si="3"/>
        <v>70.833333333333343</v>
      </c>
      <c r="P17" s="409">
        <f>'2832'!V42</f>
        <v>3</v>
      </c>
      <c r="Q17" s="414">
        <f t="shared" si="4"/>
        <v>12.5</v>
      </c>
      <c r="R17" s="409">
        <f t="shared" si="9"/>
        <v>24</v>
      </c>
      <c r="S17" s="415">
        <f>'2832'!AD38</f>
        <v>4.024096385542169</v>
      </c>
      <c r="T17" s="409">
        <f t="shared" si="6"/>
        <v>3</v>
      </c>
      <c r="U17" s="410"/>
    </row>
    <row r="18" spans="1:21" ht="17.399999999999999" x14ac:dyDescent="0.25">
      <c r="A18" s="409">
        <v>2833</v>
      </c>
      <c r="B18" s="409">
        <f>'2833'!E37</f>
        <v>25</v>
      </c>
      <c r="C18" s="412">
        <f>'2833'!W38</f>
        <v>0</v>
      </c>
      <c r="D18" s="412">
        <f>'2833'!X38</f>
        <v>0</v>
      </c>
      <c r="E18" s="412">
        <f>'2833'!Y38</f>
        <v>0</v>
      </c>
      <c r="F18" s="412">
        <f>'2833'!Z38</f>
        <v>44</v>
      </c>
      <c r="G18" s="412">
        <f>'2833'!AA38</f>
        <v>69</v>
      </c>
      <c r="H18" s="412">
        <f>'2833'!AB38</f>
        <v>60</v>
      </c>
      <c r="I18" s="413">
        <f t="shared" si="8"/>
        <v>173</v>
      </c>
      <c r="J18" s="409">
        <f>'2833'!V39</f>
        <v>1</v>
      </c>
      <c r="K18" s="414">
        <f t="shared" si="1"/>
        <v>4</v>
      </c>
      <c r="L18" s="409">
        <f>'2833'!V40</f>
        <v>11</v>
      </c>
      <c r="M18" s="414">
        <f t="shared" si="2"/>
        <v>44</v>
      </c>
      <c r="N18" s="409">
        <f>'2833'!V41</f>
        <v>13</v>
      </c>
      <c r="O18" s="414">
        <f t="shared" si="3"/>
        <v>52</v>
      </c>
      <c r="P18" s="409" t="str">
        <f>'2833'!V42</f>
        <v>0</v>
      </c>
      <c r="Q18" s="414">
        <f t="shared" si="4"/>
        <v>0</v>
      </c>
      <c r="R18" s="409">
        <f t="shared" si="9"/>
        <v>25</v>
      </c>
      <c r="S18" s="415">
        <f>'2833'!AD38</f>
        <v>4.0924855491329479</v>
      </c>
      <c r="T18" s="409">
        <f t="shared" si="6"/>
        <v>3</v>
      </c>
      <c r="U18" s="410"/>
    </row>
    <row r="19" spans="1:21" ht="17.399999999999999" x14ac:dyDescent="0.25">
      <c r="A19" s="409">
        <v>2834</v>
      </c>
      <c r="B19" s="409">
        <f>'2834'!E37</f>
        <v>24</v>
      </c>
      <c r="C19" s="412">
        <f>'2834'!W38</f>
        <v>0</v>
      </c>
      <c r="D19" s="412">
        <f>'2834'!X38</f>
        <v>0</v>
      </c>
      <c r="E19" s="412">
        <f>'2834'!Y38</f>
        <v>8</v>
      </c>
      <c r="F19" s="412">
        <f>'2834'!Z38</f>
        <v>33</v>
      </c>
      <c r="G19" s="412">
        <f>'2834'!AA38</f>
        <v>56</v>
      </c>
      <c r="H19" s="412">
        <f>'2834'!AB38</f>
        <v>71</v>
      </c>
      <c r="I19" s="413">
        <f t="shared" si="8"/>
        <v>168</v>
      </c>
      <c r="J19" s="409">
        <f>'2834'!V39</f>
        <v>2</v>
      </c>
      <c r="K19" s="414">
        <f t="shared" si="1"/>
        <v>8.3333333333333321</v>
      </c>
      <c r="L19" s="409">
        <f>'2834'!V40</f>
        <v>3</v>
      </c>
      <c r="M19" s="414">
        <f t="shared" si="2"/>
        <v>12.5</v>
      </c>
      <c r="N19" s="409">
        <f>'2834'!V41</f>
        <v>11</v>
      </c>
      <c r="O19" s="414">
        <f t="shared" si="3"/>
        <v>45.833333333333329</v>
      </c>
      <c r="P19" s="409">
        <f>'2834'!V42</f>
        <v>8</v>
      </c>
      <c r="Q19" s="414">
        <f t="shared" si="4"/>
        <v>33.333333333333329</v>
      </c>
      <c r="R19" s="409">
        <f t="shared" si="9"/>
        <v>24</v>
      </c>
      <c r="S19" s="415">
        <f>'2834'!AD38</f>
        <v>4.1309523809523814</v>
      </c>
      <c r="T19" s="409">
        <f t="shared" si="6"/>
        <v>2</v>
      </c>
      <c r="U19" s="410"/>
    </row>
    <row r="20" spans="1:21" ht="17.399999999999999" x14ac:dyDescent="0.25">
      <c r="A20" s="409">
        <v>2835</v>
      </c>
      <c r="B20" s="409">
        <f>'2835'!E37</f>
        <v>24</v>
      </c>
      <c r="C20" s="412">
        <f>'2835'!W38</f>
        <v>0</v>
      </c>
      <c r="D20" s="412">
        <f>'2835'!X38</f>
        <v>0</v>
      </c>
      <c r="E20" s="412">
        <f>'2835'!Y38</f>
        <v>3</v>
      </c>
      <c r="F20" s="412">
        <f>'2835'!Z38</f>
        <v>24</v>
      </c>
      <c r="G20" s="412">
        <f>'2835'!AA38</f>
        <v>76</v>
      </c>
      <c r="H20" s="412">
        <f>'2835'!AB38</f>
        <v>65</v>
      </c>
      <c r="I20" s="413">
        <f t="shared" si="8"/>
        <v>168</v>
      </c>
      <c r="J20" s="409">
        <f>'2835'!V39</f>
        <v>1</v>
      </c>
      <c r="K20" s="414">
        <f t="shared" si="1"/>
        <v>4.1666666666666661</v>
      </c>
      <c r="L20" s="409">
        <f>'2835'!V40</f>
        <v>7</v>
      </c>
      <c r="M20" s="414">
        <f t="shared" si="2"/>
        <v>29.166666666666668</v>
      </c>
      <c r="N20" s="409">
        <f>'2835'!V41</f>
        <v>13</v>
      </c>
      <c r="O20" s="414">
        <f t="shared" si="3"/>
        <v>54.166666666666664</v>
      </c>
      <c r="P20" s="409">
        <f>'2835'!V42</f>
        <v>3</v>
      </c>
      <c r="Q20" s="414">
        <f t="shared" si="4"/>
        <v>12.5</v>
      </c>
      <c r="R20" s="409">
        <f t="shared" si="9"/>
        <v>24</v>
      </c>
      <c r="S20" s="415">
        <f>'2835'!AD38</f>
        <v>4.208333333333333</v>
      </c>
      <c r="T20" s="409">
        <f t="shared" si="6"/>
        <v>3</v>
      </c>
      <c r="U20" s="410"/>
    </row>
    <row r="21" spans="1:21" ht="17.399999999999999" x14ac:dyDescent="0.25">
      <c r="A21" s="409">
        <v>2851</v>
      </c>
      <c r="B21" s="409">
        <f>'2851'!E37</f>
        <v>22</v>
      </c>
      <c r="C21" s="412">
        <f>'2851'!W38</f>
        <v>0</v>
      </c>
      <c r="D21" s="412">
        <f>'2851'!X38</f>
        <v>0</v>
      </c>
      <c r="E21" s="412">
        <f>'2851'!Y38</f>
        <v>1</v>
      </c>
      <c r="F21" s="412">
        <f>'2851'!Z38</f>
        <v>15</v>
      </c>
      <c r="G21" s="412">
        <f>'2851'!AA38</f>
        <v>56</v>
      </c>
      <c r="H21" s="412">
        <f>'2851'!AB38</f>
        <v>82</v>
      </c>
      <c r="I21" s="413">
        <f t="shared" si="8"/>
        <v>154</v>
      </c>
      <c r="J21" s="409">
        <f>'2851'!V39</f>
        <v>3</v>
      </c>
      <c r="K21" s="414">
        <f t="shared" si="1"/>
        <v>13.636363636363635</v>
      </c>
      <c r="L21" s="409">
        <f>'2851'!V40</f>
        <v>10</v>
      </c>
      <c r="M21" s="414">
        <f t="shared" si="2"/>
        <v>45.454545454545453</v>
      </c>
      <c r="N21" s="409">
        <f>'2851'!V41</f>
        <v>8</v>
      </c>
      <c r="O21" s="414">
        <f t="shared" si="3"/>
        <v>36.363636363636367</v>
      </c>
      <c r="P21" s="409">
        <f>'2851'!V42</f>
        <v>1</v>
      </c>
      <c r="Q21" s="414">
        <f t="shared" si="4"/>
        <v>4.5454545454545459</v>
      </c>
      <c r="R21" s="409">
        <f t="shared" si="9"/>
        <v>22</v>
      </c>
      <c r="S21" s="415">
        <f>'2851'!AD38</f>
        <v>4.4220779220779223</v>
      </c>
      <c r="T21" s="409">
        <f t="shared" si="6"/>
        <v>4</v>
      </c>
      <c r="U21" s="410"/>
    </row>
    <row r="22" spans="1:21" ht="17.399999999999999" x14ac:dyDescent="0.25">
      <c r="A22" s="409">
        <v>2841</v>
      </c>
      <c r="B22" s="409">
        <f>'2841'!E37</f>
        <v>27</v>
      </c>
      <c r="C22" s="412">
        <f>'2841'!W38</f>
        <v>0</v>
      </c>
      <c r="D22" s="412">
        <f>'2841'!X38</f>
        <v>0</v>
      </c>
      <c r="E22" s="412">
        <f>'2841'!Y38</f>
        <v>4</v>
      </c>
      <c r="F22" s="412">
        <f>'2841'!Z38</f>
        <v>54</v>
      </c>
      <c r="G22" s="412">
        <f>'2841'!AA38</f>
        <v>76</v>
      </c>
      <c r="H22" s="412">
        <f>'2841'!AB38</f>
        <v>54</v>
      </c>
      <c r="I22" s="413">
        <f t="shared" si="8"/>
        <v>188</v>
      </c>
      <c r="J22" s="409" t="str">
        <f>'2841'!V39</f>
        <v>0</v>
      </c>
      <c r="K22" s="414">
        <f t="shared" si="1"/>
        <v>0</v>
      </c>
      <c r="L22" s="409">
        <f>'2841'!V40</f>
        <v>5</v>
      </c>
      <c r="M22" s="414">
        <f t="shared" si="2"/>
        <v>18.518518518518519</v>
      </c>
      <c r="N22" s="409">
        <f>'2841'!V41</f>
        <v>18</v>
      </c>
      <c r="O22" s="414">
        <f t="shared" si="3"/>
        <v>66.666666666666657</v>
      </c>
      <c r="P22" s="409">
        <f>'2841'!V42</f>
        <v>4</v>
      </c>
      <c r="Q22" s="414">
        <f t="shared" si="4"/>
        <v>14.814814814814813</v>
      </c>
      <c r="R22" s="409">
        <f t="shared" si="9"/>
        <v>27</v>
      </c>
      <c r="S22" s="415">
        <f>'2841'!AD38</f>
        <v>3.9574468085106385</v>
      </c>
      <c r="T22" s="409">
        <f t="shared" si="6"/>
        <v>3</v>
      </c>
      <c r="U22" s="410"/>
    </row>
    <row r="23" spans="1:21" ht="17.399999999999999" x14ac:dyDescent="0.25">
      <c r="A23" s="409">
        <v>2842</v>
      </c>
      <c r="B23" s="409">
        <f>'2842'!E37</f>
        <v>30</v>
      </c>
      <c r="C23" s="412">
        <f>'2842'!W38</f>
        <v>0</v>
      </c>
      <c r="D23" s="412">
        <f>'2842'!X38</f>
        <v>0</v>
      </c>
      <c r="E23" s="412">
        <f>'2842'!Y38</f>
        <v>7</v>
      </c>
      <c r="F23" s="412">
        <f>'2842'!Z38</f>
        <v>53</v>
      </c>
      <c r="G23" s="412">
        <f>'2842'!AA38</f>
        <v>72</v>
      </c>
      <c r="H23" s="412">
        <f>'2842'!AB38</f>
        <v>77</v>
      </c>
      <c r="I23" s="413">
        <f t="shared" si="8"/>
        <v>209</v>
      </c>
      <c r="J23" s="409">
        <f>'2842'!V39</f>
        <v>4</v>
      </c>
      <c r="K23" s="414">
        <f t="shared" si="1"/>
        <v>13.333333333333334</v>
      </c>
      <c r="L23" s="409">
        <f>'2842'!V40</f>
        <v>4</v>
      </c>
      <c r="M23" s="414">
        <f t="shared" si="2"/>
        <v>13.333333333333334</v>
      </c>
      <c r="N23" s="409">
        <f>'2842'!V41</f>
        <v>16</v>
      </c>
      <c r="O23" s="414">
        <f t="shared" si="3"/>
        <v>53.333333333333336</v>
      </c>
      <c r="P23" s="409">
        <f>'2842'!V42</f>
        <v>6</v>
      </c>
      <c r="Q23" s="414">
        <f t="shared" si="4"/>
        <v>20</v>
      </c>
      <c r="R23" s="409">
        <f t="shared" si="9"/>
        <v>30</v>
      </c>
      <c r="S23" s="415">
        <f>'2842'!AD38</f>
        <v>4.0478468899521527</v>
      </c>
      <c r="T23" s="409">
        <f t="shared" si="6"/>
        <v>3</v>
      </c>
      <c r="U23" s="410"/>
    </row>
    <row r="24" spans="1:21" ht="34.799999999999997" x14ac:dyDescent="0.25">
      <c r="A24" s="418" t="s">
        <v>1315</v>
      </c>
      <c r="B24" s="417">
        <f t="shared" ref="B24:J24" si="10">SUM(B16:B23)</f>
        <v>202</v>
      </c>
      <c r="C24" s="417">
        <f t="shared" si="10"/>
        <v>0</v>
      </c>
      <c r="D24" s="417">
        <f t="shared" si="10"/>
        <v>0</v>
      </c>
      <c r="E24" s="417">
        <f t="shared" si="10"/>
        <v>28</v>
      </c>
      <c r="F24" s="417">
        <f t="shared" si="10"/>
        <v>356</v>
      </c>
      <c r="G24" s="417">
        <f t="shared" si="10"/>
        <v>510</v>
      </c>
      <c r="H24" s="417">
        <f t="shared" si="10"/>
        <v>503</v>
      </c>
      <c r="I24" s="417">
        <f t="shared" si="10"/>
        <v>1397</v>
      </c>
      <c r="J24" s="418">
        <f t="shared" si="10"/>
        <v>11</v>
      </c>
      <c r="K24" s="419">
        <f t="shared" si="1"/>
        <v>5.4726368159203984</v>
      </c>
      <c r="L24" s="418">
        <f>SUM(L16:L23)</f>
        <v>45</v>
      </c>
      <c r="M24" s="419">
        <f t="shared" si="2"/>
        <v>22.388059701492537</v>
      </c>
      <c r="N24" s="418">
        <f>SUM(N16:N23)</f>
        <v>118</v>
      </c>
      <c r="O24" s="419">
        <f t="shared" si="3"/>
        <v>58.706467661691541</v>
      </c>
      <c r="P24" s="418">
        <f>SUM(P16:P23)</f>
        <v>27</v>
      </c>
      <c r="Q24" s="419">
        <f t="shared" si="4"/>
        <v>13.432835820895523</v>
      </c>
      <c r="R24" s="418">
        <f>SUM(R16:R23)</f>
        <v>201</v>
      </c>
      <c r="S24" s="420">
        <f>IF(ISERROR(((D24+E24)*2+F24*3+G24*4+H24*5)/SUM(D24,E24:H24)),"",((D24+E24)*2+F24*3+G24*4+H24*5)/SUM(D24,E24:H24))</f>
        <v>4.0651395848246246</v>
      </c>
      <c r="T24" s="418">
        <f t="shared" si="6"/>
        <v>3</v>
      </c>
      <c r="U24" s="410"/>
    </row>
    <row r="25" spans="1:21" ht="17.399999999999999" x14ac:dyDescent="0.25">
      <c r="A25" s="409">
        <v>2731</v>
      </c>
      <c r="B25" s="409">
        <f>'2731'!E37</f>
        <v>24</v>
      </c>
      <c r="C25" s="412">
        <f>'2731'!W38</f>
        <v>0</v>
      </c>
      <c r="D25" s="412">
        <f>'2731'!X38</f>
        <v>0</v>
      </c>
      <c r="E25" s="412">
        <f>'2731'!Y38</f>
        <v>6</v>
      </c>
      <c r="F25" s="412">
        <f>'2731'!Z38</f>
        <v>67</v>
      </c>
      <c r="G25" s="412">
        <f>'2731'!AA38</f>
        <v>63</v>
      </c>
      <c r="H25" s="412">
        <f>'2731'!AB38</f>
        <v>79</v>
      </c>
      <c r="I25" s="413">
        <f t="shared" ref="I25:I32" si="11">SUM(D25:H25)</f>
        <v>215</v>
      </c>
      <c r="J25" s="409">
        <f>'2731'!V39</f>
        <v>3</v>
      </c>
      <c r="K25" s="414">
        <f t="shared" si="1"/>
        <v>12.5</v>
      </c>
      <c r="L25" s="409">
        <f>'2731'!V40</f>
        <v>6</v>
      </c>
      <c r="M25" s="414">
        <f t="shared" si="2"/>
        <v>25</v>
      </c>
      <c r="N25" s="409">
        <f>'2731'!V41</f>
        <v>10</v>
      </c>
      <c r="O25" s="414">
        <f t="shared" si="3"/>
        <v>41.666666666666671</v>
      </c>
      <c r="P25" s="409">
        <f>'2731'!V42</f>
        <v>5</v>
      </c>
      <c r="Q25" s="414">
        <f t="shared" si="4"/>
        <v>20.833333333333336</v>
      </c>
      <c r="R25" s="409">
        <f t="shared" ref="R25:R32" si="12">SUM(J25,L25,N25,P25)</f>
        <v>24</v>
      </c>
      <c r="S25" s="415">
        <f>'2731'!AD38</f>
        <v>4</v>
      </c>
      <c r="T25" s="409">
        <f t="shared" si="6"/>
        <v>3</v>
      </c>
      <c r="U25" s="410"/>
    </row>
    <row r="26" spans="1:21" ht="17.399999999999999" x14ac:dyDescent="0.25">
      <c r="A26" s="409">
        <v>2732</v>
      </c>
      <c r="B26" s="409">
        <f>'2732'!E37</f>
        <v>25</v>
      </c>
      <c r="C26" s="412">
        <f>'2732'!W38</f>
        <v>0</v>
      </c>
      <c r="D26" s="412">
        <f>'2732'!X38</f>
        <v>0</v>
      </c>
      <c r="E26" s="412">
        <f>'2732'!Y38</f>
        <v>5</v>
      </c>
      <c r="F26" s="412">
        <f>'2732'!Z38</f>
        <v>69</v>
      </c>
      <c r="G26" s="412">
        <f>'2732'!AA38</f>
        <v>76</v>
      </c>
      <c r="H26" s="412">
        <f>'2732'!AB38</f>
        <v>73</v>
      </c>
      <c r="I26" s="413">
        <f t="shared" si="11"/>
        <v>223</v>
      </c>
      <c r="J26" s="409">
        <f>'2732'!V39</f>
        <v>2</v>
      </c>
      <c r="K26" s="414">
        <f t="shared" si="1"/>
        <v>8</v>
      </c>
      <c r="L26" s="409">
        <f>'2732'!V40</f>
        <v>4</v>
      </c>
      <c r="M26" s="414">
        <f t="shared" si="2"/>
        <v>16</v>
      </c>
      <c r="N26" s="409">
        <f>'2732'!V41</f>
        <v>14</v>
      </c>
      <c r="O26" s="414">
        <f t="shared" si="3"/>
        <v>56.000000000000007</v>
      </c>
      <c r="P26" s="409">
        <f>'2732'!V42</f>
        <v>5</v>
      </c>
      <c r="Q26" s="414">
        <f t="shared" si="4"/>
        <v>20</v>
      </c>
      <c r="R26" s="409">
        <f t="shared" si="12"/>
        <v>25</v>
      </c>
      <c r="S26" s="415">
        <f>'2732'!AD38</f>
        <v>3.9730941704035874</v>
      </c>
      <c r="T26" s="409">
        <f t="shared" si="6"/>
        <v>3</v>
      </c>
      <c r="U26" s="410"/>
    </row>
    <row r="27" spans="1:21" ht="17.399999999999999" x14ac:dyDescent="0.25">
      <c r="A27" s="409">
        <v>2733</v>
      </c>
      <c r="B27" s="409">
        <f>'2733'!E37</f>
        <v>23</v>
      </c>
      <c r="C27" s="412">
        <f>'2733'!W38</f>
        <v>0</v>
      </c>
      <c r="D27" s="412">
        <f>'2733'!X38</f>
        <v>0</v>
      </c>
      <c r="E27" s="412">
        <f>'2733'!Y38</f>
        <v>4</v>
      </c>
      <c r="F27" s="412">
        <f>'2733'!Z38</f>
        <v>43</v>
      </c>
      <c r="G27" s="412">
        <f>'2733'!AA38</f>
        <v>85</v>
      </c>
      <c r="H27" s="412">
        <f>'2733'!AB38</f>
        <v>71</v>
      </c>
      <c r="I27" s="413">
        <f t="shared" si="11"/>
        <v>203</v>
      </c>
      <c r="J27" s="409">
        <f>'2733'!V39</f>
        <v>2</v>
      </c>
      <c r="K27" s="414">
        <f t="shared" si="1"/>
        <v>8.695652173913043</v>
      </c>
      <c r="L27" s="409">
        <f>'2733'!V40</f>
        <v>5</v>
      </c>
      <c r="M27" s="414">
        <f t="shared" si="2"/>
        <v>21.739130434782609</v>
      </c>
      <c r="N27" s="409">
        <f>'2733'!V41</f>
        <v>12</v>
      </c>
      <c r="O27" s="414">
        <f t="shared" si="3"/>
        <v>52.173913043478258</v>
      </c>
      <c r="P27" s="409">
        <f>'2733'!V42</f>
        <v>4</v>
      </c>
      <c r="Q27" s="414">
        <f t="shared" si="4"/>
        <v>17.391304347826086</v>
      </c>
      <c r="R27" s="409">
        <f t="shared" si="12"/>
        <v>23</v>
      </c>
      <c r="S27" s="415">
        <f>'2733'!AD38</f>
        <v>4.0985221674876851</v>
      </c>
      <c r="T27" s="409">
        <f t="shared" si="6"/>
        <v>3</v>
      </c>
      <c r="U27" s="410"/>
    </row>
    <row r="28" spans="1:21" ht="17.399999999999999" x14ac:dyDescent="0.25">
      <c r="A28" s="409">
        <v>2734</v>
      </c>
      <c r="B28" s="409">
        <f>'2734'!E37</f>
        <v>23</v>
      </c>
      <c r="C28" s="412">
        <f>'2734'!W38</f>
        <v>0</v>
      </c>
      <c r="D28" s="412">
        <f>'2734'!X38</f>
        <v>0</v>
      </c>
      <c r="E28" s="412">
        <f>'2734'!Y38</f>
        <v>6</v>
      </c>
      <c r="F28" s="412">
        <f>'2734'!Z38</f>
        <v>51</v>
      </c>
      <c r="G28" s="412">
        <f>'2734'!AA38</f>
        <v>66</v>
      </c>
      <c r="H28" s="412">
        <f>'2734'!AB38</f>
        <v>75</v>
      </c>
      <c r="I28" s="413">
        <f t="shared" si="11"/>
        <v>198</v>
      </c>
      <c r="J28" s="409" t="str">
        <f>'2734'!V39</f>
        <v>0</v>
      </c>
      <c r="K28" s="414">
        <f t="shared" si="1"/>
        <v>0</v>
      </c>
      <c r="L28" s="409">
        <f>'2734'!V40</f>
        <v>3</v>
      </c>
      <c r="M28" s="414">
        <f t="shared" si="2"/>
        <v>13.043478260869565</v>
      </c>
      <c r="N28" s="409">
        <f>'2734'!V41</f>
        <v>15</v>
      </c>
      <c r="O28" s="414">
        <f t="shared" si="3"/>
        <v>65.217391304347828</v>
      </c>
      <c r="P28" s="409">
        <f>'2734'!V42</f>
        <v>5</v>
      </c>
      <c r="Q28" s="414">
        <f t="shared" si="4"/>
        <v>21.739130434782609</v>
      </c>
      <c r="R28" s="409">
        <f t="shared" si="12"/>
        <v>23</v>
      </c>
      <c r="S28" s="415">
        <f>'2734'!AD38</f>
        <v>4.0606060606060606</v>
      </c>
      <c r="T28" s="409">
        <f t="shared" si="6"/>
        <v>3</v>
      </c>
      <c r="U28" s="410"/>
    </row>
    <row r="29" spans="1:21" ht="17.399999999999999" x14ac:dyDescent="0.3">
      <c r="A29" s="409">
        <v>2735</v>
      </c>
      <c r="B29" s="409">
        <f>'2735'!E37</f>
        <v>26</v>
      </c>
      <c r="C29" s="412">
        <f>'2735'!W38</f>
        <v>0</v>
      </c>
      <c r="D29" s="412">
        <f>'2735'!X38</f>
        <v>0</v>
      </c>
      <c r="E29" s="412">
        <f>'2735'!Y38</f>
        <v>9</v>
      </c>
      <c r="F29" s="412">
        <f>'2735'!Z38</f>
        <v>41</v>
      </c>
      <c r="G29" s="412">
        <f>'2735'!AA38</f>
        <v>93</v>
      </c>
      <c r="H29" s="412">
        <f>'2735'!AB38</f>
        <v>88</v>
      </c>
      <c r="I29" s="413">
        <f t="shared" si="11"/>
        <v>231</v>
      </c>
      <c r="J29" s="409">
        <f>'2735'!V39</f>
        <v>1</v>
      </c>
      <c r="K29" s="414">
        <f t="shared" si="1"/>
        <v>3.8461538461538463</v>
      </c>
      <c r="L29" s="409">
        <f>'2735'!V40</f>
        <v>6</v>
      </c>
      <c r="M29" s="414">
        <f t="shared" si="2"/>
        <v>23.076923076923077</v>
      </c>
      <c r="N29" s="409">
        <f>'2735'!V41</f>
        <v>10</v>
      </c>
      <c r="O29" s="414">
        <f t="shared" si="3"/>
        <v>38.461538461538467</v>
      </c>
      <c r="P29" s="409">
        <f>'2735'!V42</f>
        <v>9</v>
      </c>
      <c r="Q29" s="414">
        <f t="shared" si="4"/>
        <v>34.615384615384613</v>
      </c>
      <c r="R29" s="409">
        <f t="shared" si="12"/>
        <v>26</v>
      </c>
      <c r="S29" s="415">
        <f>'2735'!AD38</f>
        <v>4.1255411255411252</v>
      </c>
      <c r="T29" s="409">
        <f t="shared" si="6"/>
        <v>2</v>
      </c>
      <c r="U29" s="421"/>
    </row>
    <row r="30" spans="1:21" ht="17.399999999999999" x14ac:dyDescent="0.25">
      <c r="A30" s="409">
        <v>2751</v>
      </c>
      <c r="B30" s="409">
        <f>'2751'!E37</f>
        <v>24</v>
      </c>
      <c r="C30" s="412">
        <f>'2751'!W38</f>
        <v>0</v>
      </c>
      <c r="D30" s="412">
        <f>'2751'!X38</f>
        <v>0</v>
      </c>
      <c r="E30" s="412">
        <f>'2751'!Y38</f>
        <v>0</v>
      </c>
      <c r="F30" s="412">
        <f>'2751'!Z38</f>
        <v>25</v>
      </c>
      <c r="G30" s="412">
        <f>'2751'!AA38</f>
        <v>80</v>
      </c>
      <c r="H30" s="412">
        <f>'2751'!AB38</f>
        <v>111</v>
      </c>
      <c r="I30" s="413">
        <f t="shared" si="11"/>
        <v>216</v>
      </c>
      <c r="J30" s="409">
        <f>'2751'!V39</f>
        <v>4</v>
      </c>
      <c r="K30" s="414">
        <f t="shared" si="1"/>
        <v>16.666666666666664</v>
      </c>
      <c r="L30" s="409">
        <f>'2751'!V40</f>
        <v>6</v>
      </c>
      <c r="M30" s="414">
        <f t="shared" si="2"/>
        <v>25</v>
      </c>
      <c r="N30" s="409">
        <f>'2751'!V41</f>
        <v>14</v>
      </c>
      <c r="O30" s="414">
        <f t="shared" si="3"/>
        <v>58.333333333333336</v>
      </c>
      <c r="P30" s="409" t="str">
        <f>'2751'!V42</f>
        <v>0</v>
      </c>
      <c r="Q30" s="414">
        <f t="shared" si="4"/>
        <v>0</v>
      </c>
      <c r="R30" s="409">
        <f t="shared" si="12"/>
        <v>24</v>
      </c>
      <c r="S30" s="415">
        <f>'2751'!AD38</f>
        <v>4.3981481481481479</v>
      </c>
      <c r="T30" s="409">
        <f t="shared" si="6"/>
        <v>3</v>
      </c>
      <c r="U30" s="410"/>
    </row>
    <row r="31" spans="1:21" ht="17.399999999999999" x14ac:dyDescent="0.25">
      <c r="A31" s="409">
        <v>2741</v>
      </c>
      <c r="B31" s="409">
        <f>'2741'!E37</f>
        <v>30</v>
      </c>
      <c r="C31" s="412">
        <f>'2741'!W38</f>
        <v>0</v>
      </c>
      <c r="D31" s="412">
        <f>'2741'!X38</f>
        <v>0</v>
      </c>
      <c r="E31" s="412">
        <f>'2741'!Y38</f>
        <v>5</v>
      </c>
      <c r="F31" s="412">
        <f>'2741'!Z38</f>
        <v>64</v>
      </c>
      <c r="G31" s="412">
        <f>'2741'!AA38</f>
        <v>88</v>
      </c>
      <c r="H31" s="412">
        <f>'2741'!AB38</f>
        <v>108</v>
      </c>
      <c r="I31" s="413">
        <f t="shared" si="11"/>
        <v>265</v>
      </c>
      <c r="J31" s="409">
        <f>'2741'!V39</f>
        <v>4</v>
      </c>
      <c r="K31" s="414">
        <f t="shared" si="1"/>
        <v>13.333333333333334</v>
      </c>
      <c r="L31" s="409">
        <f>'2741'!V40</f>
        <v>6</v>
      </c>
      <c r="M31" s="414">
        <f t="shared" si="2"/>
        <v>20</v>
      </c>
      <c r="N31" s="409">
        <f>'2741'!V41</f>
        <v>15</v>
      </c>
      <c r="O31" s="414">
        <f t="shared" si="3"/>
        <v>50</v>
      </c>
      <c r="P31" s="409">
        <f>'2741'!V42</f>
        <v>5</v>
      </c>
      <c r="Q31" s="414">
        <f t="shared" si="4"/>
        <v>16.666666666666664</v>
      </c>
      <c r="R31" s="409">
        <f t="shared" si="12"/>
        <v>30</v>
      </c>
      <c r="S31" s="415">
        <f>'2741'!AD38</f>
        <v>4.1283018867924532</v>
      </c>
      <c r="T31" s="409">
        <f t="shared" si="6"/>
        <v>3</v>
      </c>
      <c r="U31" s="410"/>
    </row>
    <row r="32" spans="1:21" ht="17.399999999999999" x14ac:dyDescent="0.25">
      <c r="A32" s="409">
        <v>2742</v>
      </c>
      <c r="B32" s="409">
        <f>'2742'!E37</f>
        <v>29</v>
      </c>
      <c r="C32" s="412">
        <f>'2742'!W38</f>
        <v>0</v>
      </c>
      <c r="D32" s="412">
        <f>'2742'!X38</f>
        <v>0</v>
      </c>
      <c r="E32" s="412">
        <f>'2742'!Y38</f>
        <v>0</v>
      </c>
      <c r="F32" s="412">
        <f>'2742'!Z38</f>
        <v>54</v>
      </c>
      <c r="G32" s="412">
        <f>'2742'!AA38</f>
        <v>108</v>
      </c>
      <c r="H32" s="412">
        <f>'2742'!AB38</f>
        <v>90</v>
      </c>
      <c r="I32" s="413">
        <f t="shared" si="11"/>
        <v>252</v>
      </c>
      <c r="J32" s="409">
        <f>'2742'!V39</f>
        <v>3</v>
      </c>
      <c r="K32" s="414">
        <f t="shared" si="1"/>
        <v>10.714285714285714</v>
      </c>
      <c r="L32" s="409">
        <f>'2742'!V40</f>
        <v>8</v>
      </c>
      <c r="M32" s="414">
        <f t="shared" si="2"/>
        <v>28.571428571428569</v>
      </c>
      <c r="N32" s="409">
        <f>'2742'!V41</f>
        <v>17</v>
      </c>
      <c r="O32" s="414">
        <f t="shared" si="3"/>
        <v>60.714285714285708</v>
      </c>
      <c r="P32" s="409" t="str">
        <f>'2742'!V42</f>
        <v>0</v>
      </c>
      <c r="Q32" s="414">
        <f t="shared" si="4"/>
        <v>0</v>
      </c>
      <c r="R32" s="409">
        <f t="shared" si="12"/>
        <v>28</v>
      </c>
      <c r="S32" s="415">
        <f>'2742'!AD38</f>
        <v>4.1428571428571432</v>
      </c>
      <c r="T32" s="409">
        <f t="shared" si="6"/>
        <v>3</v>
      </c>
      <c r="U32" s="410"/>
    </row>
    <row r="33" spans="1:21" ht="34.799999999999997" x14ac:dyDescent="0.25">
      <c r="A33" s="418" t="s">
        <v>1316</v>
      </c>
      <c r="B33" s="417">
        <f t="shared" ref="B33:J33" si="13">SUM(B25:B32)</f>
        <v>204</v>
      </c>
      <c r="C33" s="417">
        <f t="shared" si="13"/>
        <v>0</v>
      </c>
      <c r="D33" s="417">
        <f t="shared" si="13"/>
        <v>0</v>
      </c>
      <c r="E33" s="417">
        <f t="shared" si="13"/>
        <v>35</v>
      </c>
      <c r="F33" s="417">
        <f t="shared" si="13"/>
        <v>414</v>
      </c>
      <c r="G33" s="417">
        <f t="shared" si="13"/>
        <v>659</v>
      </c>
      <c r="H33" s="417">
        <f t="shared" si="13"/>
        <v>695</v>
      </c>
      <c r="I33" s="417">
        <f t="shared" si="13"/>
        <v>1803</v>
      </c>
      <c r="J33" s="418">
        <f t="shared" si="13"/>
        <v>19</v>
      </c>
      <c r="K33" s="419">
        <f t="shared" si="1"/>
        <v>9.3596059113300498</v>
      </c>
      <c r="L33" s="418">
        <f>SUM(L25:L32)</f>
        <v>44</v>
      </c>
      <c r="M33" s="419">
        <f t="shared" si="2"/>
        <v>21.674876847290641</v>
      </c>
      <c r="N33" s="418">
        <f>SUM(N25:N32)</f>
        <v>107</v>
      </c>
      <c r="O33" s="419">
        <f t="shared" si="3"/>
        <v>52.709359605911331</v>
      </c>
      <c r="P33" s="418">
        <f>SUM(P25:P32)</f>
        <v>33</v>
      </c>
      <c r="Q33" s="419">
        <f t="shared" si="4"/>
        <v>16.256157635467979</v>
      </c>
      <c r="R33" s="418">
        <f>SUM(R25:R32)</f>
        <v>203</v>
      </c>
      <c r="S33" s="420">
        <f>IF(ISERROR(((D33+E33)*2+F33*3+G33*4+H33*5)/SUM(D33,E33:H33)),"",((D33+E33)*2+F33*3+G33*4+H33*5)/SUM(D33,E33:H33))</f>
        <v>4.1170271769273432</v>
      </c>
      <c r="T33" s="418">
        <f t="shared" si="6"/>
        <v>3</v>
      </c>
      <c r="U33" s="422"/>
    </row>
    <row r="34" spans="1:21" ht="17.399999999999999" x14ac:dyDescent="0.25">
      <c r="A34" s="409">
        <v>2631</v>
      </c>
      <c r="B34" s="409">
        <f>'2631'!E38</f>
        <v>26</v>
      </c>
      <c r="C34" s="412">
        <f>'2631'!W38</f>
        <v>0</v>
      </c>
      <c r="D34" s="412">
        <f>'2631'!X38</f>
        <v>0</v>
      </c>
      <c r="E34" s="412">
        <f>'2631'!Y38</f>
        <v>14</v>
      </c>
      <c r="F34" s="412">
        <f>'2631'!Z38</f>
        <v>60</v>
      </c>
      <c r="G34" s="412">
        <f>'2631'!AA38</f>
        <v>67</v>
      </c>
      <c r="H34" s="412">
        <f>'2631'!AB38</f>
        <v>46</v>
      </c>
      <c r="I34" s="413">
        <f t="shared" ref="I34:I40" si="14">SUM(D34:H34)</f>
        <v>187</v>
      </c>
      <c r="J34" s="409">
        <f>'2631'!V40</f>
        <v>2</v>
      </c>
      <c r="K34" s="414">
        <f t="shared" si="1"/>
        <v>7.6923076923076925</v>
      </c>
      <c r="L34" s="409">
        <f>'2631'!V41</f>
        <v>4</v>
      </c>
      <c r="M34" s="414">
        <f t="shared" si="2"/>
        <v>15.384615384615385</v>
      </c>
      <c r="N34" s="409">
        <f>'2631'!V42</f>
        <v>10</v>
      </c>
      <c r="O34" s="414">
        <f t="shared" si="3"/>
        <v>38.461538461538467</v>
      </c>
      <c r="P34" s="409">
        <f>'2631'!V43</f>
        <v>10</v>
      </c>
      <c r="Q34" s="414">
        <f t="shared" si="4"/>
        <v>38.461538461538467</v>
      </c>
      <c r="R34" s="409">
        <f t="shared" ref="R34:R40" si="15">SUM(J34,L34,N34,P34)</f>
        <v>26</v>
      </c>
      <c r="S34" s="415">
        <f>'2631'!AD39</f>
        <v>3.7754010695187166</v>
      </c>
      <c r="T34" s="409">
        <f t="shared" si="6"/>
        <v>2</v>
      </c>
      <c r="U34" s="410"/>
    </row>
    <row r="35" spans="1:21" ht="17.399999999999999" x14ac:dyDescent="0.25">
      <c r="A35" s="409">
        <v>2632</v>
      </c>
      <c r="B35" s="409">
        <f>'2632'!E33</f>
        <v>25</v>
      </c>
      <c r="C35" s="412">
        <f>'2632'!W33</f>
        <v>0</v>
      </c>
      <c r="D35" s="412">
        <f>'2632'!X33</f>
        <v>0</v>
      </c>
      <c r="E35" s="412">
        <f>'2632'!Y33</f>
        <v>2</v>
      </c>
      <c r="F35" s="412">
        <f>'2632'!Z33</f>
        <v>42</v>
      </c>
      <c r="G35" s="412">
        <f>'2632'!AA33</f>
        <v>40</v>
      </c>
      <c r="H35" s="412">
        <f>'2632'!AB33</f>
        <v>79</v>
      </c>
      <c r="I35" s="413">
        <f t="shared" si="14"/>
        <v>163</v>
      </c>
      <c r="J35" s="409">
        <f>'2632'!V35</f>
        <v>6</v>
      </c>
      <c r="K35" s="414">
        <f t="shared" si="1"/>
        <v>24</v>
      </c>
      <c r="L35" s="409">
        <f>'2632'!V36</f>
        <v>2</v>
      </c>
      <c r="M35" s="414">
        <f t="shared" si="2"/>
        <v>8</v>
      </c>
      <c r="N35" s="409">
        <f>'2632'!V37</f>
        <v>15</v>
      </c>
      <c r="O35" s="414">
        <f t="shared" si="3"/>
        <v>60</v>
      </c>
      <c r="P35" s="409">
        <f>'2632'!V38</f>
        <v>2</v>
      </c>
      <c r="Q35" s="414">
        <f t="shared" si="4"/>
        <v>8</v>
      </c>
      <c r="R35" s="409">
        <f t="shared" si="15"/>
        <v>25</v>
      </c>
      <c r="S35" s="415">
        <f>'2632'!AD34</f>
        <v>4.2024539877300615</v>
      </c>
      <c r="T35" s="409">
        <f t="shared" si="6"/>
        <v>3</v>
      </c>
      <c r="U35" s="410"/>
    </row>
    <row r="36" spans="1:21" ht="17.399999999999999" x14ac:dyDescent="0.25">
      <c r="A36" s="409">
        <v>2633</v>
      </c>
      <c r="B36" s="409">
        <f>'2633'!E38</f>
        <v>27</v>
      </c>
      <c r="C36" s="412">
        <f>'2633'!W38</f>
        <v>0</v>
      </c>
      <c r="D36" s="412">
        <f>'2633'!X38</f>
        <v>0</v>
      </c>
      <c r="E36" s="412">
        <f>'2633'!Y38</f>
        <v>2</v>
      </c>
      <c r="F36" s="412">
        <f>'2633'!Z38</f>
        <v>46</v>
      </c>
      <c r="G36" s="412">
        <f>'2633'!AA38</f>
        <v>81</v>
      </c>
      <c r="H36" s="412">
        <f>'2633'!AB38</f>
        <v>62</v>
      </c>
      <c r="I36" s="413">
        <f t="shared" si="14"/>
        <v>191</v>
      </c>
      <c r="J36" s="409">
        <f>'2633'!V40</f>
        <v>1</v>
      </c>
      <c r="K36" s="414">
        <f t="shared" si="1"/>
        <v>3.7037037037037033</v>
      </c>
      <c r="L36" s="409">
        <f>'2633'!V41</f>
        <v>6</v>
      </c>
      <c r="M36" s="414">
        <f t="shared" si="2"/>
        <v>22.222222222222221</v>
      </c>
      <c r="N36" s="409">
        <f>'2633'!V42</f>
        <v>18</v>
      </c>
      <c r="O36" s="414">
        <f t="shared" si="3"/>
        <v>66.666666666666657</v>
      </c>
      <c r="P36" s="409">
        <f>'2633'!V43</f>
        <v>2</v>
      </c>
      <c r="Q36" s="414">
        <f t="shared" si="4"/>
        <v>7.4074074074074066</v>
      </c>
      <c r="R36" s="409">
        <f t="shared" si="15"/>
        <v>27</v>
      </c>
      <c r="S36" s="415">
        <f>'2633'!AD39</f>
        <v>4.0628272251308903</v>
      </c>
      <c r="T36" s="409">
        <f t="shared" si="6"/>
        <v>3</v>
      </c>
      <c r="U36" s="410"/>
    </row>
    <row r="37" spans="1:21" ht="17.399999999999999" x14ac:dyDescent="0.25">
      <c r="A37" s="409">
        <v>2634</v>
      </c>
      <c r="B37" s="409">
        <f>'2634'!E33</f>
        <v>27</v>
      </c>
      <c r="C37" s="412">
        <f>'2634'!W33</f>
        <v>0</v>
      </c>
      <c r="D37" s="412">
        <f>'2634'!X33</f>
        <v>0</v>
      </c>
      <c r="E37" s="412">
        <f>'2634'!Y33</f>
        <v>5</v>
      </c>
      <c r="F37" s="412">
        <f>'2634'!Z33</f>
        <v>48</v>
      </c>
      <c r="G37" s="412">
        <f>'2634'!AA33</f>
        <v>74</v>
      </c>
      <c r="H37" s="412">
        <f>'2634'!AB33</f>
        <v>65</v>
      </c>
      <c r="I37" s="413">
        <f t="shared" si="14"/>
        <v>192</v>
      </c>
      <c r="J37" s="409">
        <f>'2634'!V35</f>
        <v>2</v>
      </c>
      <c r="K37" s="414">
        <f t="shared" si="1"/>
        <v>7.4074074074074066</v>
      </c>
      <c r="L37" s="409">
        <f>'2634'!V36</f>
        <v>4</v>
      </c>
      <c r="M37" s="414">
        <f t="shared" si="2"/>
        <v>14.814814814814813</v>
      </c>
      <c r="N37" s="409">
        <f>'2634'!V37</f>
        <v>17</v>
      </c>
      <c r="O37" s="414">
        <f t="shared" si="3"/>
        <v>62.962962962962962</v>
      </c>
      <c r="P37" s="409">
        <f>'2634'!V38</f>
        <v>4</v>
      </c>
      <c r="Q37" s="414">
        <f t="shared" si="4"/>
        <v>14.814814814814813</v>
      </c>
      <c r="R37" s="409">
        <f t="shared" si="15"/>
        <v>27</v>
      </c>
      <c r="S37" s="415">
        <f>'2634'!AD34</f>
        <v>4.036458333333333</v>
      </c>
      <c r="T37" s="409">
        <f t="shared" si="6"/>
        <v>3</v>
      </c>
      <c r="U37" s="410"/>
    </row>
    <row r="38" spans="1:21" ht="17.399999999999999" x14ac:dyDescent="0.25">
      <c r="A38" s="409">
        <v>2651</v>
      </c>
      <c r="B38" s="409">
        <f>'2651'!E37</f>
        <v>24</v>
      </c>
      <c r="C38" s="412">
        <f>'2651'!W38</f>
        <v>0</v>
      </c>
      <c r="D38" s="412">
        <f>'2651'!X38</f>
        <v>0</v>
      </c>
      <c r="E38" s="412">
        <f>'2651'!Y38</f>
        <v>0</v>
      </c>
      <c r="F38" s="412">
        <f>'2651'!Z38</f>
        <v>29</v>
      </c>
      <c r="G38" s="412">
        <f>'2651'!AA38</f>
        <v>77</v>
      </c>
      <c r="H38" s="412">
        <f>'2651'!AB38</f>
        <v>83</v>
      </c>
      <c r="I38" s="413">
        <f t="shared" si="14"/>
        <v>189</v>
      </c>
      <c r="J38" s="409">
        <f>'2651'!V39</f>
        <v>3</v>
      </c>
      <c r="K38" s="414">
        <f t="shared" si="1"/>
        <v>12.5</v>
      </c>
      <c r="L38" s="409">
        <f>'2651'!V40</f>
        <v>4</v>
      </c>
      <c r="M38" s="414">
        <f t="shared" si="2"/>
        <v>16.666666666666664</v>
      </c>
      <c r="N38" s="409">
        <f>'2651'!V41</f>
        <v>17</v>
      </c>
      <c r="O38" s="414">
        <f t="shared" si="3"/>
        <v>70.833333333333343</v>
      </c>
      <c r="P38" s="409" t="str">
        <f>'2651'!V42</f>
        <v>0</v>
      </c>
      <c r="Q38" s="414">
        <f t="shared" si="4"/>
        <v>0</v>
      </c>
      <c r="R38" s="409">
        <f t="shared" si="15"/>
        <v>24</v>
      </c>
      <c r="S38" s="415">
        <f>'2651'!AD38</f>
        <v>4.2857142857142856</v>
      </c>
      <c r="T38" s="409">
        <f t="shared" si="6"/>
        <v>3</v>
      </c>
      <c r="U38" s="410"/>
    </row>
    <row r="39" spans="1:21" ht="17.399999999999999" x14ac:dyDescent="0.25">
      <c r="A39" s="409">
        <v>2641</v>
      </c>
      <c r="B39" s="409">
        <f>'2641'!E37</f>
        <v>29</v>
      </c>
      <c r="C39" s="412">
        <f>'2641'!W38</f>
        <v>0</v>
      </c>
      <c r="D39" s="412">
        <f>'2641'!X38</f>
        <v>0</v>
      </c>
      <c r="E39" s="412">
        <f>'2641'!Y38</f>
        <v>0</v>
      </c>
      <c r="F39" s="412">
        <f>'2641'!Z38</f>
        <v>43</v>
      </c>
      <c r="G39" s="412">
        <f>'2641'!AA38</f>
        <v>113</v>
      </c>
      <c r="H39" s="412">
        <f>'2641'!AB38</f>
        <v>105</v>
      </c>
      <c r="I39" s="413">
        <f t="shared" si="14"/>
        <v>261</v>
      </c>
      <c r="J39" s="409">
        <f>'2641'!V39</f>
        <v>4</v>
      </c>
      <c r="K39" s="414">
        <f t="shared" ref="K39:K70" si="16">IF(R39=0,0,J39/R39*100)</f>
        <v>13.793103448275861</v>
      </c>
      <c r="L39" s="409">
        <f>'2641'!V40</f>
        <v>10</v>
      </c>
      <c r="M39" s="414">
        <f t="shared" ref="M39:M70" si="17">IF(R39=0,0,L39/R39*100)</f>
        <v>34.482758620689658</v>
      </c>
      <c r="N39" s="409">
        <f>'2641'!V41</f>
        <v>15</v>
      </c>
      <c r="O39" s="414">
        <f t="shared" ref="O39:O70" si="18">IF(R39=0,0,N39/R39*100)</f>
        <v>51.724137931034484</v>
      </c>
      <c r="P39" s="409" t="str">
        <f>'2641'!V42</f>
        <v>0</v>
      </c>
      <c r="Q39" s="414">
        <f t="shared" ref="Q39:Q70" si="19">IF(R39=0,0,P39/R39*100)</f>
        <v>0</v>
      </c>
      <c r="R39" s="409">
        <f t="shared" si="15"/>
        <v>29</v>
      </c>
      <c r="S39" s="415">
        <f>'2641'!AD38</f>
        <v>4.2375478927203067</v>
      </c>
      <c r="T39" s="409">
        <f t="shared" ref="T39:T56" si="20">IF(I39=0,0,IF(Q39&gt;30,2,IF(AND(Q39&lt;10,K39&gt;=50),5,IF(AND(SUM(K39,M39)&gt;=50,Q39&lt;=20),4,3))))</f>
        <v>3</v>
      </c>
      <c r="U39" s="410"/>
    </row>
    <row r="40" spans="1:21" ht="17.399999999999999" x14ac:dyDescent="0.25">
      <c r="A40" s="409">
        <v>2642</v>
      </c>
      <c r="B40" s="409">
        <f>'2642'!E37</f>
        <v>29</v>
      </c>
      <c r="C40" s="412">
        <f>'2642'!W38</f>
        <v>0</v>
      </c>
      <c r="D40" s="412">
        <f>'2642'!X38</f>
        <v>0</v>
      </c>
      <c r="E40" s="412">
        <f>'2642'!Y38</f>
        <v>9</v>
      </c>
      <c r="F40" s="412">
        <f>'2642'!Z38</f>
        <v>28</v>
      </c>
      <c r="G40" s="412">
        <f>'2642'!AA38</f>
        <v>99</v>
      </c>
      <c r="H40" s="412">
        <f>'2642'!AB38</f>
        <v>122</v>
      </c>
      <c r="I40" s="413">
        <f t="shared" si="14"/>
        <v>258</v>
      </c>
      <c r="J40" s="409" t="str">
        <f>'2642'!V39</f>
        <v>0</v>
      </c>
      <c r="K40" s="414">
        <f t="shared" si="16"/>
        <v>0</v>
      </c>
      <c r="L40" s="409">
        <f>'2642'!V40</f>
        <v>11</v>
      </c>
      <c r="M40" s="414">
        <f t="shared" si="17"/>
        <v>37.931034482758619</v>
      </c>
      <c r="N40" s="409">
        <f>'2642'!V41</f>
        <v>9</v>
      </c>
      <c r="O40" s="414">
        <f t="shared" si="18"/>
        <v>31.03448275862069</v>
      </c>
      <c r="P40" s="409">
        <f>'2642'!V42</f>
        <v>9</v>
      </c>
      <c r="Q40" s="414">
        <f t="shared" si="19"/>
        <v>31.03448275862069</v>
      </c>
      <c r="R40" s="409">
        <f t="shared" si="15"/>
        <v>29</v>
      </c>
      <c r="S40" s="415">
        <f>'2642'!AD38</f>
        <v>4.2945736434108523</v>
      </c>
      <c r="T40" s="409">
        <f t="shared" si="20"/>
        <v>2</v>
      </c>
      <c r="U40" s="410"/>
    </row>
    <row r="41" spans="1:21" ht="34.799999999999997" x14ac:dyDescent="0.25">
      <c r="A41" s="418" t="s">
        <v>1317</v>
      </c>
      <c r="B41" s="417">
        <f t="shared" ref="B41:J41" si="21">SUM(B34:B40)</f>
        <v>187</v>
      </c>
      <c r="C41" s="417">
        <f t="shared" si="21"/>
        <v>0</v>
      </c>
      <c r="D41" s="417">
        <f t="shared" si="21"/>
        <v>0</v>
      </c>
      <c r="E41" s="417">
        <f t="shared" si="21"/>
        <v>32</v>
      </c>
      <c r="F41" s="417">
        <f t="shared" si="21"/>
        <v>296</v>
      </c>
      <c r="G41" s="417">
        <f t="shared" si="21"/>
        <v>551</v>
      </c>
      <c r="H41" s="417">
        <f t="shared" si="21"/>
        <v>562</v>
      </c>
      <c r="I41" s="417">
        <f t="shared" si="21"/>
        <v>1441</v>
      </c>
      <c r="J41" s="418">
        <f t="shared" si="21"/>
        <v>18</v>
      </c>
      <c r="K41" s="419">
        <f t="shared" si="16"/>
        <v>9.6256684491978604</v>
      </c>
      <c r="L41" s="418">
        <f>SUM(L34:L40)</f>
        <v>41</v>
      </c>
      <c r="M41" s="419">
        <f t="shared" si="17"/>
        <v>21.925133689839569</v>
      </c>
      <c r="N41" s="418">
        <f>SUM(N34:N40)</f>
        <v>101</v>
      </c>
      <c r="O41" s="419">
        <f t="shared" si="18"/>
        <v>54.01069518716578</v>
      </c>
      <c r="P41" s="418">
        <f>SUM(P34:P40)</f>
        <v>27</v>
      </c>
      <c r="Q41" s="419">
        <f t="shared" si="19"/>
        <v>14.438502673796791</v>
      </c>
      <c r="R41" s="418">
        <f>SUM(R34:R40)</f>
        <v>187</v>
      </c>
      <c r="S41" s="420">
        <f>IF(ISERROR(((D41+E41)*2+F41*3+G41*4+H41*5)/SUM(D41,E41:H41)),"",((D41+E41)*2+F41*3+G41*4+H41*5)/SUM(D41,E41:H41))</f>
        <v>4.1401804302567662</v>
      </c>
      <c r="T41" s="418">
        <f t="shared" si="20"/>
        <v>3</v>
      </c>
      <c r="U41" s="422"/>
    </row>
    <row r="42" spans="1:21" ht="17.399999999999999" x14ac:dyDescent="0.25">
      <c r="A42" s="409">
        <v>2531</v>
      </c>
      <c r="B42" s="409">
        <f>'2531'!E37</f>
        <v>31</v>
      </c>
      <c r="C42" s="412">
        <f>'2531'!W38</f>
        <v>0</v>
      </c>
      <c r="D42" s="412">
        <f>'2531'!X38</f>
        <v>0</v>
      </c>
      <c r="E42" s="412">
        <f>'2531'!Y38</f>
        <v>1</v>
      </c>
      <c r="F42" s="412">
        <f>'2531'!Z38</f>
        <v>52</v>
      </c>
      <c r="G42" s="412">
        <f>'2531'!AA38</f>
        <v>135</v>
      </c>
      <c r="H42" s="412">
        <f>'2531'!AB38</f>
        <v>213</v>
      </c>
      <c r="I42" s="413">
        <f t="shared" ref="I42:I49" si="22">SUM(D42:H42)</f>
        <v>401</v>
      </c>
      <c r="J42" s="409">
        <f>'2531'!V39</f>
        <v>5</v>
      </c>
      <c r="K42" s="414">
        <f t="shared" si="16"/>
        <v>16.129032258064516</v>
      </c>
      <c r="L42" s="409">
        <f>'2531'!V40</f>
        <v>11</v>
      </c>
      <c r="M42" s="414">
        <f t="shared" si="17"/>
        <v>35.483870967741936</v>
      </c>
      <c r="N42" s="409">
        <f>'2531'!V41</f>
        <v>14</v>
      </c>
      <c r="O42" s="414">
        <f t="shared" si="18"/>
        <v>45.161290322580641</v>
      </c>
      <c r="P42" s="409">
        <f>'2531'!V42</f>
        <v>1</v>
      </c>
      <c r="Q42" s="414">
        <f t="shared" si="19"/>
        <v>3.225806451612903</v>
      </c>
      <c r="R42" s="409">
        <f t="shared" ref="R42:R49" si="23">SUM(J42,L42,N42,P42)</f>
        <v>31</v>
      </c>
      <c r="S42" s="415">
        <f>'2531'!AD38</f>
        <v>4.3965087281795512</v>
      </c>
      <c r="T42" s="409">
        <f t="shared" si="20"/>
        <v>4</v>
      </c>
      <c r="U42" s="410"/>
    </row>
    <row r="43" spans="1:21" ht="17.399999999999999" x14ac:dyDescent="0.25">
      <c r="A43" s="409">
        <v>2532</v>
      </c>
      <c r="B43" s="409">
        <f>'2532'!E36</f>
        <v>30</v>
      </c>
      <c r="C43" s="412">
        <f>'2532'!W37</f>
        <v>0</v>
      </c>
      <c r="D43" s="412">
        <f>'2532'!X37</f>
        <v>0</v>
      </c>
      <c r="E43" s="412">
        <f>'2532'!Y37</f>
        <v>1</v>
      </c>
      <c r="F43" s="412">
        <f>'2532'!Z37</f>
        <v>34</v>
      </c>
      <c r="G43" s="412">
        <f>'2532'!AA37</f>
        <v>96</v>
      </c>
      <c r="H43" s="412">
        <f>'2532'!AB37</f>
        <v>256</v>
      </c>
      <c r="I43" s="413">
        <f t="shared" si="22"/>
        <v>387</v>
      </c>
      <c r="J43" s="409">
        <f>'2532'!V38</f>
        <v>8</v>
      </c>
      <c r="K43" s="414">
        <f t="shared" si="16"/>
        <v>26.666666666666668</v>
      </c>
      <c r="L43" s="409">
        <f>'2532'!V39</f>
        <v>8</v>
      </c>
      <c r="M43" s="414">
        <f t="shared" si="17"/>
        <v>26.666666666666668</v>
      </c>
      <c r="N43" s="409">
        <f>'2532'!V40</f>
        <v>13</v>
      </c>
      <c r="O43" s="414">
        <f t="shared" si="18"/>
        <v>43.333333333333336</v>
      </c>
      <c r="P43" s="409">
        <f>'2532'!V41</f>
        <v>1</v>
      </c>
      <c r="Q43" s="414">
        <f t="shared" si="19"/>
        <v>3.3333333333333335</v>
      </c>
      <c r="R43" s="409">
        <f t="shared" si="23"/>
        <v>30</v>
      </c>
      <c r="S43" s="415">
        <f>'2532'!AD37</f>
        <v>4.5684754521963828</v>
      </c>
      <c r="T43" s="409">
        <f t="shared" si="20"/>
        <v>4</v>
      </c>
      <c r="U43" s="410"/>
    </row>
    <row r="44" spans="1:21" ht="17.399999999999999" x14ac:dyDescent="0.25">
      <c r="A44" s="409">
        <v>2533</v>
      </c>
      <c r="B44" s="409">
        <f>'2533'!E38</f>
        <v>31</v>
      </c>
      <c r="C44" s="412">
        <f>'2533'!W39</f>
        <v>0</v>
      </c>
      <c r="D44" s="412">
        <f>'2533'!X39</f>
        <v>0</v>
      </c>
      <c r="E44" s="412">
        <f>'2533'!Y39</f>
        <v>1</v>
      </c>
      <c r="F44" s="412">
        <f>'2533'!Z39</f>
        <v>41</v>
      </c>
      <c r="G44" s="412">
        <f>'2533'!AA39</f>
        <v>163</v>
      </c>
      <c r="H44" s="412">
        <f>'2533'!AB39</f>
        <v>189</v>
      </c>
      <c r="I44" s="413">
        <f t="shared" si="22"/>
        <v>394</v>
      </c>
      <c r="J44" s="409">
        <f>'2533'!V40</f>
        <v>1</v>
      </c>
      <c r="K44" s="414">
        <f t="shared" si="16"/>
        <v>3.225806451612903</v>
      </c>
      <c r="L44" s="409">
        <f>'2533'!V41</f>
        <v>12</v>
      </c>
      <c r="M44" s="414">
        <f t="shared" si="17"/>
        <v>38.70967741935484</v>
      </c>
      <c r="N44" s="409">
        <f>'2533'!V42</f>
        <v>17</v>
      </c>
      <c r="O44" s="414">
        <f t="shared" si="18"/>
        <v>54.838709677419352</v>
      </c>
      <c r="P44" s="409">
        <f>'2533'!V43</f>
        <v>1</v>
      </c>
      <c r="Q44" s="414">
        <f t="shared" si="19"/>
        <v>3.225806451612903</v>
      </c>
      <c r="R44" s="409">
        <f t="shared" si="23"/>
        <v>31</v>
      </c>
      <c r="S44" s="415">
        <f>'2533'!AD39</f>
        <v>4.3705583756345181</v>
      </c>
      <c r="T44" s="409">
        <f t="shared" si="20"/>
        <v>3</v>
      </c>
      <c r="U44" s="410"/>
    </row>
    <row r="45" spans="1:21" ht="17.399999999999999" x14ac:dyDescent="0.25">
      <c r="A45" s="409">
        <v>2534</v>
      </c>
      <c r="B45" s="409">
        <f>'2534'!E37</f>
        <v>31</v>
      </c>
      <c r="C45" s="412">
        <f>'2534'!W38</f>
        <v>0</v>
      </c>
      <c r="D45" s="412">
        <f>'2534'!X38</f>
        <v>0</v>
      </c>
      <c r="E45" s="412">
        <f>'2534'!Y38</f>
        <v>0</v>
      </c>
      <c r="F45" s="412">
        <f>'2534'!Z38</f>
        <v>43</v>
      </c>
      <c r="G45" s="412">
        <f>'2534'!AA38</f>
        <v>152</v>
      </c>
      <c r="H45" s="412">
        <f>'2534'!AB38</f>
        <v>206</v>
      </c>
      <c r="I45" s="413">
        <f t="shared" si="22"/>
        <v>401</v>
      </c>
      <c r="J45" s="409">
        <f>'2534'!V39</f>
        <v>5</v>
      </c>
      <c r="K45" s="414">
        <f t="shared" si="16"/>
        <v>16.129032258064516</v>
      </c>
      <c r="L45" s="409">
        <f>'2534'!V40</f>
        <v>7</v>
      </c>
      <c r="M45" s="414">
        <f t="shared" si="17"/>
        <v>22.58064516129032</v>
      </c>
      <c r="N45" s="409">
        <f>'2534'!V41</f>
        <v>19</v>
      </c>
      <c r="O45" s="414">
        <f t="shared" si="18"/>
        <v>61.29032258064516</v>
      </c>
      <c r="P45" s="409" t="str">
        <f>'2534'!V42</f>
        <v>0</v>
      </c>
      <c r="Q45" s="414">
        <f t="shared" si="19"/>
        <v>0</v>
      </c>
      <c r="R45" s="409">
        <f t="shared" si="23"/>
        <v>31</v>
      </c>
      <c r="S45" s="415">
        <f>'2534'!AD38</f>
        <v>4.4064837905236907</v>
      </c>
      <c r="T45" s="409">
        <f t="shared" si="20"/>
        <v>3</v>
      </c>
      <c r="U45" s="410"/>
    </row>
    <row r="46" spans="1:21" ht="17.399999999999999" x14ac:dyDescent="0.25">
      <c r="A46" s="409">
        <v>2551</v>
      </c>
      <c r="B46" s="409">
        <f>'2551'!E37</f>
        <v>25</v>
      </c>
      <c r="C46" s="412">
        <f>'2551'!W38</f>
        <v>0</v>
      </c>
      <c r="D46" s="412">
        <f>'2551'!X38</f>
        <v>0</v>
      </c>
      <c r="E46" s="412">
        <f>'2551'!Y38</f>
        <v>0</v>
      </c>
      <c r="F46" s="412">
        <f>'2551'!Z38</f>
        <v>21</v>
      </c>
      <c r="G46" s="412">
        <f>'2551'!AA38</f>
        <v>90</v>
      </c>
      <c r="H46" s="412">
        <f>'2551'!AB38</f>
        <v>210</v>
      </c>
      <c r="I46" s="413">
        <f t="shared" si="22"/>
        <v>321</v>
      </c>
      <c r="J46" s="409">
        <f>'2551'!V39</f>
        <v>4</v>
      </c>
      <c r="K46" s="414">
        <f t="shared" si="16"/>
        <v>16</v>
      </c>
      <c r="L46" s="409">
        <f>'2551'!V40</f>
        <v>11</v>
      </c>
      <c r="M46" s="414">
        <f t="shared" si="17"/>
        <v>44</v>
      </c>
      <c r="N46" s="409">
        <f>'2551'!V41</f>
        <v>10</v>
      </c>
      <c r="O46" s="414">
        <f t="shared" si="18"/>
        <v>40</v>
      </c>
      <c r="P46" s="409" t="str">
        <f>'2551'!V42</f>
        <v>0</v>
      </c>
      <c r="Q46" s="414">
        <f t="shared" si="19"/>
        <v>0</v>
      </c>
      <c r="R46" s="409">
        <f t="shared" si="23"/>
        <v>25</v>
      </c>
      <c r="S46" s="415">
        <f>'2551'!AD38</f>
        <v>4.5887850467289724</v>
      </c>
      <c r="T46" s="409">
        <f t="shared" si="20"/>
        <v>4</v>
      </c>
      <c r="U46" s="410"/>
    </row>
    <row r="47" spans="1:21" ht="17.399999999999999" x14ac:dyDescent="0.25">
      <c r="A47" s="409">
        <v>2541</v>
      </c>
      <c r="B47" s="409">
        <f>'2541'!E36</f>
        <v>19</v>
      </c>
      <c r="C47" s="412">
        <f>'2541'!W37</f>
        <v>0</v>
      </c>
      <c r="D47" s="412">
        <f>'2541'!X37</f>
        <v>0</v>
      </c>
      <c r="E47" s="412">
        <f>'2541'!Y37</f>
        <v>0</v>
      </c>
      <c r="F47" s="412">
        <f>'2541'!Z37</f>
        <v>14</v>
      </c>
      <c r="G47" s="412">
        <f>'2541'!AA37</f>
        <v>111</v>
      </c>
      <c r="H47" s="412">
        <f>'2541'!AB37</f>
        <v>122</v>
      </c>
      <c r="I47" s="413">
        <f t="shared" si="22"/>
        <v>247</v>
      </c>
      <c r="J47" s="409">
        <f>'2541'!V38</f>
        <v>3</v>
      </c>
      <c r="K47" s="414">
        <f t="shared" si="16"/>
        <v>15.789473684210526</v>
      </c>
      <c r="L47" s="409">
        <f>'2541'!V39</f>
        <v>7</v>
      </c>
      <c r="M47" s="414">
        <f t="shared" si="17"/>
        <v>36.84210526315789</v>
      </c>
      <c r="N47" s="409">
        <f>'2541'!V40</f>
        <v>9</v>
      </c>
      <c r="O47" s="414">
        <f t="shared" si="18"/>
        <v>47.368421052631575</v>
      </c>
      <c r="P47" s="409" t="str">
        <f>'2541'!V41</f>
        <v>0</v>
      </c>
      <c r="Q47" s="414">
        <f t="shared" si="19"/>
        <v>0</v>
      </c>
      <c r="R47" s="409">
        <f t="shared" si="23"/>
        <v>19</v>
      </c>
      <c r="S47" s="415">
        <f>'2541'!AD37</f>
        <v>4.4372469635627532</v>
      </c>
      <c r="T47" s="409">
        <f t="shared" si="20"/>
        <v>4</v>
      </c>
      <c r="U47" s="410"/>
    </row>
    <row r="48" spans="1:21" ht="17.399999999999999" x14ac:dyDescent="0.25">
      <c r="A48" s="409">
        <v>2542</v>
      </c>
      <c r="B48" s="409">
        <f>'2542'!E37</f>
        <v>22</v>
      </c>
      <c r="C48" s="412">
        <f>'2542'!W38</f>
        <v>0</v>
      </c>
      <c r="D48" s="412">
        <f>'2542'!X38</f>
        <v>0</v>
      </c>
      <c r="E48" s="412">
        <f>'2542'!Y38</f>
        <v>1</v>
      </c>
      <c r="F48" s="412">
        <f>'2542'!Z38</f>
        <v>29</v>
      </c>
      <c r="G48" s="412">
        <f>'2542'!AA38</f>
        <v>106</v>
      </c>
      <c r="H48" s="412">
        <f>'2542'!AB38</f>
        <v>148</v>
      </c>
      <c r="I48" s="413">
        <f t="shared" si="22"/>
        <v>284</v>
      </c>
      <c r="J48" s="409">
        <f>'2542'!V39</f>
        <v>5</v>
      </c>
      <c r="K48" s="414">
        <f t="shared" si="16"/>
        <v>22.727272727272727</v>
      </c>
      <c r="L48" s="409">
        <f>'2542'!V40</f>
        <v>7</v>
      </c>
      <c r="M48" s="414">
        <f t="shared" si="17"/>
        <v>31.818181818181817</v>
      </c>
      <c r="N48" s="409">
        <f>'2542'!V41</f>
        <v>9</v>
      </c>
      <c r="O48" s="414">
        <f t="shared" si="18"/>
        <v>40.909090909090914</v>
      </c>
      <c r="P48" s="409">
        <f>'2542'!V42</f>
        <v>1</v>
      </c>
      <c r="Q48" s="414">
        <f t="shared" si="19"/>
        <v>4.5454545454545459</v>
      </c>
      <c r="R48" s="409">
        <f t="shared" si="23"/>
        <v>22</v>
      </c>
      <c r="S48" s="415">
        <f>'2542'!AD38</f>
        <v>4.4119718309859151</v>
      </c>
      <c r="T48" s="409">
        <f t="shared" si="20"/>
        <v>4</v>
      </c>
      <c r="U48" s="410"/>
    </row>
    <row r="49" spans="1:21" ht="17.399999999999999" x14ac:dyDescent="0.25">
      <c r="A49" s="409">
        <v>2543</v>
      </c>
      <c r="B49" s="409">
        <f>'2543'!E37</f>
        <v>19</v>
      </c>
      <c r="C49" s="412">
        <f>'2543'!W38</f>
        <v>0</v>
      </c>
      <c r="D49" s="412">
        <f>'2543'!X38</f>
        <v>0</v>
      </c>
      <c r="E49" s="412">
        <f>'2543'!Y38</f>
        <v>0</v>
      </c>
      <c r="F49" s="412">
        <f>'2543'!Z38</f>
        <v>13</v>
      </c>
      <c r="G49" s="412">
        <f>'2543'!AA38</f>
        <v>111</v>
      </c>
      <c r="H49" s="412">
        <f>'2543'!AB38</f>
        <v>123</v>
      </c>
      <c r="I49" s="413">
        <f t="shared" si="22"/>
        <v>247</v>
      </c>
      <c r="J49" s="409">
        <f>'2543'!V39</f>
        <v>4</v>
      </c>
      <c r="K49" s="414">
        <f t="shared" si="16"/>
        <v>21.052631578947366</v>
      </c>
      <c r="L49" s="409">
        <f>'2543'!V40</f>
        <v>8</v>
      </c>
      <c r="M49" s="414">
        <f t="shared" si="17"/>
        <v>42.105263157894733</v>
      </c>
      <c r="N49" s="409">
        <f>'2543'!V41</f>
        <v>7</v>
      </c>
      <c r="O49" s="414">
        <f t="shared" si="18"/>
        <v>36.84210526315789</v>
      </c>
      <c r="P49" s="409" t="str">
        <f>'2543'!V42</f>
        <v>0</v>
      </c>
      <c r="Q49" s="414">
        <f t="shared" si="19"/>
        <v>0</v>
      </c>
      <c r="R49" s="409">
        <f t="shared" si="23"/>
        <v>19</v>
      </c>
      <c r="S49" s="415">
        <f>'2543'!AD38</f>
        <v>4.4453441295546563</v>
      </c>
      <c r="T49" s="409">
        <f t="shared" si="20"/>
        <v>4</v>
      </c>
      <c r="U49" s="410"/>
    </row>
    <row r="50" spans="1:21" ht="34.799999999999997" x14ac:dyDescent="0.25">
      <c r="A50" s="418" t="s">
        <v>1318</v>
      </c>
      <c r="B50" s="417">
        <f>SUM(B42:B49)</f>
        <v>208</v>
      </c>
      <c r="C50" s="417">
        <f t="shared" ref="C50:H50" si="24">SUM(C42:C48)</f>
        <v>0</v>
      </c>
      <c r="D50" s="417">
        <f t="shared" si="24"/>
        <v>0</v>
      </c>
      <c r="E50" s="417">
        <f t="shared" si="24"/>
        <v>4</v>
      </c>
      <c r="F50" s="417">
        <f t="shared" si="24"/>
        <v>234</v>
      </c>
      <c r="G50" s="417">
        <f t="shared" si="24"/>
        <v>853</v>
      </c>
      <c r="H50" s="417">
        <f t="shared" si="24"/>
        <v>1344</v>
      </c>
      <c r="I50" s="417">
        <f>SUM(I42:I49)</f>
        <v>2682</v>
      </c>
      <c r="J50" s="418">
        <f>SUM(J42:J48)</f>
        <v>31</v>
      </c>
      <c r="K50" s="419">
        <f t="shared" si="16"/>
        <v>14.903846153846153</v>
      </c>
      <c r="L50" s="418">
        <f>SUM(L42:L48)</f>
        <v>63</v>
      </c>
      <c r="M50" s="419">
        <f t="shared" si="17"/>
        <v>30.288461538461537</v>
      </c>
      <c r="N50" s="418">
        <f>SUM(N42:N48)</f>
        <v>91</v>
      </c>
      <c r="O50" s="419">
        <f t="shared" si="18"/>
        <v>43.75</v>
      </c>
      <c r="P50" s="418">
        <f>SUM(P42:P48)</f>
        <v>4</v>
      </c>
      <c r="Q50" s="419">
        <f t="shared" si="19"/>
        <v>1.9230769230769231</v>
      </c>
      <c r="R50" s="418">
        <f>SUM(R42:R49)</f>
        <v>208</v>
      </c>
      <c r="S50" s="420">
        <f>IF(ISERROR(((D50+E50)*2+F50*3+G50*4+H50*5)/SUM(D50,E50:H50)),"",((D50+E50)*2+F50*3+G50*4+H50*5)/SUM(D50,E50:H50))</f>
        <v>4.4525667351129368</v>
      </c>
      <c r="T50" s="418">
        <f t="shared" si="20"/>
        <v>3</v>
      </c>
      <c r="U50" s="422"/>
    </row>
    <row r="51" spans="1:21" ht="32.4" x14ac:dyDescent="0.55000000000000004">
      <c r="A51" s="409">
        <v>2535</v>
      </c>
      <c r="B51" s="412">
        <v>25</v>
      </c>
      <c r="C51" s="412">
        <f>'2535д'!W38</f>
        <v>0</v>
      </c>
      <c r="D51" s="412">
        <f>'2535д'!X38</f>
        <v>0</v>
      </c>
      <c r="E51" s="412">
        <f>'2535д'!Y38</f>
        <v>1</v>
      </c>
      <c r="F51" s="412">
        <f>'2535д'!Z38</f>
        <v>5</v>
      </c>
      <c r="G51" s="412">
        <f>'2535д'!AA38</f>
        <v>48</v>
      </c>
      <c r="H51" s="412">
        <f>'2535д'!AB38</f>
        <v>264</v>
      </c>
      <c r="I51" s="413">
        <f>SUM(D51:H51)</f>
        <v>318</v>
      </c>
      <c r="J51" s="409">
        <f>'2535д'!V39</f>
        <v>11</v>
      </c>
      <c r="K51" s="414">
        <f t="shared" si="16"/>
        <v>44</v>
      </c>
      <c r="L51" s="409">
        <f>'2535д'!V40</f>
        <v>12</v>
      </c>
      <c r="M51" s="414">
        <f t="shared" si="17"/>
        <v>48</v>
      </c>
      <c r="N51" s="409">
        <f>'2535д'!V41</f>
        <v>1</v>
      </c>
      <c r="O51" s="414">
        <f t="shared" si="18"/>
        <v>4</v>
      </c>
      <c r="P51" s="409">
        <f>'2535д'!V42</f>
        <v>1</v>
      </c>
      <c r="Q51" s="414">
        <f t="shared" si="19"/>
        <v>4</v>
      </c>
      <c r="R51" s="409">
        <f>SUM(J51,L51,N51,P51)</f>
        <v>25</v>
      </c>
      <c r="S51" s="415">
        <f>'2535д'!AD38</f>
        <v>4.8081761006289305</v>
      </c>
      <c r="T51" s="409">
        <f t="shared" si="20"/>
        <v>4</v>
      </c>
      <c r="U51" s="423"/>
    </row>
    <row r="52" spans="1:21" ht="32.4" x14ac:dyDescent="0.55000000000000004">
      <c r="A52" s="409">
        <v>2592</v>
      </c>
      <c r="B52" s="412">
        <v>10</v>
      </c>
      <c r="C52" s="412">
        <f>'2592'!W16</f>
        <v>0</v>
      </c>
      <c r="D52" s="412">
        <f>'2592'!X16</f>
        <v>0</v>
      </c>
      <c r="E52" s="412">
        <f>'2592'!Y16</f>
        <v>0</v>
      </c>
      <c r="F52" s="412">
        <f>'2592'!Z16</f>
        <v>1</v>
      </c>
      <c r="G52" s="412">
        <f>'2592'!AA16</f>
        <v>26</v>
      </c>
      <c r="H52" s="412">
        <f>'2592'!AB16</f>
        <v>88</v>
      </c>
      <c r="I52" s="413">
        <f>SUM(D52:H52)</f>
        <v>115</v>
      </c>
      <c r="J52" s="409">
        <f>'2592'!V17</f>
        <v>2</v>
      </c>
      <c r="K52" s="414">
        <f t="shared" si="16"/>
        <v>20</v>
      </c>
      <c r="L52" s="409">
        <f>'2592'!V18</f>
        <v>7</v>
      </c>
      <c r="M52" s="414">
        <f t="shared" si="17"/>
        <v>70</v>
      </c>
      <c r="N52" s="409">
        <f>'2592'!V19</f>
        <v>1</v>
      </c>
      <c r="O52" s="414">
        <f t="shared" si="18"/>
        <v>10</v>
      </c>
      <c r="P52" s="409" t="str">
        <f>'2592'!V20</f>
        <v>0</v>
      </c>
      <c r="Q52" s="414">
        <f t="shared" si="19"/>
        <v>0</v>
      </c>
      <c r="R52" s="409">
        <f>SUM(J52,L52,N52,P52)</f>
        <v>10</v>
      </c>
      <c r="S52" s="415">
        <f>'2592'!AD16</f>
        <v>4.7565217391304344</v>
      </c>
      <c r="T52" s="409">
        <f t="shared" si="20"/>
        <v>4</v>
      </c>
      <c r="U52" s="423"/>
    </row>
    <row r="53" spans="1:21" ht="69.599999999999994" x14ac:dyDescent="0.55000000000000004">
      <c r="A53" s="418" t="s">
        <v>1319</v>
      </c>
      <c r="B53" s="417">
        <f t="shared" ref="B53:J53" si="25">SUM(B51:B52)</f>
        <v>35</v>
      </c>
      <c r="C53" s="417">
        <f t="shared" si="25"/>
        <v>0</v>
      </c>
      <c r="D53" s="417">
        <f t="shared" si="25"/>
        <v>0</v>
      </c>
      <c r="E53" s="417">
        <f t="shared" si="25"/>
        <v>1</v>
      </c>
      <c r="F53" s="417">
        <f t="shared" si="25"/>
        <v>6</v>
      </c>
      <c r="G53" s="417">
        <f t="shared" si="25"/>
        <v>74</v>
      </c>
      <c r="H53" s="417">
        <f t="shared" si="25"/>
        <v>352</v>
      </c>
      <c r="I53" s="417">
        <f t="shared" si="25"/>
        <v>433</v>
      </c>
      <c r="J53" s="417">
        <f t="shared" si="25"/>
        <v>13</v>
      </c>
      <c r="K53" s="419">
        <f t="shared" si="16"/>
        <v>37.142857142857146</v>
      </c>
      <c r="L53" s="417">
        <f>SUM(L51:L52)</f>
        <v>19</v>
      </c>
      <c r="M53" s="419">
        <f t="shared" si="17"/>
        <v>54.285714285714285</v>
      </c>
      <c r="N53" s="417">
        <f>SUM(N51:N52)</f>
        <v>2</v>
      </c>
      <c r="O53" s="419">
        <f t="shared" si="18"/>
        <v>5.7142857142857144</v>
      </c>
      <c r="P53" s="417">
        <f>SUM(P51:P52)</f>
        <v>1</v>
      </c>
      <c r="Q53" s="419">
        <f t="shared" si="19"/>
        <v>2.8571428571428572</v>
      </c>
      <c r="R53" s="417">
        <f>SUM(R51:R52)</f>
        <v>35</v>
      </c>
      <c r="S53" s="420">
        <f>IF(ISERROR(((D53+E53)*2+F53*3+G53*4+H53*5)/SUM(D53,E53:H53)),"",((D53+E53)*2+F53*3+G53*4+H53*5)/SUM(D53,E53:H53))</f>
        <v>4.7944572748267902</v>
      </c>
      <c r="T53" s="418">
        <f t="shared" si="20"/>
        <v>4</v>
      </c>
      <c r="U53" s="424"/>
    </row>
    <row r="54" spans="1:21" ht="32.4" x14ac:dyDescent="0.55000000000000004">
      <c r="A54" s="409">
        <v>2635</v>
      </c>
      <c r="B54" s="412">
        <v>22</v>
      </c>
      <c r="C54" s="412">
        <f>'2635д'!W32</f>
        <v>0</v>
      </c>
      <c r="D54" s="412">
        <f>'2635д'!X32</f>
        <v>0</v>
      </c>
      <c r="E54" s="412">
        <f>'2635д'!Y32</f>
        <v>0</v>
      </c>
      <c r="F54" s="412">
        <f>'2635д'!Z32</f>
        <v>4</v>
      </c>
      <c r="G54" s="412">
        <f>'2635д'!AA32</f>
        <v>14</v>
      </c>
      <c r="H54" s="412">
        <f>'2635д'!AB32</f>
        <v>136</v>
      </c>
      <c r="I54" s="413">
        <f>SUM(D54:H54)</f>
        <v>154</v>
      </c>
      <c r="J54" s="409">
        <f>'2635д'!V33</f>
        <v>12</v>
      </c>
      <c r="K54" s="414">
        <f t="shared" si="16"/>
        <v>54.54545454545454</v>
      </c>
      <c r="L54" s="409">
        <f>'2635д'!V34</f>
        <v>6</v>
      </c>
      <c r="M54" s="414">
        <f t="shared" si="17"/>
        <v>27.27272727272727</v>
      </c>
      <c r="N54" s="409">
        <f>'2635д'!V35</f>
        <v>4</v>
      </c>
      <c r="O54" s="414">
        <f t="shared" si="18"/>
        <v>18.181818181818183</v>
      </c>
      <c r="P54" s="409" t="str">
        <f>'2635д'!V36</f>
        <v>0</v>
      </c>
      <c r="Q54" s="414">
        <f t="shared" si="19"/>
        <v>0</v>
      </c>
      <c r="R54" s="409">
        <f>SUM(J54,L54,N54,P54)</f>
        <v>22</v>
      </c>
      <c r="S54" s="415">
        <f>'2635д'!AD32</f>
        <v>4.8571428571428568</v>
      </c>
      <c r="T54" s="409">
        <f t="shared" si="20"/>
        <v>5</v>
      </c>
      <c r="U54" s="423"/>
    </row>
    <row r="55" spans="1:21" ht="69.599999999999994" x14ac:dyDescent="0.55000000000000004">
      <c r="A55" s="418" t="s">
        <v>1320</v>
      </c>
      <c r="B55" s="417">
        <f t="shared" ref="B55:J55" si="26">SUM(B54)</f>
        <v>22</v>
      </c>
      <c r="C55" s="417">
        <f t="shared" si="26"/>
        <v>0</v>
      </c>
      <c r="D55" s="417">
        <f t="shared" si="26"/>
        <v>0</v>
      </c>
      <c r="E55" s="417">
        <f t="shared" si="26"/>
        <v>0</v>
      </c>
      <c r="F55" s="417">
        <f t="shared" si="26"/>
        <v>4</v>
      </c>
      <c r="G55" s="417">
        <f t="shared" si="26"/>
        <v>14</v>
      </c>
      <c r="H55" s="417">
        <f t="shared" si="26"/>
        <v>136</v>
      </c>
      <c r="I55" s="417">
        <f t="shared" si="26"/>
        <v>154</v>
      </c>
      <c r="J55" s="417">
        <f t="shared" si="26"/>
        <v>12</v>
      </c>
      <c r="K55" s="419">
        <f t="shared" si="16"/>
        <v>54.54545454545454</v>
      </c>
      <c r="L55" s="417">
        <f>SUM(L54)</f>
        <v>6</v>
      </c>
      <c r="M55" s="419">
        <f t="shared" si="17"/>
        <v>27.27272727272727</v>
      </c>
      <c r="N55" s="417">
        <f>SUM(N54)</f>
        <v>4</v>
      </c>
      <c r="O55" s="419">
        <f t="shared" si="18"/>
        <v>18.181818181818183</v>
      </c>
      <c r="P55" s="417">
        <f>SUM(P54)</f>
        <v>0</v>
      </c>
      <c r="Q55" s="419">
        <f t="shared" si="19"/>
        <v>0</v>
      </c>
      <c r="R55" s="417">
        <f>SUM(R54)</f>
        <v>22</v>
      </c>
      <c r="S55" s="420">
        <f>IF(ISERROR(((D55+E55)*2+F55*3+G55*4+H55*5)/SUM(D55,E55:H55)),"",((D55+E55)*2+F55*3+G55*4+H55*5)/SUM(D55,E55:H55))</f>
        <v>4.8571428571428568</v>
      </c>
      <c r="T55" s="418">
        <f t="shared" si="20"/>
        <v>5</v>
      </c>
      <c r="U55" s="424"/>
    </row>
    <row r="56" spans="1:21" ht="17.399999999999999" x14ac:dyDescent="0.3">
      <c r="A56" s="425" t="s">
        <v>1321</v>
      </c>
      <c r="B56" s="426">
        <f>SUM(B15,B24,B33,B41,B50,B53,B55)</f>
        <v>1077</v>
      </c>
      <c r="C56" s="426">
        <f t="shared" ref="C56:J56" si="27">SUM(C24,C33,C41,C50,C53,C55)</f>
        <v>0</v>
      </c>
      <c r="D56" s="426">
        <f t="shared" si="27"/>
        <v>0</v>
      </c>
      <c r="E56" s="426">
        <f t="shared" si="27"/>
        <v>100</v>
      </c>
      <c r="F56" s="426">
        <f t="shared" si="27"/>
        <v>1310</v>
      </c>
      <c r="G56" s="426">
        <f t="shared" si="27"/>
        <v>2661</v>
      </c>
      <c r="H56" s="426">
        <f t="shared" si="27"/>
        <v>3592</v>
      </c>
      <c r="I56" s="426">
        <f t="shared" si="27"/>
        <v>7910</v>
      </c>
      <c r="J56" s="426">
        <f t="shared" si="27"/>
        <v>104</v>
      </c>
      <c r="K56" s="427">
        <f t="shared" si="16"/>
        <v>15.877862595419847</v>
      </c>
      <c r="L56" s="426">
        <f>SUM(L24,L33,L41,L50,L53,L55)</f>
        <v>218</v>
      </c>
      <c r="M56" s="427">
        <f t="shared" si="17"/>
        <v>33.282442748091597</v>
      </c>
      <c r="N56" s="426">
        <f>SUM(N24,N33,N41,N50,N53,N55)</f>
        <v>423</v>
      </c>
      <c r="O56" s="427">
        <f t="shared" si="18"/>
        <v>64.580152671755727</v>
      </c>
      <c r="P56" s="426">
        <f>SUM(P24,P33,P41,P50,P53,P55)</f>
        <v>92</v>
      </c>
      <c r="Q56" s="427">
        <f t="shared" si="19"/>
        <v>14.045801526717558</v>
      </c>
      <c r="R56" s="426">
        <f>SUM(R33,R41,R50,R53,R55)</f>
        <v>655</v>
      </c>
      <c r="S56" s="428">
        <f>IF(ISERROR(((D56+E56)*2+F56*3+G56*4+H56*5)/SUM(D56,E56:H56)),"",((D56+E56)*2+F56*3+G56*4+H56*5)/SUM(D56,E56:H56))</f>
        <v>4.271695158554091</v>
      </c>
      <c r="T56" s="425">
        <f t="shared" si="20"/>
        <v>3</v>
      </c>
      <c r="U56" s="429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B4:K16"/>
  <sheetViews>
    <sheetView workbookViewId="0"/>
  </sheetViews>
  <sheetFormatPr defaultRowHeight="14.4" x14ac:dyDescent="0.25"/>
  <sheetData>
    <row r="4" spans="2:11" ht="105" x14ac:dyDescent="0.25">
      <c r="B4" s="430" t="s">
        <v>1322</v>
      </c>
      <c r="C4" s="431" t="s">
        <v>1323</v>
      </c>
      <c r="D4" s="431"/>
      <c r="E4" s="431"/>
      <c r="F4" s="431"/>
      <c r="G4" s="431"/>
      <c r="H4" s="431"/>
      <c r="I4" s="431"/>
      <c r="J4" s="431"/>
      <c r="K4" s="431"/>
    </row>
    <row r="5" spans="2:11" ht="21" x14ac:dyDescent="0.25">
      <c r="B5" s="430"/>
      <c r="C5" s="432" t="s">
        <v>1324</v>
      </c>
      <c r="D5" s="44" t="s">
        <v>1325</v>
      </c>
      <c r="E5" s="44" t="s">
        <v>1326</v>
      </c>
      <c r="F5" s="44" t="s">
        <v>1327</v>
      </c>
      <c r="G5" s="44" t="s">
        <v>1328</v>
      </c>
      <c r="H5" s="44" t="s">
        <v>1329</v>
      </c>
      <c r="I5" s="44" t="s">
        <v>1330</v>
      </c>
      <c r="J5" s="44" t="s">
        <v>1331</v>
      </c>
      <c r="K5" s="433" t="s">
        <v>1332</v>
      </c>
    </row>
    <row r="6" spans="2:11" ht="56.4" x14ac:dyDescent="0.25">
      <c r="B6" s="430"/>
      <c r="C6" s="434" t="s">
        <v>18</v>
      </c>
      <c r="D6" s="435" t="s">
        <v>1333</v>
      </c>
      <c r="E6" s="435" t="s">
        <v>1334</v>
      </c>
      <c r="F6" s="436" t="s">
        <v>1335</v>
      </c>
      <c r="G6" s="437" t="s">
        <v>1336</v>
      </c>
      <c r="H6" s="437" t="s">
        <v>1052</v>
      </c>
      <c r="I6" s="437" t="s">
        <v>1337</v>
      </c>
      <c r="J6" s="437" t="s">
        <v>20</v>
      </c>
      <c r="K6" s="438" t="s">
        <v>21</v>
      </c>
    </row>
    <row r="7" spans="2:11" ht="13.8" x14ac:dyDescent="0.25">
      <c r="B7" s="439">
        <v>2731</v>
      </c>
      <c r="C7" s="440">
        <v>4.47</v>
      </c>
      <c r="D7" s="441">
        <v>4.04</v>
      </c>
      <c r="E7" s="441">
        <v>4</v>
      </c>
      <c r="F7" s="441">
        <v>4</v>
      </c>
      <c r="G7" s="441">
        <v>4.74</v>
      </c>
      <c r="H7" s="441">
        <v>4.09</v>
      </c>
      <c r="I7" s="441">
        <v>3.6</v>
      </c>
      <c r="J7" s="441">
        <v>4.5999999999999996</v>
      </c>
      <c r="K7" s="442">
        <v>3.5</v>
      </c>
    </row>
    <row r="8" spans="2:11" ht="13.8" x14ac:dyDescent="0.25">
      <c r="B8" s="443">
        <v>2732</v>
      </c>
      <c r="C8" s="444">
        <v>4.6399999999999997</v>
      </c>
      <c r="D8" s="445">
        <v>4.32</v>
      </c>
      <c r="E8" s="445">
        <v>4.12</v>
      </c>
      <c r="F8" s="445">
        <v>3.92</v>
      </c>
      <c r="G8" s="445">
        <v>4.88</v>
      </c>
      <c r="H8" s="446"/>
      <c r="I8" s="445">
        <v>3.4</v>
      </c>
      <c r="J8" s="445">
        <v>4.68</v>
      </c>
      <c r="K8" s="447">
        <v>3.72</v>
      </c>
    </row>
    <row r="9" spans="2:11" ht="13.8" x14ac:dyDescent="0.25">
      <c r="B9" s="443">
        <v>2733</v>
      </c>
      <c r="C9" s="448">
        <f>'2733'!J38</f>
        <v>4.3478260869565215</v>
      </c>
      <c r="D9" s="448">
        <f>'2733'!G38</f>
        <v>4.2380952380952381</v>
      </c>
      <c r="E9" s="448" t="str">
        <f>'2733'!H38</f>
        <v xml:space="preserve"> </v>
      </c>
      <c r="F9" s="448" t="str">
        <f>'2733'!I38</f>
        <v xml:space="preserve"> </v>
      </c>
      <c r="G9" s="449">
        <f>'2733'!K38</f>
        <v>4.0869565217391308</v>
      </c>
      <c r="H9" s="446"/>
      <c r="I9" s="445">
        <v>3.28</v>
      </c>
      <c r="J9" s="445">
        <v>4.32</v>
      </c>
      <c r="K9" s="447">
        <v>3.56</v>
      </c>
    </row>
    <row r="10" spans="2:11" ht="13.8" x14ac:dyDescent="0.25">
      <c r="B10" s="443">
        <v>2734</v>
      </c>
      <c r="C10" s="444">
        <v>4.57</v>
      </c>
      <c r="D10" s="445">
        <v>4.0999999999999996</v>
      </c>
      <c r="E10" s="445">
        <v>4</v>
      </c>
      <c r="F10" s="445">
        <v>3.7</v>
      </c>
      <c r="G10" s="445">
        <v>4.78</v>
      </c>
      <c r="H10" s="446"/>
      <c r="I10" s="445">
        <v>3.13</v>
      </c>
      <c r="J10" s="446"/>
      <c r="K10" s="447">
        <v>3.57</v>
      </c>
    </row>
    <row r="11" spans="2:11" ht="13.8" x14ac:dyDescent="0.25">
      <c r="B11" s="443">
        <v>2735</v>
      </c>
      <c r="C11" s="444">
        <v>4.6500000000000004</v>
      </c>
      <c r="D11" s="445">
        <v>4.46</v>
      </c>
      <c r="E11" s="445">
        <v>4.3099999999999996</v>
      </c>
      <c r="F11" s="445">
        <v>4.04</v>
      </c>
      <c r="G11" s="445">
        <v>4.6500000000000004</v>
      </c>
      <c r="H11" s="446"/>
      <c r="I11" s="445">
        <v>3.58</v>
      </c>
      <c r="J11" s="446"/>
      <c r="K11" s="447">
        <v>4</v>
      </c>
    </row>
    <row r="12" spans="2:11" ht="13.8" x14ac:dyDescent="0.25">
      <c r="B12" s="443">
        <v>2741</v>
      </c>
      <c r="C12" s="444">
        <v>4.7</v>
      </c>
      <c r="D12" s="445">
        <v>4.3</v>
      </c>
      <c r="E12" s="445">
        <v>4.37</v>
      </c>
      <c r="F12" s="445">
        <v>4.2</v>
      </c>
      <c r="G12" s="445">
        <v>4.43</v>
      </c>
      <c r="H12" s="446"/>
      <c r="I12" s="445">
        <v>3.7</v>
      </c>
      <c r="J12" s="446"/>
      <c r="K12" s="447">
        <v>4.2300000000000004</v>
      </c>
    </row>
    <row r="13" spans="2:11" ht="13.8" x14ac:dyDescent="0.25">
      <c r="B13" s="443">
        <v>2742</v>
      </c>
      <c r="C13" s="444">
        <v>4.45</v>
      </c>
      <c r="D13" s="445">
        <v>4.28</v>
      </c>
      <c r="E13" s="445">
        <v>4.4800000000000004</v>
      </c>
      <c r="F13" s="445">
        <v>4.21</v>
      </c>
      <c r="G13" s="445">
        <v>4.41</v>
      </c>
      <c r="H13" s="446"/>
      <c r="I13" s="445">
        <v>3.45</v>
      </c>
      <c r="J13" s="446"/>
      <c r="K13" s="447">
        <v>4.34</v>
      </c>
    </row>
    <row r="14" spans="2:11" ht="13.8" x14ac:dyDescent="0.25">
      <c r="B14" s="450">
        <v>2751</v>
      </c>
      <c r="C14" s="451">
        <v>4.46</v>
      </c>
      <c r="D14" s="452">
        <v>4.3</v>
      </c>
      <c r="E14" s="452">
        <v>4.33</v>
      </c>
      <c r="F14" s="452">
        <v>4.38</v>
      </c>
      <c r="G14" s="452">
        <v>4.54</v>
      </c>
      <c r="H14" s="453"/>
      <c r="I14" s="452">
        <v>3.54</v>
      </c>
      <c r="J14" s="453"/>
      <c r="K14" s="454">
        <v>4.46</v>
      </c>
    </row>
    <row r="15" spans="2:11" ht="66" x14ac:dyDescent="0.25">
      <c r="B15" s="455" t="s">
        <v>1338</v>
      </c>
      <c r="C15" s="456">
        <f t="shared" ref="C15:K15" si="0">AVERAGE(C7:C14)</f>
        <v>4.5359782608695651</v>
      </c>
      <c r="D15" s="456">
        <f t="shared" si="0"/>
        <v>4.2547619047619047</v>
      </c>
      <c r="E15" s="456">
        <f t="shared" si="0"/>
        <v>4.2299999999999995</v>
      </c>
      <c r="F15" s="456">
        <f t="shared" si="0"/>
        <v>4.0642857142857141</v>
      </c>
      <c r="G15" s="456">
        <f t="shared" si="0"/>
        <v>4.5646195652173915</v>
      </c>
      <c r="H15" s="456">
        <f t="shared" si="0"/>
        <v>4.09</v>
      </c>
      <c r="I15" s="456">
        <f t="shared" si="0"/>
        <v>3.46</v>
      </c>
      <c r="J15" s="456">
        <f t="shared" si="0"/>
        <v>4.5333333333333332</v>
      </c>
      <c r="K15" s="457">
        <f t="shared" si="0"/>
        <v>3.9225000000000003</v>
      </c>
    </row>
    <row r="16" spans="2:11" ht="52.8" x14ac:dyDescent="0.25">
      <c r="B16" s="458" t="s">
        <v>1339</v>
      </c>
      <c r="C16" s="459">
        <f>AVERAGE(C15:K15)</f>
        <v>4.1839420864964341</v>
      </c>
      <c r="D16" s="459"/>
      <c r="E16" s="459"/>
      <c r="F16" s="459"/>
      <c r="G16" s="459"/>
      <c r="H16" s="459"/>
      <c r="I16" s="459"/>
      <c r="J16" s="459"/>
      <c r="K16" s="45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I16"/>
  <sheetViews>
    <sheetView workbookViewId="0"/>
  </sheetViews>
  <sheetFormatPr defaultRowHeight="14.4" x14ac:dyDescent="0.25"/>
  <sheetData>
    <row r="1" spans="1:9" ht="105" x14ac:dyDescent="0.25">
      <c r="A1" s="430" t="s">
        <v>1322</v>
      </c>
      <c r="B1" s="431" t="s">
        <v>1323</v>
      </c>
      <c r="C1" s="431"/>
      <c r="D1" s="431"/>
      <c r="E1" s="431"/>
      <c r="F1" s="431"/>
      <c r="G1" s="431"/>
      <c r="H1" s="431"/>
      <c r="I1" s="431"/>
    </row>
    <row r="2" spans="1:9" ht="21" x14ac:dyDescent="0.25">
      <c r="A2" s="430"/>
      <c r="B2" s="432" t="s">
        <v>1340</v>
      </c>
      <c r="C2" s="44" t="s">
        <v>1341</v>
      </c>
      <c r="D2" s="44" t="s">
        <v>1342</v>
      </c>
      <c r="E2" s="45" t="s">
        <v>1343</v>
      </c>
      <c r="F2" s="44" t="s">
        <v>1344</v>
      </c>
      <c r="G2" s="48" t="s">
        <v>1345</v>
      </c>
      <c r="H2" s="48" t="s">
        <v>1346</v>
      </c>
      <c r="I2" s="460" t="s">
        <v>1347</v>
      </c>
    </row>
    <row r="3" spans="1:9" ht="64.2" x14ac:dyDescent="0.25">
      <c r="A3" s="430"/>
      <c r="B3" s="461" t="s">
        <v>1348</v>
      </c>
      <c r="C3" s="462" t="s">
        <v>1349</v>
      </c>
      <c r="D3" s="435" t="s">
        <v>1350</v>
      </c>
      <c r="E3" s="435" t="s">
        <v>1189</v>
      </c>
      <c r="F3" s="463" t="s">
        <v>1351</v>
      </c>
      <c r="G3" s="464" t="s">
        <v>20</v>
      </c>
      <c r="H3" s="437" t="s">
        <v>1352</v>
      </c>
      <c r="I3" s="438" t="s">
        <v>1353</v>
      </c>
    </row>
    <row r="4" spans="1:9" ht="13.8" x14ac:dyDescent="0.25">
      <c r="A4" s="439">
        <v>2431</v>
      </c>
      <c r="B4" s="465">
        <v>4.5714285714285703</v>
      </c>
      <c r="C4" s="466">
        <v>4.5</v>
      </c>
      <c r="D4" s="466">
        <v>4.8333333333333304</v>
      </c>
      <c r="E4" s="466">
        <v>4.2083333333333304</v>
      </c>
      <c r="F4" s="466" t="s">
        <v>1354</v>
      </c>
      <c r="G4" s="466">
        <v>5</v>
      </c>
      <c r="H4" s="466">
        <v>4.5454545454545503</v>
      </c>
      <c r="I4" s="467">
        <v>4.4347826086956497</v>
      </c>
    </row>
    <row r="5" spans="1:9" ht="13.8" x14ac:dyDescent="0.25">
      <c r="A5" s="443">
        <v>2432</v>
      </c>
      <c r="B5" s="468">
        <v>4.76</v>
      </c>
      <c r="C5" s="469">
        <v>4.5999999999999996</v>
      </c>
      <c r="D5" s="469">
        <v>4.28</v>
      </c>
      <c r="E5" s="469">
        <v>4.4800000000000004</v>
      </c>
      <c r="F5" s="470" t="s">
        <v>1354</v>
      </c>
      <c r="G5" s="470">
        <v>5</v>
      </c>
      <c r="H5" s="470">
        <v>4.2173913043478297</v>
      </c>
      <c r="I5" s="471">
        <v>4.08</v>
      </c>
    </row>
    <row r="6" spans="1:9" ht="13.8" x14ac:dyDescent="0.25">
      <c r="A6" s="443">
        <v>2433</v>
      </c>
      <c r="B6" s="468">
        <v>4.7727272727272698</v>
      </c>
      <c r="C6" s="469">
        <v>4.7727272727272698</v>
      </c>
      <c r="D6" s="469">
        <v>4.7727272727272698</v>
      </c>
      <c r="E6" s="472">
        <v>4.2727272727272698</v>
      </c>
      <c r="F6" s="470" t="s">
        <v>1354</v>
      </c>
      <c r="G6" s="470">
        <v>5</v>
      </c>
      <c r="H6" s="470">
        <v>4.3636363636363598</v>
      </c>
      <c r="I6" s="471">
        <v>4.3636363636363598</v>
      </c>
    </row>
    <row r="7" spans="1:9" ht="13.8" x14ac:dyDescent="0.25">
      <c r="A7" s="443">
        <v>2434</v>
      </c>
      <c r="B7" s="468">
        <v>4.8421052631579</v>
      </c>
      <c r="C7" s="469">
        <v>4.5217391304347796</v>
      </c>
      <c r="D7" s="469">
        <v>4.1739130434782599</v>
      </c>
      <c r="E7" s="469">
        <v>4.3043478260869596</v>
      </c>
      <c r="F7" s="470" t="s">
        <v>1354</v>
      </c>
      <c r="G7" s="470">
        <v>5</v>
      </c>
      <c r="H7" s="470">
        <v>4.57</v>
      </c>
      <c r="I7" s="471">
        <v>4.3499999999999996</v>
      </c>
    </row>
    <row r="8" spans="1:9" ht="13.8" x14ac:dyDescent="0.25">
      <c r="A8" s="443">
        <v>2435</v>
      </c>
      <c r="B8" s="468">
        <v>4.76</v>
      </c>
      <c r="C8" s="469">
        <v>4.68</v>
      </c>
      <c r="D8" s="469">
        <v>4.4800000000000004</v>
      </c>
      <c r="E8" s="469">
        <v>4.72</v>
      </c>
      <c r="F8" s="470" t="s">
        <v>1354</v>
      </c>
      <c r="G8" s="470">
        <v>5</v>
      </c>
      <c r="H8" s="470">
        <v>4.76</v>
      </c>
      <c r="I8" s="471">
        <v>4.4000000000000004</v>
      </c>
    </row>
    <row r="9" spans="1:9" ht="13.8" x14ac:dyDescent="0.25">
      <c r="A9" s="443">
        <v>2436</v>
      </c>
      <c r="B9" s="468">
        <v>4.7</v>
      </c>
      <c r="C9" s="469">
        <v>4.54</v>
      </c>
      <c r="D9" s="469">
        <v>4.58</v>
      </c>
      <c r="E9" s="469">
        <v>4.54</v>
      </c>
      <c r="F9" s="470" t="s">
        <v>1354</v>
      </c>
      <c r="G9" s="470">
        <v>5</v>
      </c>
      <c r="H9" s="470">
        <v>4.79</v>
      </c>
      <c r="I9" s="471">
        <v>4.29</v>
      </c>
    </row>
    <row r="10" spans="1:9" ht="13.8" x14ac:dyDescent="0.25">
      <c r="A10" s="443">
        <v>2441</v>
      </c>
      <c r="B10" s="468">
        <v>4.5199999999999996</v>
      </c>
      <c r="C10" s="469">
        <v>4.72</v>
      </c>
      <c r="D10" s="469">
        <v>4.32</v>
      </c>
      <c r="E10" s="469">
        <v>4.16</v>
      </c>
      <c r="F10" s="470" t="s">
        <v>1354</v>
      </c>
      <c r="G10" s="470">
        <v>5</v>
      </c>
      <c r="H10" s="470">
        <v>4.32</v>
      </c>
      <c r="I10" s="471">
        <v>4.4000000000000004</v>
      </c>
    </row>
    <row r="11" spans="1:9" ht="13.8" x14ac:dyDescent="0.25">
      <c r="A11" s="450">
        <v>2442</v>
      </c>
      <c r="B11" s="473">
        <v>4.38</v>
      </c>
      <c r="C11" s="469">
        <v>4.4800000000000004</v>
      </c>
      <c r="D11" s="469">
        <v>4.4800000000000004</v>
      </c>
      <c r="E11" s="469">
        <v>4.4800000000000004</v>
      </c>
      <c r="F11" s="470" t="s">
        <v>1354</v>
      </c>
      <c r="G11" s="470">
        <v>5</v>
      </c>
      <c r="H11" s="470">
        <v>4.29</v>
      </c>
      <c r="I11" s="474">
        <v>4.29</v>
      </c>
    </row>
    <row r="12" spans="1:9" ht="13.8" x14ac:dyDescent="0.25">
      <c r="A12" s="450">
        <v>2443</v>
      </c>
      <c r="B12" s="473">
        <v>4.6666666666666696</v>
      </c>
      <c r="C12" s="469">
        <v>4.5416666666666696</v>
      </c>
      <c r="D12" s="469">
        <v>4.5833333333333304</v>
      </c>
      <c r="E12" s="469">
        <v>4.2916666666666696</v>
      </c>
      <c r="F12" s="470" t="s">
        <v>1354</v>
      </c>
      <c r="G12" s="470">
        <v>5</v>
      </c>
      <c r="H12" s="470">
        <v>4.5833333333333304</v>
      </c>
      <c r="I12" s="474">
        <v>4.375</v>
      </c>
    </row>
    <row r="13" spans="1:9" ht="13.8" x14ac:dyDescent="0.25">
      <c r="A13" s="450">
        <v>2451</v>
      </c>
      <c r="B13" s="473">
        <v>4.4800000000000004</v>
      </c>
      <c r="C13" s="475">
        <v>4.41</v>
      </c>
      <c r="D13" s="475">
        <v>4.5199999999999996</v>
      </c>
      <c r="E13" s="475">
        <v>4.41</v>
      </c>
      <c r="F13" s="470" t="s">
        <v>1354</v>
      </c>
      <c r="G13" s="476">
        <v>5</v>
      </c>
      <c r="H13" s="470">
        <v>4.41</v>
      </c>
      <c r="I13" s="474">
        <v>4.37</v>
      </c>
    </row>
    <row r="14" spans="1:9" ht="13.8" x14ac:dyDescent="0.25">
      <c r="A14" s="450">
        <v>2492</v>
      </c>
      <c r="B14" s="473">
        <v>4.5999999999999996</v>
      </c>
      <c r="C14" s="475">
        <v>4</v>
      </c>
      <c r="D14" s="475">
        <v>4.33</v>
      </c>
      <c r="E14" s="475">
        <v>4.5</v>
      </c>
      <c r="F14" s="476">
        <v>4.1100000000000003</v>
      </c>
      <c r="G14" s="476">
        <v>4.63</v>
      </c>
      <c r="H14" s="476" t="s">
        <v>1354</v>
      </c>
      <c r="I14" s="474">
        <v>4.5</v>
      </c>
    </row>
    <row r="15" spans="1:9" ht="66" x14ac:dyDescent="0.25">
      <c r="A15" s="455" t="s">
        <v>1338</v>
      </c>
      <c r="B15" s="456">
        <f t="shared" ref="B15:I15" si="0">AVERAGE(B4:B14)</f>
        <v>4.6411752521800382</v>
      </c>
      <c r="C15" s="456">
        <f t="shared" si="0"/>
        <v>4.5241939154389739</v>
      </c>
      <c r="D15" s="456">
        <f t="shared" si="0"/>
        <v>4.4866642711701985</v>
      </c>
      <c r="E15" s="456">
        <f t="shared" si="0"/>
        <v>4.3970068271649296</v>
      </c>
      <c r="F15" s="456">
        <f t="shared" si="0"/>
        <v>4.1100000000000003</v>
      </c>
      <c r="G15" s="456">
        <f t="shared" si="0"/>
        <v>4.9663636363636368</v>
      </c>
      <c r="H15" s="456">
        <f t="shared" si="0"/>
        <v>4.4849815546772067</v>
      </c>
      <c r="I15" s="457">
        <f t="shared" si="0"/>
        <v>4.3503108156665453</v>
      </c>
    </row>
    <row r="16" spans="1:9" ht="52.8" x14ac:dyDescent="0.25">
      <c r="A16" s="458" t="s">
        <v>1339</v>
      </c>
      <c r="B16" s="459">
        <f>AVERAGE(B15:I15)</f>
        <v>4.4950870340826912</v>
      </c>
      <c r="C16" s="459"/>
      <c r="D16" s="459"/>
      <c r="E16" s="459"/>
      <c r="F16" s="459"/>
      <c r="G16" s="459"/>
      <c r="H16" s="459"/>
      <c r="I16" s="45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8619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45</vt:i4>
      </vt:variant>
    </vt:vector>
  </HeadingPairs>
  <TitlesOfParts>
    <vt:vector size="45" baseType="lpstr">
      <vt:lpstr>2931</vt:lpstr>
      <vt:lpstr>2932</vt:lpstr>
      <vt:lpstr>2933</vt:lpstr>
      <vt:lpstr>2934</vt:lpstr>
      <vt:lpstr>2935</vt:lpstr>
      <vt:lpstr>2941</vt:lpstr>
      <vt:lpstr>2942</vt:lpstr>
      <vt:lpstr>2951</vt:lpstr>
      <vt:lpstr>2831</vt:lpstr>
      <vt:lpstr>2832</vt:lpstr>
      <vt:lpstr>2833</vt:lpstr>
      <vt:lpstr>2834</vt:lpstr>
      <vt:lpstr>2835</vt:lpstr>
      <vt:lpstr>2851</vt:lpstr>
      <vt:lpstr>2841</vt:lpstr>
      <vt:lpstr>2842</vt:lpstr>
      <vt:lpstr>2731</vt:lpstr>
      <vt:lpstr>2732</vt:lpstr>
      <vt:lpstr>2733</vt:lpstr>
      <vt:lpstr>2734</vt:lpstr>
      <vt:lpstr>2735</vt:lpstr>
      <vt:lpstr>2751</vt:lpstr>
      <vt:lpstr>2741</vt:lpstr>
      <vt:lpstr>2742</vt:lpstr>
      <vt:lpstr>2631</vt:lpstr>
      <vt:lpstr>2632</vt:lpstr>
      <vt:lpstr>2633</vt:lpstr>
      <vt:lpstr>2634</vt:lpstr>
      <vt:lpstr>2635д</vt:lpstr>
      <vt:lpstr>2651</vt:lpstr>
      <vt:lpstr>2641</vt:lpstr>
      <vt:lpstr>2642</vt:lpstr>
      <vt:lpstr>2531</vt:lpstr>
      <vt:lpstr>2532</vt:lpstr>
      <vt:lpstr>2533</vt:lpstr>
      <vt:lpstr>2534</vt:lpstr>
      <vt:lpstr>2535д</vt:lpstr>
      <vt:lpstr>2551</vt:lpstr>
      <vt:lpstr>2541</vt:lpstr>
      <vt:lpstr>2542</vt:lpstr>
      <vt:lpstr>2543</vt:lpstr>
      <vt:lpstr>2592</vt:lpstr>
      <vt:lpstr>сводн.</vt:lpstr>
      <vt:lpstr>27 курс</vt:lpstr>
      <vt:lpstr>24 курс</vt:lpstr>
    </vt:vector>
  </TitlesOfParts>
  <Company>Учебный отдел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Ерошков</dc:creator>
  <dc:description/>
  <cp:lastModifiedBy>Голубев Сергей</cp:lastModifiedBy>
  <cp:revision>313</cp:revision>
  <cp:lastPrinted>2020-01-24T11:01:09Z</cp:lastPrinted>
  <dcterms:created xsi:type="dcterms:W3CDTF">2003-08-07T08:06:25Z</dcterms:created>
  <dcterms:modified xsi:type="dcterms:W3CDTF">2020-07-07T10:00:52Z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Учебный отдел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